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so\eclipse-workspace\NBATournamentProject\"/>
    </mc:Choice>
  </mc:AlternateContent>
  <xr:revisionPtr revIDLastSave="0" documentId="13_ncr:1_{8E72C244-5DEF-4398-A0AC-D8F82AB9F366}" xr6:coauthVersionLast="47" xr6:coauthVersionMax="47" xr10:uidLastSave="{00000000-0000-0000-0000-000000000000}"/>
  <bookViews>
    <workbookView xWindow="-108" yWindow="-108" windowWidth="23256" windowHeight="12456" firstSheet="8" activeTab="12" xr2:uid="{0D40A248-FF8F-46CA-B1D1-6E3AD099E80C}"/>
  </bookViews>
  <sheets>
    <sheet name="LaMelo Ball" sheetId="4" r:id="rId1"/>
    <sheet name="Devin Booker" sheetId="1" r:id="rId2"/>
    <sheet name="Jayson Tatum" sheetId="3" r:id="rId3"/>
    <sheet name="Scottie Barnes" sheetId="12" r:id="rId4"/>
    <sheet name="DeAndre Ayton" sheetId="5" r:id="rId5"/>
    <sheet name="Cade Cunningham" sheetId="2" r:id="rId6"/>
    <sheet name="Nerlens Noel" sheetId="10" r:id="rId7"/>
    <sheet name="Blake Griffin" sheetId="6" r:id="rId8"/>
    <sheet name="Tyreke Evans" sheetId="8" r:id="rId9"/>
    <sheet name="Michael Carter-Williams" sheetId="15" r:id="rId10"/>
    <sheet name="Dario Saric" sheetId="9" r:id="rId11"/>
    <sheet name="Kendrick Nunn" sheetId="11" r:id="rId12"/>
    <sheet name="Team Stats" sheetId="13" r:id="rId13"/>
    <sheet name="Opponent Stat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6" i="14" l="1"/>
  <c r="Z26" i="14"/>
  <c r="Y26" i="14"/>
  <c r="X26" i="14"/>
  <c r="Q26" i="14"/>
  <c r="AA26" i="13"/>
  <c r="Z26" i="13"/>
  <c r="Y26" i="13"/>
  <c r="X26" i="13"/>
  <c r="Q26" i="13"/>
  <c r="AA25" i="14"/>
  <c r="Z25" i="14"/>
  <c r="Y25" i="14"/>
  <c r="X25" i="14"/>
  <c r="Q25" i="14"/>
  <c r="AA25" i="13"/>
  <c r="Z25" i="13"/>
  <c r="Y25" i="13"/>
  <c r="X25" i="13"/>
  <c r="Q25" i="13"/>
  <c r="AA23" i="14"/>
  <c r="Z23" i="14"/>
  <c r="Y23" i="14"/>
  <c r="X23" i="14"/>
  <c r="Q23" i="14"/>
  <c r="AA23" i="13"/>
  <c r="Z23" i="13"/>
  <c r="Y23" i="13"/>
  <c r="X23" i="13"/>
  <c r="Q23" i="13"/>
  <c r="AA21" i="14"/>
  <c r="Z21" i="14"/>
  <c r="Y21" i="14"/>
  <c r="X21" i="14"/>
  <c r="Q21" i="14"/>
  <c r="AA21" i="13"/>
  <c r="Z21" i="13"/>
  <c r="Y21" i="13"/>
  <c r="X21" i="13"/>
  <c r="Q21" i="13"/>
  <c r="AA19" i="13"/>
  <c r="Z19" i="13"/>
  <c r="Y19" i="13"/>
  <c r="X19" i="13"/>
  <c r="Q19" i="13"/>
  <c r="AA19" i="14"/>
  <c r="Z19" i="14"/>
  <c r="Y19" i="14"/>
  <c r="X19" i="14"/>
  <c r="Q19" i="14"/>
  <c r="AA17" i="14"/>
  <c r="Z17" i="14"/>
  <c r="Y17" i="14"/>
  <c r="X17" i="14"/>
  <c r="Q17" i="14"/>
  <c r="AA17" i="13"/>
  <c r="Z17" i="13"/>
  <c r="Y17" i="13"/>
  <c r="X17" i="13"/>
  <c r="Q17" i="13"/>
  <c r="Q16" i="13"/>
  <c r="X16" i="13"/>
  <c r="Y16" i="13"/>
  <c r="Z16" i="13"/>
  <c r="AA16" i="13"/>
  <c r="AA16" i="14"/>
  <c r="Z16" i="14"/>
  <c r="Y16" i="14"/>
  <c r="X16" i="14"/>
  <c r="Q16" i="14"/>
  <c r="AA14" i="14"/>
  <c r="Z14" i="14"/>
  <c r="Y14" i="14"/>
  <c r="X14" i="14"/>
  <c r="Q14" i="14"/>
  <c r="AA14" i="13"/>
  <c r="Z14" i="13"/>
  <c r="Y14" i="13"/>
  <c r="X14" i="13"/>
  <c r="Q14" i="13"/>
  <c r="AA12" i="14" l="1"/>
  <c r="Z12" i="14"/>
  <c r="Y12" i="14"/>
  <c r="X12" i="14"/>
  <c r="Q12" i="14"/>
  <c r="AA12" i="13"/>
  <c r="Z12" i="13"/>
  <c r="Y12" i="13"/>
  <c r="X12" i="13"/>
  <c r="Q12" i="13"/>
  <c r="AA9" i="14"/>
  <c r="Z9" i="14"/>
  <c r="Y9" i="14"/>
  <c r="X9" i="14"/>
  <c r="Q9" i="14"/>
  <c r="AA9" i="13"/>
  <c r="Z9" i="13"/>
  <c r="Y9" i="13"/>
  <c r="X9" i="13"/>
  <c r="Q9" i="13"/>
  <c r="S8" i="10"/>
  <c r="AA7" i="14" l="1"/>
  <c r="Z7" i="14"/>
  <c r="Y7" i="14"/>
  <c r="X7" i="14"/>
  <c r="Q7" i="14"/>
  <c r="AA7" i="13"/>
  <c r="Z7" i="13"/>
  <c r="Y7" i="13"/>
  <c r="X7" i="13"/>
  <c r="Q7" i="13"/>
  <c r="AA5" i="14"/>
  <c r="Z5" i="14"/>
  <c r="Y5" i="14"/>
  <c r="X5" i="14"/>
  <c r="Q5" i="14"/>
  <c r="AA5" i="13"/>
  <c r="Z5" i="13"/>
  <c r="Y5" i="13"/>
  <c r="X5" i="13"/>
  <c r="Q5" i="13"/>
  <c r="AA3" i="14" l="1"/>
  <c r="Z3" i="14"/>
  <c r="Y3" i="14"/>
  <c r="X3" i="14"/>
  <c r="Q3" i="14"/>
  <c r="AA3" i="13"/>
  <c r="Z3" i="13"/>
  <c r="Y3" i="13"/>
  <c r="X3" i="13"/>
  <c r="Q3" i="13"/>
  <c r="A46" i="14" l="1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" i="1"/>
  <c r="V49" i="14" l="1"/>
  <c r="U49" i="14"/>
  <c r="T49" i="14"/>
  <c r="S49" i="14"/>
  <c r="R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49" i="14"/>
  <c r="Z47" i="14"/>
  <c r="Y47" i="14"/>
  <c r="X47" i="14"/>
  <c r="W47" i="14"/>
  <c r="V47" i="14"/>
  <c r="U47" i="14"/>
  <c r="T47" i="14"/>
  <c r="S47" i="14"/>
  <c r="R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47" i="14"/>
  <c r="AA46" i="14"/>
  <c r="Z46" i="14"/>
  <c r="Y46" i="14"/>
  <c r="X46" i="14"/>
  <c r="Q46" i="14"/>
  <c r="AA45" i="14"/>
  <c r="Z45" i="14"/>
  <c r="Y45" i="14"/>
  <c r="X45" i="14"/>
  <c r="Q45" i="14"/>
  <c r="AA44" i="14"/>
  <c r="Z44" i="14"/>
  <c r="Y44" i="14"/>
  <c r="X44" i="14"/>
  <c r="Q44" i="14"/>
  <c r="AA43" i="14"/>
  <c r="Z43" i="14"/>
  <c r="Y43" i="14"/>
  <c r="X43" i="14"/>
  <c r="Q43" i="14"/>
  <c r="AA42" i="14"/>
  <c r="Z42" i="14"/>
  <c r="Y42" i="14"/>
  <c r="X42" i="14"/>
  <c r="Q42" i="14"/>
  <c r="AA41" i="14"/>
  <c r="Z41" i="14"/>
  <c r="Y41" i="14"/>
  <c r="X41" i="14"/>
  <c r="Q41" i="14"/>
  <c r="AA40" i="14"/>
  <c r="Z40" i="14"/>
  <c r="Y40" i="14"/>
  <c r="X40" i="14"/>
  <c r="Q40" i="14"/>
  <c r="AA39" i="14"/>
  <c r="Z39" i="14"/>
  <c r="Y39" i="14"/>
  <c r="X39" i="14"/>
  <c r="Q39" i="14"/>
  <c r="AA38" i="14"/>
  <c r="Z38" i="14"/>
  <c r="Y38" i="14"/>
  <c r="X38" i="14"/>
  <c r="Q38" i="14"/>
  <c r="AA37" i="14"/>
  <c r="Z37" i="14"/>
  <c r="Y37" i="14"/>
  <c r="X37" i="14"/>
  <c r="Q37" i="14"/>
  <c r="AA36" i="14"/>
  <c r="Z36" i="14"/>
  <c r="Y36" i="14"/>
  <c r="X36" i="14"/>
  <c r="Q36" i="14"/>
  <c r="AA35" i="14"/>
  <c r="Z35" i="14"/>
  <c r="Y35" i="14"/>
  <c r="X35" i="14"/>
  <c r="Q35" i="14"/>
  <c r="AA34" i="14"/>
  <c r="Z34" i="14"/>
  <c r="Y34" i="14"/>
  <c r="X34" i="14"/>
  <c r="Q34" i="14"/>
  <c r="AA33" i="14"/>
  <c r="Z33" i="14"/>
  <c r="Y33" i="14"/>
  <c r="X33" i="14"/>
  <c r="Q33" i="14"/>
  <c r="AA32" i="14"/>
  <c r="Z32" i="14"/>
  <c r="Y32" i="14"/>
  <c r="X32" i="14"/>
  <c r="Q32" i="14"/>
  <c r="AA31" i="14"/>
  <c r="Z31" i="14"/>
  <c r="Y31" i="14"/>
  <c r="X31" i="14"/>
  <c r="Q31" i="14"/>
  <c r="AA30" i="14"/>
  <c r="Z30" i="14"/>
  <c r="Y30" i="14"/>
  <c r="X30" i="14"/>
  <c r="Q30" i="14"/>
  <c r="AA29" i="14"/>
  <c r="Z29" i="14"/>
  <c r="Y29" i="14"/>
  <c r="X29" i="14"/>
  <c r="Q29" i="14"/>
  <c r="AA28" i="14"/>
  <c r="Z28" i="14"/>
  <c r="Y28" i="14"/>
  <c r="X28" i="14"/>
  <c r="Q28" i="14"/>
  <c r="AA27" i="14"/>
  <c r="Z27" i="14"/>
  <c r="Y27" i="14"/>
  <c r="X27" i="14"/>
  <c r="Q27" i="14"/>
  <c r="AA24" i="14"/>
  <c r="Z24" i="14"/>
  <c r="Y24" i="14"/>
  <c r="X24" i="14"/>
  <c r="Q24" i="14"/>
  <c r="AA22" i="14"/>
  <c r="Z22" i="14"/>
  <c r="Y22" i="14"/>
  <c r="X22" i="14"/>
  <c r="Q22" i="14"/>
  <c r="AA20" i="14"/>
  <c r="Z20" i="14"/>
  <c r="Y20" i="14"/>
  <c r="X20" i="14"/>
  <c r="Q20" i="14"/>
  <c r="AA18" i="14"/>
  <c r="Z18" i="14"/>
  <c r="Y18" i="14"/>
  <c r="X18" i="14"/>
  <c r="Q18" i="14"/>
  <c r="AA15" i="14"/>
  <c r="Z15" i="14"/>
  <c r="Y15" i="14"/>
  <c r="X15" i="14"/>
  <c r="Q15" i="14"/>
  <c r="AA13" i="14"/>
  <c r="Z13" i="14"/>
  <c r="Y13" i="14"/>
  <c r="X13" i="14"/>
  <c r="Q13" i="14"/>
  <c r="AA11" i="14"/>
  <c r="Z11" i="14"/>
  <c r="Y11" i="14"/>
  <c r="X11" i="14"/>
  <c r="Q11" i="14"/>
  <c r="AA10" i="14"/>
  <c r="Z10" i="14"/>
  <c r="Y10" i="14"/>
  <c r="X10" i="14"/>
  <c r="Q10" i="14"/>
  <c r="AA8" i="14"/>
  <c r="Z8" i="14"/>
  <c r="Y8" i="14"/>
  <c r="X8" i="14"/>
  <c r="Q8" i="14"/>
  <c r="AA6" i="14"/>
  <c r="Z6" i="14"/>
  <c r="Y6" i="14"/>
  <c r="X6" i="14"/>
  <c r="Q6" i="14"/>
  <c r="AA4" i="14"/>
  <c r="Z4" i="14"/>
  <c r="Y4" i="14"/>
  <c r="X4" i="14"/>
  <c r="Q4" i="14"/>
  <c r="AA2" i="14"/>
  <c r="Z2" i="14"/>
  <c r="Y2" i="14"/>
  <c r="X2" i="14"/>
  <c r="Q2" i="14"/>
  <c r="Z49" i="11"/>
  <c r="V49" i="11"/>
  <c r="U49" i="11"/>
  <c r="T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49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47" i="11"/>
  <c r="Y46" i="11"/>
  <c r="X46" i="11"/>
  <c r="W46" i="11"/>
  <c r="S46" i="11"/>
  <c r="R46" i="11"/>
  <c r="Q46" i="11"/>
  <c r="Y45" i="11"/>
  <c r="X45" i="11"/>
  <c r="W45" i="11"/>
  <c r="S45" i="11"/>
  <c r="R45" i="11"/>
  <c r="Q45" i="11"/>
  <c r="Y44" i="11"/>
  <c r="X44" i="11"/>
  <c r="W44" i="11"/>
  <c r="S44" i="11"/>
  <c r="R44" i="11"/>
  <c r="Q44" i="11"/>
  <c r="Y43" i="11"/>
  <c r="X43" i="11"/>
  <c r="W43" i="11"/>
  <c r="S43" i="11"/>
  <c r="R43" i="11"/>
  <c r="Q43" i="11"/>
  <c r="Y42" i="11"/>
  <c r="X42" i="11"/>
  <c r="W42" i="11"/>
  <c r="S42" i="11"/>
  <c r="R42" i="11"/>
  <c r="Q42" i="11"/>
  <c r="Y41" i="11"/>
  <c r="X41" i="11"/>
  <c r="W41" i="11"/>
  <c r="S41" i="11"/>
  <c r="R41" i="11"/>
  <c r="Q41" i="11"/>
  <c r="Y40" i="11"/>
  <c r="X40" i="11"/>
  <c r="W40" i="11"/>
  <c r="S40" i="11"/>
  <c r="R40" i="11"/>
  <c r="Q40" i="11"/>
  <c r="Y39" i="11"/>
  <c r="X39" i="11"/>
  <c r="W39" i="11"/>
  <c r="S39" i="11"/>
  <c r="R39" i="11"/>
  <c r="Q39" i="11"/>
  <c r="Y38" i="11"/>
  <c r="X38" i="11"/>
  <c r="W38" i="11"/>
  <c r="S38" i="11"/>
  <c r="R38" i="11"/>
  <c r="Q38" i="11"/>
  <c r="Y37" i="11"/>
  <c r="X37" i="11"/>
  <c r="W37" i="11"/>
  <c r="S37" i="11"/>
  <c r="R37" i="11"/>
  <c r="Q37" i="11"/>
  <c r="Y36" i="11"/>
  <c r="X36" i="11"/>
  <c r="W36" i="11"/>
  <c r="S36" i="11"/>
  <c r="R36" i="11"/>
  <c r="Q36" i="11"/>
  <c r="Y35" i="11"/>
  <c r="X35" i="11"/>
  <c r="W35" i="11"/>
  <c r="S35" i="11"/>
  <c r="R35" i="11"/>
  <c r="Q35" i="11"/>
  <c r="Y34" i="11"/>
  <c r="X34" i="11"/>
  <c r="W34" i="11"/>
  <c r="S34" i="11"/>
  <c r="R34" i="11"/>
  <c r="Q34" i="11"/>
  <c r="Y33" i="11"/>
  <c r="X33" i="11"/>
  <c r="W33" i="11"/>
  <c r="S33" i="11"/>
  <c r="R33" i="11"/>
  <c r="Q33" i="11"/>
  <c r="Y32" i="11"/>
  <c r="X32" i="11"/>
  <c r="W32" i="11"/>
  <c r="S32" i="11"/>
  <c r="R32" i="11"/>
  <c r="Q32" i="11"/>
  <c r="Y31" i="11"/>
  <c r="X31" i="11"/>
  <c r="W31" i="11"/>
  <c r="S31" i="11"/>
  <c r="R31" i="11"/>
  <c r="Q31" i="11"/>
  <c r="Y30" i="11"/>
  <c r="X30" i="11"/>
  <c r="W30" i="11"/>
  <c r="S30" i="11"/>
  <c r="R30" i="11"/>
  <c r="Q30" i="11"/>
  <c r="Y29" i="11"/>
  <c r="X29" i="11"/>
  <c r="W29" i="11"/>
  <c r="S29" i="11"/>
  <c r="R29" i="11"/>
  <c r="Q29" i="11"/>
  <c r="Y28" i="11"/>
  <c r="X28" i="11"/>
  <c r="W28" i="11"/>
  <c r="S28" i="11"/>
  <c r="R28" i="11"/>
  <c r="Q28" i="11"/>
  <c r="Y27" i="11"/>
  <c r="X27" i="11"/>
  <c r="W27" i="11"/>
  <c r="Y26" i="11"/>
  <c r="X26" i="11"/>
  <c r="W26" i="11"/>
  <c r="Y25" i="11"/>
  <c r="X25" i="11"/>
  <c r="W25" i="11"/>
  <c r="Y24" i="11"/>
  <c r="X24" i="11"/>
  <c r="W24" i="11"/>
  <c r="Y23" i="11"/>
  <c r="X23" i="11"/>
  <c r="W23" i="11"/>
  <c r="Y22" i="11"/>
  <c r="X22" i="11"/>
  <c r="W22" i="11"/>
  <c r="Y21" i="11"/>
  <c r="X21" i="11"/>
  <c r="W21" i="11"/>
  <c r="Y20" i="11"/>
  <c r="X20" i="11"/>
  <c r="W20" i="11"/>
  <c r="Q20" i="11"/>
  <c r="Y19" i="11"/>
  <c r="X19" i="11"/>
  <c r="W19" i="11"/>
  <c r="Q19" i="11"/>
  <c r="Y18" i="11"/>
  <c r="X18" i="11"/>
  <c r="W18" i="11"/>
  <c r="Y17" i="11"/>
  <c r="X17" i="11"/>
  <c r="W17" i="11"/>
  <c r="R17" i="11"/>
  <c r="Q17" i="11"/>
  <c r="Y16" i="11"/>
  <c r="X16" i="11"/>
  <c r="W16" i="11"/>
  <c r="R16" i="11"/>
  <c r="Q16" i="11"/>
  <c r="Y15" i="11"/>
  <c r="X15" i="11"/>
  <c r="W15" i="11"/>
  <c r="Y14" i="11"/>
  <c r="X14" i="11"/>
  <c r="W14" i="11"/>
  <c r="Y13" i="11"/>
  <c r="X13" i="11"/>
  <c r="W13" i="11"/>
  <c r="R13" i="11"/>
  <c r="Q13" i="11"/>
  <c r="Y12" i="11"/>
  <c r="X12" i="11"/>
  <c r="W12" i="11"/>
  <c r="S12" i="11"/>
  <c r="Y11" i="11"/>
  <c r="X11" i="11"/>
  <c r="W11" i="11"/>
  <c r="Y10" i="11"/>
  <c r="X10" i="11"/>
  <c r="W10" i="11"/>
  <c r="Y9" i="11"/>
  <c r="X9" i="11"/>
  <c r="W9" i="11"/>
  <c r="Y8" i="11"/>
  <c r="X8" i="11"/>
  <c r="W8" i="11"/>
  <c r="Y7" i="11"/>
  <c r="X7" i="11"/>
  <c r="W7" i="11"/>
  <c r="Y6" i="11"/>
  <c r="X6" i="11"/>
  <c r="W6" i="11"/>
  <c r="R6" i="11"/>
  <c r="Q6" i="11"/>
  <c r="Y5" i="11"/>
  <c r="X5" i="11"/>
  <c r="W5" i="11"/>
  <c r="R5" i="11"/>
  <c r="Q5" i="11"/>
  <c r="Y4" i="11"/>
  <c r="X4" i="11"/>
  <c r="W4" i="11"/>
  <c r="Y3" i="11"/>
  <c r="X3" i="11"/>
  <c r="W3" i="11"/>
  <c r="R3" i="11"/>
  <c r="Q3" i="11"/>
  <c r="Y2" i="11"/>
  <c r="X2" i="11"/>
  <c r="W2" i="11"/>
  <c r="Z49" i="9"/>
  <c r="V49" i="9"/>
  <c r="U49" i="9"/>
  <c r="T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Y46" i="9"/>
  <c r="X46" i="9"/>
  <c r="W46" i="9"/>
  <c r="S46" i="9"/>
  <c r="R46" i="9"/>
  <c r="Q46" i="9"/>
  <c r="Y45" i="9"/>
  <c r="X45" i="9"/>
  <c r="W45" i="9"/>
  <c r="S45" i="9"/>
  <c r="R45" i="9"/>
  <c r="Q45" i="9"/>
  <c r="Y44" i="9"/>
  <c r="X44" i="9"/>
  <c r="W44" i="9"/>
  <c r="S44" i="9"/>
  <c r="R44" i="9"/>
  <c r="Q44" i="9"/>
  <c r="Y43" i="9"/>
  <c r="X43" i="9"/>
  <c r="W43" i="9"/>
  <c r="S43" i="9"/>
  <c r="R43" i="9"/>
  <c r="Q43" i="9"/>
  <c r="Y42" i="9"/>
  <c r="X42" i="9"/>
  <c r="W42" i="9"/>
  <c r="S42" i="9"/>
  <c r="R42" i="9"/>
  <c r="Q42" i="9"/>
  <c r="Y41" i="9"/>
  <c r="X41" i="9"/>
  <c r="W41" i="9"/>
  <c r="S41" i="9"/>
  <c r="R41" i="9"/>
  <c r="Q41" i="9"/>
  <c r="Y40" i="9"/>
  <c r="X40" i="9"/>
  <c r="W40" i="9"/>
  <c r="S40" i="9"/>
  <c r="R40" i="9"/>
  <c r="Q40" i="9"/>
  <c r="Y39" i="9"/>
  <c r="X39" i="9"/>
  <c r="W39" i="9"/>
  <c r="S39" i="9"/>
  <c r="R39" i="9"/>
  <c r="Q39" i="9"/>
  <c r="Y38" i="9"/>
  <c r="X38" i="9"/>
  <c r="W38" i="9"/>
  <c r="S38" i="9"/>
  <c r="R38" i="9"/>
  <c r="Q38" i="9"/>
  <c r="Y37" i="9"/>
  <c r="X37" i="9"/>
  <c r="W37" i="9"/>
  <c r="S37" i="9"/>
  <c r="R37" i="9"/>
  <c r="Q37" i="9"/>
  <c r="Y36" i="9"/>
  <c r="X36" i="9"/>
  <c r="W36" i="9"/>
  <c r="S36" i="9"/>
  <c r="R36" i="9"/>
  <c r="Q36" i="9"/>
  <c r="Y35" i="9"/>
  <c r="X35" i="9"/>
  <c r="W35" i="9"/>
  <c r="S35" i="9"/>
  <c r="R35" i="9"/>
  <c r="Q35" i="9"/>
  <c r="Y34" i="9"/>
  <c r="X34" i="9"/>
  <c r="W34" i="9"/>
  <c r="S34" i="9"/>
  <c r="R34" i="9"/>
  <c r="Q34" i="9"/>
  <c r="Y33" i="9"/>
  <c r="X33" i="9"/>
  <c r="W33" i="9"/>
  <c r="S33" i="9"/>
  <c r="R33" i="9"/>
  <c r="Q33" i="9"/>
  <c r="Y32" i="9"/>
  <c r="X32" i="9"/>
  <c r="W32" i="9"/>
  <c r="S32" i="9"/>
  <c r="R32" i="9"/>
  <c r="Q32" i="9"/>
  <c r="Y31" i="9"/>
  <c r="X31" i="9"/>
  <c r="W31" i="9"/>
  <c r="S31" i="9"/>
  <c r="R31" i="9"/>
  <c r="Q31" i="9"/>
  <c r="Y30" i="9"/>
  <c r="X30" i="9"/>
  <c r="W30" i="9"/>
  <c r="S30" i="9"/>
  <c r="R30" i="9"/>
  <c r="Q30" i="9"/>
  <c r="Y29" i="9"/>
  <c r="X29" i="9"/>
  <c r="W29" i="9"/>
  <c r="S29" i="9"/>
  <c r="R29" i="9"/>
  <c r="Q29" i="9"/>
  <c r="Y28" i="9"/>
  <c r="X28" i="9"/>
  <c r="W28" i="9"/>
  <c r="S28" i="9"/>
  <c r="R28" i="9"/>
  <c r="Q28" i="9"/>
  <c r="Y27" i="9"/>
  <c r="X27" i="9"/>
  <c r="W27" i="9"/>
  <c r="R27" i="9"/>
  <c r="Q27" i="9"/>
  <c r="Y26" i="9"/>
  <c r="X26" i="9"/>
  <c r="W26" i="9"/>
  <c r="R26" i="9"/>
  <c r="Q26" i="9"/>
  <c r="Y25" i="9"/>
  <c r="X25" i="9"/>
  <c r="W25" i="9"/>
  <c r="Y24" i="9"/>
  <c r="X24" i="9"/>
  <c r="W24" i="9"/>
  <c r="R24" i="9"/>
  <c r="Q24" i="9"/>
  <c r="Y23" i="9"/>
  <c r="X23" i="9"/>
  <c r="W23" i="9"/>
  <c r="R23" i="9"/>
  <c r="Q23" i="9"/>
  <c r="Y22" i="9"/>
  <c r="X22" i="9"/>
  <c r="W22" i="9"/>
  <c r="Q22" i="9"/>
  <c r="Y21" i="9"/>
  <c r="X21" i="9"/>
  <c r="W21" i="9"/>
  <c r="R21" i="9"/>
  <c r="Q21" i="9"/>
  <c r="Y20" i="9"/>
  <c r="X20" i="9"/>
  <c r="W20" i="9"/>
  <c r="Y19" i="9"/>
  <c r="X19" i="9"/>
  <c r="W19" i="9"/>
  <c r="S19" i="9"/>
  <c r="Q19" i="9"/>
  <c r="Y18" i="9"/>
  <c r="X18" i="9"/>
  <c r="W18" i="9"/>
  <c r="Q18" i="9"/>
  <c r="Y17" i="9"/>
  <c r="X17" i="9"/>
  <c r="W17" i="9"/>
  <c r="Y16" i="9"/>
  <c r="X16" i="9"/>
  <c r="W16" i="9"/>
  <c r="Q16" i="9"/>
  <c r="Y15" i="9"/>
  <c r="X15" i="9"/>
  <c r="W15" i="9"/>
  <c r="S15" i="9"/>
  <c r="Q15" i="9"/>
  <c r="Y14" i="9"/>
  <c r="X14" i="9"/>
  <c r="W14" i="9"/>
  <c r="S14" i="9"/>
  <c r="Q14" i="9"/>
  <c r="Y13" i="9"/>
  <c r="X13" i="9"/>
  <c r="W13" i="9"/>
  <c r="R13" i="9"/>
  <c r="Q13" i="9"/>
  <c r="Y12" i="9"/>
  <c r="X12" i="9"/>
  <c r="W12" i="9"/>
  <c r="S12" i="9"/>
  <c r="Q12" i="9"/>
  <c r="Y11" i="9"/>
  <c r="X11" i="9"/>
  <c r="W11" i="9"/>
  <c r="R11" i="9"/>
  <c r="Q11" i="9"/>
  <c r="Y10" i="9"/>
  <c r="X10" i="9"/>
  <c r="W10" i="9"/>
  <c r="R10" i="9"/>
  <c r="Q10" i="9"/>
  <c r="Y9" i="9"/>
  <c r="X9" i="9"/>
  <c r="W9" i="9"/>
  <c r="R9" i="9"/>
  <c r="Q9" i="9"/>
  <c r="Y8" i="9"/>
  <c r="X8" i="9"/>
  <c r="W8" i="9"/>
  <c r="Y7" i="9"/>
  <c r="X7" i="9"/>
  <c r="W7" i="9"/>
  <c r="R7" i="9"/>
  <c r="Q7" i="9"/>
  <c r="Y6" i="9"/>
  <c r="X6" i="9"/>
  <c r="W6" i="9"/>
  <c r="R6" i="9"/>
  <c r="Q6" i="9"/>
  <c r="Y5" i="9"/>
  <c r="X5" i="9"/>
  <c r="W5" i="9"/>
  <c r="Q5" i="9"/>
  <c r="Y4" i="9"/>
  <c r="X4" i="9"/>
  <c r="W4" i="9"/>
  <c r="S4" i="9"/>
  <c r="R4" i="9"/>
  <c r="Q4" i="9"/>
  <c r="Y3" i="9"/>
  <c r="X3" i="9"/>
  <c r="W3" i="9"/>
  <c r="R3" i="9"/>
  <c r="Q3" i="9"/>
  <c r="Y2" i="9"/>
  <c r="X2" i="9"/>
  <c r="W2" i="9"/>
  <c r="Q2" i="9"/>
  <c r="I49" i="13"/>
  <c r="I47" i="13"/>
  <c r="Z49" i="8"/>
  <c r="V49" i="8"/>
  <c r="U49" i="8"/>
  <c r="T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Y46" i="8"/>
  <c r="X46" i="8"/>
  <c r="W46" i="8"/>
  <c r="S46" i="8"/>
  <c r="R46" i="8"/>
  <c r="Q46" i="8"/>
  <c r="Y45" i="8"/>
  <c r="X45" i="8"/>
  <c r="W45" i="8"/>
  <c r="S45" i="8"/>
  <c r="R45" i="8"/>
  <c r="Q45" i="8"/>
  <c r="Y44" i="8"/>
  <c r="X44" i="8"/>
  <c r="W44" i="8"/>
  <c r="S44" i="8"/>
  <c r="R44" i="8"/>
  <c r="Q44" i="8"/>
  <c r="Y43" i="8"/>
  <c r="X43" i="8"/>
  <c r="W43" i="8"/>
  <c r="S43" i="8"/>
  <c r="R43" i="8"/>
  <c r="Q43" i="8"/>
  <c r="Y42" i="8"/>
  <c r="X42" i="8"/>
  <c r="W42" i="8"/>
  <c r="S42" i="8"/>
  <c r="R42" i="8"/>
  <c r="Q42" i="8"/>
  <c r="Y41" i="8"/>
  <c r="X41" i="8"/>
  <c r="W41" i="8"/>
  <c r="S41" i="8"/>
  <c r="R41" i="8"/>
  <c r="Q41" i="8"/>
  <c r="Y40" i="8"/>
  <c r="X40" i="8"/>
  <c r="W40" i="8"/>
  <c r="S40" i="8"/>
  <c r="R40" i="8"/>
  <c r="Q40" i="8"/>
  <c r="Y39" i="8"/>
  <c r="X39" i="8"/>
  <c r="W39" i="8"/>
  <c r="S39" i="8"/>
  <c r="R39" i="8"/>
  <c r="Q39" i="8"/>
  <c r="Y38" i="8"/>
  <c r="X38" i="8"/>
  <c r="W38" i="8"/>
  <c r="S38" i="8"/>
  <c r="R38" i="8"/>
  <c r="Q38" i="8"/>
  <c r="Y37" i="8"/>
  <c r="X37" i="8"/>
  <c r="W37" i="8"/>
  <c r="S37" i="8"/>
  <c r="R37" i="8"/>
  <c r="Q37" i="8"/>
  <c r="Y36" i="8"/>
  <c r="X36" i="8"/>
  <c r="W36" i="8"/>
  <c r="S36" i="8"/>
  <c r="R36" i="8"/>
  <c r="Q36" i="8"/>
  <c r="Y35" i="8"/>
  <c r="X35" i="8"/>
  <c r="W35" i="8"/>
  <c r="S35" i="8"/>
  <c r="R35" i="8"/>
  <c r="Q35" i="8"/>
  <c r="Y34" i="8"/>
  <c r="X34" i="8"/>
  <c r="W34" i="8"/>
  <c r="S34" i="8"/>
  <c r="R34" i="8"/>
  <c r="Q34" i="8"/>
  <c r="Y33" i="8"/>
  <c r="X33" i="8"/>
  <c r="W33" i="8"/>
  <c r="S33" i="8"/>
  <c r="R33" i="8"/>
  <c r="Q33" i="8"/>
  <c r="Y32" i="8"/>
  <c r="X32" i="8"/>
  <c r="W32" i="8"/>
  <c r="S32" i="8"/>
  <c r="R32" i="8"/>
  <c r="Q32" i="8"/>
  <c r="Y31" i="8"/>
  <c r="X31" i="8"/>
  <c r="W31" i="8"/>
  <c r="S31" i="8"/>
  <c r="R31" i="8"/>
  <c r="Q31" i="8"/>
  <c r="Y30" i="8"/>
  <c r="X30" i="8"/>
  <c r="W30" i="8"/>
  <c r="S30" i="8"/>
  <c r="R30" i="8"/>
  <c r="Q30" i="8"/>
  <c r="Y29" i="8"/>
  <c r="X29" i="8"/>
  <c r="W29" i="8"/>
  <c r="S29" i="8"/>
  <c r="R29" i="8"/>
  <c r="Q29" i="8"/>
  <c r="Y28" i="8"/>
  <c r="X28" i="8"/>
  <c r="W28" i="8"/>
  <c r="S28" i="8"/>
  <c r="R28" i="8"/>
  <c r="Q28" i="8"/>
  <c r="Y27" i="8"/>
  <c r="X27" i="8"/>
  <c r="W27" i="8"/>
  <c r="Q27" i="8"/>
  <c r="Y26" i="8"/>
  <c r="X26" i="8"/>
  <c r="W26" i="8"/>
  <c r="Q26" i="8"/>
  <c r="Y25" i="8"/>
  <c r="X25" i="8"/>
  <c r="W25" i="8"/>
  <c r="R25" i="8"/>
  <c r="Q25" i="8"/>
  <c r="Y24" i="8"/>
  <c r="X24" i="8"/>
  <c r="W24" i="8"/>
  <c r="Y23" i="8"/>
  <c r="X23" i="8"/>
  <c r="W23" i="8"/>
  <c r="S23" i="8"/>
  <c r="Q23" i="8"/>
  <c r="Y22" i="8"/>
  <c r="X22" i="8"/>
  <c r="W22" i="8"/>
  <c r="S22" i="8"/>
  <c r="R22" i="8"/>
  <c r="Q22" i="8"/>
  <c r="Y21" i="8"/>
  <c r="X21" i="8"/>
  <c r="W21" i="8"/>
  <c r="S21" i="8"/>
  <c r="Y20" i="8"/>
  <c r="X20" i="8"/>
  <c r="W20" i="8"/>
  <c r="Q20" i="8"/>
  <c r="Y19" i="8"/>
  <c r="X19" i="8"/>
  <c r="W19" i="8"/>
  <c r="Q19" i="8"/>
  <c r="Y18" i="8"/>
  <c r="X18" i="8"/>
  <c r="W18" i="8"/>
  <c r="Q18" i="8"/>
  <c r="Y17" i="8"/>
  <c r="X17" i="8"/>
  <c r="W17" i="8"/>
  <c r="Y16" i="8"/>
  <c r="X16" i="8"/>
  <c r="W16" i="8"/>
  <c r="R16" i="8"/>
  <c r="Q16" i="8"/>
  <c r="Y15" i="8"/>
  <c r="X15" i="8"/>
  <c r="W15" i="8"/>
  <c r="R15" i="8"/>
  <c r="Q15" i="8"/>
  <c r="Y14" i="8"/>
  <c r="X14" i="8"/>
  <c r="W14" i="8"/>
  <c r="Q14" i="8"/>
  <c r="Y13" i="8"/>
  <c r="X13" i="8"/>
  <c r="W13" i="8"/>
  <c r="S13" i="8"/>
  <c r="R13" i="8"/>
  <c r="Q13" i="8"/>
  <c r="Y12" i="8"/>
  <c r="X12" i="8"/>
  <c r="W12" i="8"/>
  <c r="R12" i="8"/>
  <c r="Q12" i="8"/>
  <c r="Y11" i="8"/>
  <c r="X11" i="8"/>
  <c r="W11" i="8"/>
  <c r="S11" i="8"/>
  <c r="Q11" i="8"/>
  <c r="Y10" i="8"/>
  <c r="X10" i="8"/>
  <c r="W10" i="8"/>
  <c r="Y9" i="8"/>
  <c r="X9" i="8"/>
  <c r="W9" i="8"/>
  <c r="Q9" i="8"/>
  <c r="Y8" i="8"/>
  <c r="X8" i="8"/>
  <c r="W8" i="8"/>
  <c r="Q8" i="8"/>
  <c r="Y7" i="8"/>
  <c r="X7" i="8"/>
  <c r="W7" i="8"/>
  <c r="S7" i="8"/>
  <c r="Q7" i="8"/>
  <c r="Y6" i="8"/>
  <c r="X6" i="8"/>
  <c r="W6" i="8"/>
  <c r="Y5" i="8"/>
  <c r="X5" i="8"/>
  <c r="W5" i="8"/>
  <c r="R5" i="8"/>
  <c r="Q5" i="8"/>
  <c r="Y4" i="8"/>
  <c r="X4" i="8"/>
  <c r="W4" i="8"/>
  <c r="R4" i="8"/>
  <c r="Q4" i="8"/>
  <c r="Y3" i="8"/>
  <c r="X3" i="8"/>
  <c r="W3" i="8"/>
  <c r="S3" i="8"/>
  <c r="R3" i="8"/>
  <c r="Q3" i="8"/>
  <c r="Y2" i="8"/>
  <c r="X2" i="8"/>
  <c r="W2" i="8"/>
  <c r="S2" i="8"/>
  <c r="R2" i="8"/>
  <c r="Q2" i="8"/>
  <c r="Z49" i="12"/>
  <c r="V49" i="12"/>
  <c r="U49" i="12"/>
  <c r="T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S46" i="12"/>
  <c r="R46" i="12"/>
  <c r="Q46" i="12"/>
  <c r="Y45" i="12"/>
  <c r="X45" i="12"/>
  <c r="W45" i="12"/>
  <c r="S45" i="12"/>
  <c r="R45" i="12"/>
  <c r="Q45" i="12"/>
  <c r="Y44" i="12"/>
  <c r="X44" i="12"/>
  <c r="W44" i="12"/>
  <c r="S44" i="12"/>
  <c r="R44" i="12"/>
  <c r="Q44" i="12"/>
  <c r="Y43" i="12"/>
  <c r="X43" i="12"/>
  <c r="W43" i="12"/>
  <c r="S43" i="12"/>
  <c r="R43" i="12"/>
  <c r="Q43" i="12"/>
  <c r="Y42" i="12"/>
  <c r="X42" i="12"/>
  <c r="W42" i="12"/>
  <c r="S42" i="12"/>
  <c r="R42" i="12"/>
  <c r="Q42" i="12"/>
  <c r="Y41" i="12"/>
  <c r="X41" i="12"/>
  <c r="W41" i="12"/>
  <c r="S41" i="12"/>
  <c r="R41" i="12"/>
  <c r="Q41" i="12"/>
  <c r="Y40" i="12"/>
  <c r="X40" i="12"/>
  <c r="W40" i="12"/>
  <c r="S40" i="12"/>
  <c r="R40" i="12"/>
  <c r="Q40" i="12"/>
  <c r="Y39" i="12"/>
  <c r="X39" i="12"/>
  <c r="W39" i="12"/>
  <c r="S39" i="12"/>
  <c r="R39" i="12"/>
  <c r="Q39" i="12"/>
  <c r="Y38" i="12"/>
  <c r="X38" i="12"/>
  <c r="W38" i="12"/>
  <c r="S38" i="12"/>
  <c r="R38" i="12"/>
  <c r="Q38" i="12"/>
  <c r="Y37" i="12"/>
  <c r="X37" i="12"/>
  <c r="W37" i="12"/>
  <c r="S37" i="12"/>
  <c r="R37" i="12"/>
  <c r="Q37" i="12"/>
  <c r="Y36" i="12"/>
  <c r="X36" i="12"/>
  <c r="W36" i="12"/>
  <c r="S36" i="12"/>
  <c r="R36" i="12"/>
  <c r="Q36" i="12"/>
  <c r="Y35" i="12"/>
  <c r="X35" i="12"/>
  <c r="W35" i="12"/>
  <c r="S35" i="12"/>
  <c r="R35" i="12"/>
  <c r="Q35" i="12"/>
  <c r="Y34" i="12"/>
  <c r="X34" i="12"/>
  <c r="W34" i="12"/>
  <c r="S34" i="12"/>
  <c r="R34" i="12"/>
  <c r="Q34" i="12"/>
  <c r="Y33" i="12"/>
  <c r="X33" i="12"/>
  <c r="W33" i="12"/>
  <c r="S33" i="12"/>
  <c r="R33" i="12"/>
  <c r="Q33" i="12"/>
  <c r="Y32" i="12"/>
  <c r="X32" i="12"/>
  <c r="W32" i="12"/>
  <c r="S32" i="12"/>
  <c r="R32" i="12"/>
  <c r="Q32" i="12"/>
  <c r="Y31" i="12"/>
  <c r="X31" i="12"/>
  <c r="W31" i="12"/>
  <c r="S31" i="12"/>
  <c r="R31" i="12"/>
  <c r="Q31" i="12"/>
  <c r="Y30" i="12"/>
  <c r="X30" i="12"/>
  <c r="W30" i="12"/>
  <c r="S30" i="12"/>
  <c r="R30" i="12"/>
  <c r="Q30" i="12"/>
  <c r="Y29" i="12"/>
  <c r="X29" i="12"/>
  <c r="W29" i="12"/>
  <c r="S29" i="12"/>
  <c r="R29" i="12"/>
  <c r="Q29" i="12"/>
  <c r="Y28" i="12"/>
  <c r="X28" i="12"/>
  <c r="W28" i="12"/>
  <c r="S28" i="12"/>
  <c r="R28" i="12"/>
  <c r="Q28" i="12"/>
  <c r="Y27" i="12"/>
  <c r="X27" i="12"/>
  <c r="W27" i="12"/>
  <c r="R27" i="12"/>
  <c r="Q27" i="12"/>
  <c r="Y26" i="12"/>
  <c r="X26" i="12"/>
  <c r="W26" i="12"/>
  <c r="R26" i="12"/>
  <c r="Q26" i="12"/>
  <c r="Y25" i="12"/>
  <c r="X25" i="12"/>
  <c r="W25" i="12"/>
  <c r="R25" i="12"/>
  <c r="Q25" i="12"/>
  <c r="Y24" i="12"/>
  <c r="X24" i="12"/>
  <c r="W24" i="12"/>
  <c r="S24" i="12"/>
  <c r="R24" i="12"/>
  <c r="Q24" i="12"/>
  <c r="Y23" i="12"/>
  <c r="X23" i="12"/>
  <c r="W23" i="12"/>
  <c r="Q23" i="12"/>
  <c r="Y22" i="12"/>
  <c r="X22" i="12"/>
  <c r="W22" i="12"/>
  <c r="R22" i="12"/>
  <c r="Q22" i="12"/>
  <c r="Y21" i="12"/>
  <c r="X21" i="12"/>
  <c r="W21" i="12"/>
  <c r="S21" i="12"/>
  <c r="R21" i="12"/>
  <c r="Q21" i="12"/>
  <c r="Y20" i="12"/>
  <c r="X20" i="12"/>
  <c r="W20" i="12"/>
  <c r="S20" i="12"/>
  <c r="Q20" i="12"/>
  <c r="Y19" i="12"/>
  <c r="X19" i="12"/>
  <c r="W19" i="12"/>
  <c r="Q19" i="12"/>
  <c r="Y18" i="12"/>
  <c r="X18" i="12"/>
  <c r="W18" i="12"/>
  <c r="S18" i="12"/>
  <c r="R18" i="12"/>
  <c r="Q18" i="12"/>
  <c r="Y17" i="12"/>
  <c r="X17" i="12"/>
  <c r="W17" i="12"/>
  <c r="R17" i="12"/>
  <c r="Q17" i="12"/>
  <c r="Y16" i="12"/>
  <c r="X16" i="12"/>
  <c r="W16" i="12"/>
  <c r="Q16" i="12"/>
  <c r="Y15" i="12"/>
  <c r="X15" i="12"/>
  <c r="W15" i="12"/>
  <c r="R15" i="12"/>
  <c r="Q15" i="12"/>
  <c r="Y14" i="12"/>
  <c r="X14" i="12"/>
  <c r="W14" i="12"/>
  <c r="R14" i="12"/>
  <c r="Q14" i="12"/>
  <c r="Y13" i="12"/>
  <c r="X13" i="12"/>
  <c r="W13" i="12"/>
  <c r="S13" i="12"/>
  <c r="Q13" i="12"/>
  <c r="Y12" i="12"/>
  <c r="X12" i="12"/>
  <c r="W12" i="12"/>
  <c r="S12" i="12"/>
  <c r="R12" i="12"/>
  <c r="Q12" i="12"/>
  <c r="Y11" i="12"/>
  <c r="X11" i="12"/>
  <c r="W11" i="12"/>
  <c r="S11" i="12"/>
  <c r="R11" i="12"/>
  <c r="Q11" i="12"/>
  <c r="Y10" i="12"/>
  <c r="X10" i="12"/>
  <c r="W10" i="12"/>
  <c r="R10" i="12"/>
  <c r="Q10" i="12"/>
  <c r="Y9" i="12"/>
  <c r="X9" i="12"/>
  <c r="W9" i="12"/>
  <c r="S9" i="12"/>
  <c r="Q9" i="12"/>
  <c r="Y8" i="12"/>
  <c r="X8" i="12"/>
  <c r="W8" i="12"/>
  <c r="R8" i="12"/>
  <c r="Q8" i="12"/>
  <c r="Y7" i="12"/>
  <c r="X7" i="12"/>
  <c r="W7" i="12"/>
  <c r="Q7" i="12"/>
  <c r="Y6" i="12"/>
  <c r="X6" i="12"/>
  <c r="W6" i="12"/>
  <c r="R6" i="12"/>
  <c r="Q6" i="12"/>
  <c r="Y5" i="12"/>
  <c r="X5" i="12"/>
  <c r="W5" i="12"/>
  <c r="R5" i="12"/>
  <c r="Q5" i="12"/>
  <c r="Y4" i="12"/>
  <c r="X4" i="12"/>
  <c r="W4" i="12"/>
  <c r="S4" i="12"/>
  <c r="R4" i="12"/>
  <c r="Q4" i="12"/>
  <c r="Y3" i="12"/>
  <c r="X3" i="12"/>
  <c r="W3" i="12"/>
  <c r="Q3" i="12"/>
  <c r="Y2" i="12"/>
  <c r="X2" i="12"/>
  <c r="W2" i="12"/>
  <c r="R2" i="12"/>
  <c r="Q2" i="12"/>
  <c r="Z49" i="15"/>
  <c r="V49" i="15"/>
  <c r="U49" i="15"/>
  <c r="T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Y46" i="15"/>
  <c r="X46" i="15"/>
  <c r="W46" i="15"/>
  <c r="S46" i="15"/>
  <c r="R46" i="15"/>
  <c r="Q46" i="15"/>
  <c r="Y45" i="15"/>
  <c r="X45" i="15"/>
  <c r="W45" i="15"/>
  <c r="S45" i="15"/>
  <c r="R45" i="15"/>
  <c r="Q45" i="15"/>
  <c r="Y44" i="15"/>
  <c r="X44" i="15"/>
  <c r="W44" i="15"/>
  <c r="S44" i="15"/>
  <c r="R44" i="15"/>
  <c r="Q44" i="15"/>
  <c r="Y43" i="15"/>
  <c r="X43" i="15"/>
  <c r="W43" i="15"/>
  <c r="S43" i="15"/>
  <c r="R43" i="15"/>
  <c r="Q43" i="15"/>
  <c r="Y42" i="15"/>
  <c r="X42" i="15"/>
  <c r="W42" i="15"/>
  <c r="S42" i="15"/>
  <c r="R42" i="15"/>
  <c r="Q42" i="15"/>
  <c r="Y41" i="15"/>
  <c r="X41" i="15"/>
  <c r="W41" i="15"/>
  <c r="S41" i="15"/>
  <c r="R41" i="15"/>
  <c r="Q41" i="15"/>
  <c r="Y40" i="15"/>
  <c r="X40" i="15"/>
  <c r="W40" i="15"/>
  <c r="S40" i="15"/>
  <c r="R40" i="15"/>
  <c r="Q40" i="15"/>
  <c r="Y39" i="15"/>
  <c r="X39" i="15"/>
  <c r="W39" i="15"/>
  <c r="S39" i="15"/>
  <c r="R39" i="15"/>
  <c r="Q39" i="15"/>
  <c r="Y38" i="15"/>
  <c r="X38" i="15"/>
  <c r="W38" i="15"/>
  <c r="S38" i="15"/>
  <c r="R38" i="15"/>
  <c r="Q38" i="15"/>
  <c r="Y37" i="15"/>
  <c r="X37" i="15"/>
  <c r="W37" i="15"/>
  <c r="S37" i="15"/>
  <c r="R37" i="15"/>
  <c r="Q37" i="15"/>
  <c r="Y36" i="15"/>
  <c r="X36" i="15"/>
  <c r="W36" i="15"/>
  <c r="S36" i="15"/>
  <c r="R36" i="15"/>
  <c r="Q36" i="15"/>
  <c r="Y35" i="15"/>
  <c r="X35" i="15"/>
  <c r="W35" i="15"/>
  <c r="S35" i="15"/>
  <c r="R35" i="15"/>
  <c r="Q35" i="15"/>
  <c r="Y34" i="15"/>
  <c r="X34" i="15"/>
  <c r="W34" i="15"/>
  <c r="S34" i="15"/>
  <c r="R34" i="15"/>
  <c r="Q34" i="15"/>
  <c r="Y33" i="15"/>
  <c r="X33" i="15"/>
  <c r="W33" i="15"/>
  <c r="S33" i="15"/>
  <c r="R33" i="15"/>
  <c r="Q33" i="15"/>
  <c r="Y32" i="15"/>
  <c r="X32" i="15"/>
  <c r="W32" i="15"/>
  <c r="S32" i="15"/>
  <c r="R32" i="15"/>
  <c r="Q32" i="15"/>
  <c r="Y31" i="15"/>
  <c r="X31" i="15"/>
  <c r="W31" i="15"/>
  <c r="S31" i="15"/>
  <c r="R31" i="15"/>
  <c r="Q31" i="15"/>
  <c r="Y30" i="15"/>
  <c r="X30" i="15"/>
  <c r="W30" i="15"/>
  <c r="S30" i="15"/>
  <c r="R30" i="15"/>
  <c r="Q30" i="15"/>
  <c r="Y29" i="15"/>
  <c r="X29" i="15"/>
  <c r="W29" i="15"/>
  <c r="S29" i="15"/>
  <c r="R29" i="15"/>
  <c r="Q29" i="15"/>
  <c r="Y28" i="15"/>
  <c r="X28" i="15"/>
  <c r="W28" i="15"/>
  <c r="S28" i="15"/>
  <c r="R28" i="15"/>
  <c r="Q28" i="15"/>
  <c r="Y27" i="15"/>
  <c r="X27" i="15"/>
  <c r="W27" i="15"/>
  <c r="Y26" i="15"/>
  <c r="X26" i="15"/>
  <c r="W26" i="15"/>
  <c r="S26" i="15"/>
  <c r="Y25" i="15"/>
  <c r="X25" i="15"/>
  <c r="W25" i="15"/>
  <c r="Q25" i="15"/>
  <c r="Y24" i="15"/>
  <c r="X24" i="15"/>
  <c r="W24" i="15"/>
  <c r="S24" i="15"/>
  <c r="Q24" i="15"/>
  <c r="Y23" i="15"/>
  <c r="X23" i="15"/>
  <c r="W23" i="15"/>
  <c r="Q23" i="15"/>
  <c r="Y22" i="15"/>
  <c r="X22" i="15"/>
  <c r="W22" i="15"/>
  <c r="R22" i="15"/>
  <c r="Q22" i="15"/>
  <c r="Y21" i="15"/>
  <c r="X21" i="15"/>
  <c r="W21" i="15"/>
  <c r="Q21" i="15"/>
  <c r="Y20" i="15"/>
  <c r="X20" i="15"/>
  <c r="W20" i="15"/>
  <c r="R20" i="15"/>
  <c r="Q20" i="15"/>
  <c r="Y19" i="15"/>
  <c r="X19" i="15"/>
  <c r="W19" i="15"/>
  <c r="Y18" i="15"/>
  <c r="X18" i="15"/>
  <c r="W18" i="15"/>
  <c r="Q18" i="15"/>
  <c r="Y17" i="15"/>
  <c r="X17" i="15"/>
  <c r="W17" i="15"/>
  <c r="Y16" i="15"/>
  <c r="X16" i="15"/>
  <c r="W16" i="15"/>
  <c r="R16" i="15"/>
  <c r="Q16" i="15"/>
  <c r="Y15" i="15"/>
  <c r="X15" i="15"/>
  <c r="W15" i="15"/>
  <c r="Y14" i="15"/>
  <c r="X14" i="15"/>
  <c r="W14" i="15"/>
  <c r="S14" i="15"/>
  <c r="Q14" i="15"/>
  <c r="Y13" i="15"/>
  <c r="X13" i="15"/>
  <c r="W13" i="15"/>
  <c r="R13" i="15"/>
  <c r="Q13" i="15"/>
  <c r="Y12" i="15"/>
  <c r="X12" i="15"/>
  <c r="W12" i="15"/>
  <c r="Q12" i="15"/>
  <c r="Y11" i="15"/>
  <c r="X11" i="15"/>
  <c r="W11" i="15"/>
  <c r="Q11" i="15"/>
  <c r="Y10" i="15"/>
  <c r="X10" i="15"/>
  <c r="W10" i="15"/>
  <c r="Q10" i="15"/>
  <c r="Y9" i="15"/>
  <c r="X9" i="15"/>
  <c r="W9" i="15"/>
  <c r="Q9" i="15"/>
  <c r="Y8" i="15"/>
  <c r="X8" i="15"/>
  <c r="W8" i="15"/>
  <c r="Y7" i="15"/>
  <c r="X7" i="15"/>
  <c r="W7" i="15"/>
  <c r="Y6" i="15"/>
  <c r="X6" i="15"/>
  <c r="W6" i="15"/>
  <c r="S6" i="15"/>
  <c r="Y5" i="15"/>
  <c r="X5" i="15"/>
  <c r="W5" i="15"/>
  <c r="R5" i="15"/>
  <c r="Q5" i="15"/>
  <c r="Y4" i="15"/>
  <c r="X4" i="15"/>
  <c r="W4" i="15"/>
  <c r="Q4" i="15"/>
  <c r="Y3" i="15"/>
  <c r="X3" i="15"/>
  <c r="W3" i="15"/>
  <c r="S3" i="15"/>
  <c r="Q3" i="15"/>
  <c r="Y2" i="15"/>
  <c r="X2" i="15"/>
  <c r="W2" i="15"/>
  <c r="Q2" i="15"/>
  <c r="Z49" i="6"/>
  <c r="V49" i="6"/>
  <c r="U49" i="6"/>
  <c r="T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Y46" i="6"/>
  <c r="X46" i="6"/>
  <c r="W46" i="6"/>
  <c r="S46" i="6"/>
  <c r="R46" i="6"/>
  <c r="Q46" i="6"/>
  <c r="Y45" i="6"/>
  <c r="X45" i="6"/>
  <c r="W45" i="6"/>
  <c r="S45" i="6"/>
  <c r="R45" i="6"/>
  <c r="Q45" i="6"/>
  <c r="Y44" i="6"/>
  <c r="X44" i="6"/>
  <c r="W44" i="6"/>
  <c r="S44" i="6"/>
  <c r="R44" i="6"/>
  <c r="Q44" i="6"/>
  <c r="Y43" i="6"/>
  <c r="X43" i="6"/>
  <c r="W43" i="6"/>
  <c r="S43" i="6"/>
  <c r="R43" i="6"/>
  <c r="Q43" i="6"/>
  <c r="Y42" i="6"/>
  <c r="X42" i="6"/>
  <c r="W42" i="6"/>
  <c r="S42" i="6"/>
  <c r="R42" i="6"/>
  <c r="Q42" i="6"/>
  <c r="Y41" i="6"/>
  <c r="X41" i="6"/>
  <c r="W41" i="6"/>
  <c r="S41" i="6"/>
  <c r="R41" i="6"/>
  <c r="Q41" i="6"/>
  <c r="Y40" i="6"/>
  <c r="X40" i="6"/>
  <c r="W40" i="6"/>
  <c r="S40" i="6"/>
  <c r="R40" i="6"/>
  <c r="Q40" i="6"/>
  <c r="Y39" i="6"/>
  <c r="X39" i="6"/>
  <c r="W39" i="6"/>
  <c r="S39" i="6"/>
  <c r="R39" i="6"/>
  <c r="Q39" i="6"/>
  <c r="Y38" i="6"/>
  <c r="X38" i="6"/>
  <c r="W38" i="6"/>
  <c r="S38" i="6"/>
  <c r="R38" i="6"/>
  <c r="Q38" i="6"/>
  <c r="Y37" i="6"/>
  <c r="X37" i="6"/>
  <c r="W37" i="6"/>
  <c r="S37" i="6"/>
  <c r="R37" i="6"/>
  <c r="Q37" i="6"/>
  <c r="Y36" i="6"/>
  <c r="X36" i="6"/>
  <c r="W36" i="6"/>
  <c r="S36" i="6"/>
  <c r="R36" i="6"/>
  <c r="Q36" i="6"/>
  <c r="Y35" i="6"/>
  <c r="X35" i="6"/>
  <c r="W35" i="6"/>
  <c r="S35" i="6"/>
  <c r="R35" i="6"/>
  <c r="Q35" i="6"/>
  <c r="Y34" i="6"/>
  <c r="X34" i="6"/>
  <c r="W34" i="6"/>
  <c r="S34" i="6"/>
  <c r="R34" i="6"/>
  <c r="Q34" i="6"/>
  <c r="Y33" i="6"/>
  <c r="X33" i="6"/>
  <c r="W33" i="6"/>
  <c r="S33" i="6"/>
  <c r="R33" i="6"/>
  <c r="Q33" i="6"/>
  <c r="Y32" i="6"/>
  <c r="X32" i="6"/>
  <c r="W32" i="6"/>
  <c r="S32" i="6"/>
  <c r="R32" i="6"/>
  <c r="Q32" i="6"/>
  <c r="Y31" i="6"/>
  <c r="X31" i="6"/>
  <c r="W31" i="6"/>
  <c r="S31" i="6"/>
  <c r="R31" i="6"/>
  <c r="Q31" i="6"/>
  <c r="Y30" i="6"/>
  <c r="X30" i="6"/>
  <c r="W30" i="6"/>
  <c r="S30" i="6"/>
  <c r="R30" i="6"/>
  <c r="Q30" i="6"/>
  <c r="Y29" i="6"/>
  <c r="X29" i="6"/>
  <c r="W29" i="6"/>
  <c r="S29" i="6"/>
  <c r="R29" i="6"/>
  <c r="Q29" i="6"/>
  <c r="Y28" i="6"/>
  <c r="X28" i="6"/>
  <c r="W28" i="6"/>
  <c r="S28" i="6"/>
  <c r="R28" i="6"/>
  <c r="Q28" i="6"/>
  <c r="Y27" i="6"/>
  <c r="X27" i="6"/>
  <c r="W27" i="6"/>
  <c r="S27" i="6"/>
  <c r="Q27" i="6"/>
  <c r="Y26" i="6"/>
  <c r="X26" i="6"/>
  <c r="W26" i="6"/>
  <c r="S26" i="6"/>
  <c r="R26" i="6"/>
  <c r="Q26" i="6"/>
  <c r="Y25" i="6"/>
  <c r="X25" i="6"/>
  <c r="W25" i="6"/>
  <c r="Q25" i="6"/>
  <c r="Y24" i="6"/>
  <c r="X24" i="6"/>
  <c r="W24" i="6"/>
  <c r="Q24" i="6"/>
  <c r="Y23" i="6"/>
  <c r="X23" i="6"/>
  <c r="W23" i="6"/>
  <c r="S23" i="6"/>
  <c r="R23" i="6"/>
  <c r="Q23" i="6"/>
  <c r="Y22" i="6"/>
  <c r="X22" i="6"/>
  <c r="W22" i="6"/>
  <c r="Y21" i="6"/>
  <c r="X21" i="6"/>
  <c r="W21" i="6"/>
  <c r="S21" i="6"/>
  <c r="Y20" i="6"/>
  <c r="X20" i="6"/>
  <c r="W20" i="6"/>
  <c r="Q20" i="6"/>
  <c r="Y19" i="6"/>
  <c r="X19" i="6"/>
  <c r="W19" i="6"/>
  <c r="Q19" i="6"/>
  <c r="Y18" i="6"/>
  <c r="X18" i="6"/>
  <c r="W18" i="6"/>
  <c r="S18" i="6"/>
  <c r="Q18" i="6"/>
  <c r="Y17" i="6"/>
  <c r="X17" i="6"/>
  <c r="W17" i="6"/>
  <c r="Q17" i="6"/>
  <c r="Y16" i="6"/>
  <c r="X16" i="6"/>
  <c r="W16" i="6"/>
  <c r="Q16" i="6"/>
  <c r="Y15" i="6"/>
  <c r="X15" i="6"/>
  <c r="W15" i="6"/>
  <c r="S15" i="6"/>
  <c r="Q15" i="6"/>
  <c r="Y14" i="6"/>
  <c r="X14" i="6"/>
  <c r="W14" i="6"/>
  <c r="Q14" i="6"/>
  <c r="Y13" i="6"/>
  <c r="X13" i="6"/>
  <c r="W13" i="6"/>
  <c r="Q13" i="6"/>
  <c r="Y12" i="6"/>
  <c r="X12" i="6"/>
  <c r="W12" i="6"/>
  <c r="Q12" i="6"/>
  <c r="Y11" i="6"/>
  <c r="X11" i="6"/>
  <c r="W11" i="6"/>
  <c r="Q11" i="6"/>
  <c r="Y10" i="6"/>
  <c r="X10" i="6"/>
  <c r="W10" i="6"/>
  <c r="Q10" i="6"/>
  <c r="Y9" i="6"/>
  <c r="X9" i="6"/>
  <c r="W9" i="6"/>
  <c r="S9" i="6"/>
  <c r="Q9" i="6"/>
  <c r="Y8" i="6"/>
  <c r="X8" i="6"/>
  <c r="W8" i="6"/>
  <c r="S8" i="6"/>
  <c r="Q8" i="6"/>
  <c r="Y7" i="6"/>
  <c r="X7" i="6"/>
  <c r="W7" i="6"/>
  <c r="R7" i="6"/>
  <c r="Q7" i="6"/>
  <c r="Y6" i="6"/>
  <c r="X6" i="6"/>
  <c r="W6" i="6"/>
  <c r="S6" i="6"/>
  <c r="Q6" i="6"/>
  <c r="Y5" i="6"/>
  <c r="X5" i="6"/>
  <c r="W5" i="6"/>
  <c r="S5" i="6"/>
  <c r="Y4" i="6"/>
  <c r="X4" i="6"/>
  <c r="W4" i="6"/>
  <c r="Q4" i="6"/>
  <c r="Y3" i="6"/>
  <c r="X3" i="6"/>
  <c r="W3" i="6"/>
  <c r="S3" i="6"/>
  <c r="R3" i="6"/>
  <c r="Q3" i="6"/>
  <c r="Y2" i="6"/>
  <c r="X2" i="6"/>
  <c r="W2" i="6"/>
  <c r="Q2" i="6"/>
  <c r="Z49" i="2"/>
  <c r="V49" i="2"/>
  <c r="U49" i="2"/>
  <c r="T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Y46" i="2"/>
  <c r="X46" i="2"/>
  <c r="W46" i="2"/>
  <c r="S46" i="2"/>
  <c r="R46" i="2"/>
  <c r="Q46" i="2"/>
  <c r="Y45" i="2"/>
  <c r="X45" i="2"/>
  <c r="W45" i="2"/>
  <c r="S45" i="2"/>
  <c r="R45" i="2"/>
  <c r="Q45" i="2"/>
  <c r="Y44" i="2"/>
  <c r="X44" i="2"/>
  <c r="W44" i="2"/>
  <c r="S44" i="2"/>
  <c r="R44" i="2"/>
  <c r="Q44" i="2"/>
  <c r="Y43" i="2"/>
  <c r="X43" i="2"/>
  <c r="W43" i="2"/>
  <c r="S43" i="2"/>
  <c r="R43" i="2"/>
  <c r="Q43" i="2"/>
  <c r="Y42" i="2"/>
  <c r="X42" i="2"/>
  <c r="W42" i="2"/>
  <c r="S42" i="2"/>
  <c r="R42" i="2"/>
  <c r="Q42" i="2"/>
  <c r="Y41" i="2"/>
  <c r="X41" i="2"/>
  <c r="W41" i="2"/>
  <c r="S41" i="2"/>
  <c r="R41" i="2"/>
  <c r="Q41" i="2"/>
  <c r="Y40" i="2"/>
  <c r="X40" i="2"/>
  <c r="W40" i="2"/>
  <c r="S40" i="2"/>
  <c r="R40" i="2"/>
  <c r="Q40" i="2"/>
  <c r="Y39" i="2"/>
  <c r="X39" i="2"/>
  <c r="W39" i="2"/>
  <c r="S39" i="2"/>
  <c r="R39" i="2"/>
  <c r="Q39" i="2"/>
  <c r="Y38" i="2"/>
  <c r="X38" i="2"/>
  <c r="W38" i="2"/>
  <c r="S38" i="2"/>
  <c r="R38" i="2"/>
  <c r="Q38" i="2"/>
  <c r="Y37" i="2"/>
  <c r="X37" i="2"/>
  <c r="W37" i="2"/>
  <c r="S37" i="2"/>
  <c r="R37" i="2"/>
  <c r="Q37" i="2"/>
  <c r="Y36" i="2"/>
  <c r="X36" i="2"/>
  <c r="W36" i="2"/>
  <c r="S36" i="2"/>
  <c r="R36" i="2"/>
  <c r="Q36" i="2"/>
  <c r="Y35" i="2"/>
  <c r="X35" i="2"/>
  <c r="W35" i="2"/>
  <c r="S35" i="2"/>
  <c r="R35" i="2"/>
  <c r="Q35" i="2"/>
  <c r="Y34" i="2"/>
  <c r="X34" i="2"/>
  <c r="W34" i="2"/>
  <c r="S34" i="2"/>
  <c r="R34" i="2"/>
  <c r="Q34" i="2"/>
  <c r="Y33" i="2"/>
  <c r="X33" i="2"/>
  <c r="W33" i="2"/>
  <c r="S33" i="2"/>
  <c r="R33" i="2"/>
  <c r="Q33" i="2"/>
  <c r="Y32" i="2"/>
  <c r="X32" i="2"/>
  <c r="W32" i="2"/>
  <c r="S32" i="2"/>
  <c r="R32" i="2"/>
  <c r="Q32" i="2"/>
  <c r="Y31" i="2"/>
  <c r="X31" i="2"/>
  <c r="W31" i="2"/>
  <c r="S31" i="2"/>
  <c r="R31" i="2"/>
  <c r="Q31" i="2"/>
  <c r="Y30" i="2"/>
  <c r="X30" i="2"/>
  <c r="W30" i="2"/>
  <c r="S30" i="2"/>
  <c r="R30" i="2"/>
  <c r="Q30" i="2"/>
  <c r="Y29" i="2"/>
  <c r="X29" i="2"/>
  <c r="W29" i="2"/>
  <c r="S29" i="2"/>
  <c r="R29" i="2"/>
  <c r="Q29" i="2"/>
  <c r="Y28" i="2"/>
  <c r="X28" i="2"/>
  <c r="W28" i="2"/>
  <c r="S28" i="2"/>
  <c r="R28" i="2"/>
  <c r="Q28" i="2"/>
  <c r="Y27" i="2"/>
  <c r="X27" i="2"/>
  <c r="W27" i="2"/>
  <c r="S27" i="2"/>
  <c r="R27" i="2"/>
  <c r="Q27" i="2"/>
  <c r="Y26" i="2"/>
  <c r="X26" i="2"/>
  <c r="W26" i="2"/>
  <c r="S26" i="2"/>
  <c r="R26" i="2"/>
  <c r="Q26" i="2"/>
  <c r="Y25" i="2"/>
  <c r="X25" i="2"/>
  <c r="W25" i="2"/>
  <c r="S25" i="2"/>
  <c r="R25" i="2"/>
  <c r="Q25" i="2"/>
  <c r="Y24" i="2"/>
  <c r="X24" i="2"/>
  <c r="W24" i="2"/>
  <c r="R24" i="2"/>
  <c r="Q24" i="2"/>
  <c r="Y23" i="2"/>
  <c r="X23" i="2"/>
  <c r="W23" i="2"/>
  <c r="S23" i="2"/>
  <c r="R23" i="2"/>
  <c r="Q23" i="2"/>
  <c r="Y22" i="2"/>
  <c r="X22" i="2"/>
  <c r="W22" i="2"/>
  <c r="S22" i="2"/>
  <c r="R22" i="2"/>
  <c r="Q22" i="2"/>
  <c r="Y21" i="2"/>
  <c r="X21" i="2"/>
  <c r="W21" i="2"/>
  <c r="S21" i="2"/>
  <c r="R21" i="2"/>
  <c r="Q21" i="2"/>
  <c r="Y20" i="2"/>
  <c r="X20" i="2"/>
  <c r="W20" i="2"/>
  <c r="S20" i="2"/>
  <c r="R20" i="2"/>
  <c r="Q20" i="2"/>
  <c r="Y19" i="2"/>
  <c r="X19" i="2"/>
  <c r="W19" i="2"/>
  <c r="R19" i="2"/>
  <c r="Q19" i="2"/>
  <c r="Y18" i="2"/>
  <c r="X18" i="2"/>
  <c r="W18" i="2"/>
  <c r="S18" i="2"/>
  <c r="R18" i="2"/>
  <c r="Q18" i="2"/>
  <c r="Y17" i="2"/>
  <c r="X17" i="2"/>
  <c r="W17" i="2"/>
  <c r="S17" i="2"/>
  <c r="R17" i="2"/>
  <c r="Q17" i="2"/>
  <c r="Y16" i="2"/>
  <c r="X16" i="2"/>
  <c r="W16" i="2"/>
  <c r="S16" i="2"/>
  <c r="R16" i="2"/>
  <c r="Q16" i="2"/>
  <c r="Y15" i="2"/>
  <c r="X15" i="2"/>
  <c r="W15" i="2"/>
  <c r="S15" i="2"/>
  <c r="R15" i="2"/>
  <c r="Q15" i="2"/>
  <c r="Y14" i="2"/>
  <c r="X14" i="2"/>
  <c r="W14" i="2"/>
  <c r="S14" i="2"/>
  <c r="R14" i="2"/>
  <c r="Q14" i="2"/>
  <c r="Y13" i="2"/>
  <c r="X13" i="2"/>
  <c r="W13" i="2"/>
  <c r="S13" i="2"/>
  <c r="R13" i="2"/>
  <c r="Q13" i="2"/>
  <c r="Y12" i="2"/>
  <c r="X12" i="2"/>
  <c r="W12" i="2"/>
  <c r="R12" i="2"/>
  <c r="Q12" i="2"/>
  <c r="Y11" i="2"/>
  <c r="X11" i="2"/>
  <c r="W11" i="2"/>
  <c r="S11" i="2"/>
  <c r="R11" i="2"/>
  <c r="Q11" i="2"/>
  <c r="Y10" i="2"/>
  <c r="X10" i="2"/>
  <c r="W10" i="2"/>
  <c r="S10" i="2"/>
  <c r="R10" i="2"/>
  <c r="Q10" i="2"/>
  <c r="Y9" i="2"/>
  <c r="X9" i="2"/>
  <c r="W9" i="2"/>
  <c r="R9" i="2"/>
  <c r="Q9" i="2"/>
  <c r="Y8" i="2"/>
  <c r="X8" i="2"/>
  <c r="W8" i="2"/>
  <c r="S8" i="2"/>
  <c r="R8" i="2"/>
  <c r="Q8" i="2"/>
  <c r="Y7" i="2"/>
  <c r="X7" i="2"/>
  <c r="W7" i="2"/>
  <c r="S7" i="2"/>
  <c r="R7" i="2"/>
  <c r="Q7" i="2"/>
  <c r="Y6" i="2"/>
  <c r="X6" i="2"/>
  <c r="W6" i="2"/>
  <c r="S6" i="2"/>
  <c r="R6" i="2"/>
  <c r="Q6" i="2"/>
  <c r="Y5" i="2"/>
  <c r="X5" i="2"/>
  <c r="W5" i="2"/>
  <c r="S5" i="2"/>
  <c r="Q5" i="2"/>
  <c r="Y4" i="2"/>
  <c r="X4" i="2"/>
  <c r="W4" i="2"/>
  <c r="R4" i="2"/>
  <c r="Q4" i="2"/>
  <c r="Y3" i="2"/>
  <c r="X3" i="2"/>
  <c r="W3" i="2"/>
  <c r="R3" i="2"/>
  <c r="Q3" i="2"/>
  <c r="Y2" i="2"/>
  <c r="X2" i="2"/>
  <c r="W2" i="2"/>
  <c r="S2" i="2"/>
  <c r="R2" i="2"/>
  <c r="Q2" i="2"/>
  <c r="Z49" i="5"/>
  <c r="V49" i="5"/>
  <c r="U49" i="5"/>
  <c r="T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Y46" i="5"/>
  <c r="X46" i="5"/>
  <c r="W46" i="5"/>
  <c r="S46" i="5"/>
  <c r="R46" i="5"/>
  <c r="Q46" i="5"/>
  <c r="Y45" i="5"/>
  <c r="X45" i="5"/>
  <c r="W45" i="5"/>
  <c r="S45" i="5"/>
  <c r="R45" i="5"/>
  <c r="Q45" i="5"/>
  <c r="Y44" i="5"/>
  <c r="X44" i="5"/>
  <c r="W44" i="5"/>
  <c r="S44" i="5"/>
  <c r="R44" i="5"/>
  <c r="Q44" i="5"/>
  <c r="Y43" i="5"/>
  <c r="X43" i="5"/>
  <c r="W43" i="5"/>
  <c r="S43" i="5"/>
  <c r="R43" i="5"/>
  <c r="Q43" i="5"/>
  <c r="Y42" i="5"/>
  <c r="X42" i="5"/>
  <c r="W42" i="5"/>
  <c r="S42" i="5"/>
  <c r="R42" i="5"/>
  <c r="Q42" i="5"/>
  <c r="Y41" i="5"/>
  <c r="X41" i="5"/>
  <c r="W41" i="5"/>
  <c r="S41" i="5"/>
  <c r="R41" i="5"/>
  <c r="Q41" i="5"/>
  <c r="Y40" i="5"/>
  <c r="X40" i="5"/>
  <c r="W40" i="5"/>
  <c r="S40" i="5"/>
  <c r="R40" i="5"/>
  <c r="Q40" i="5"/>
  <c r="Y39" i="5"/>
  <c r="X39" i="5"/>
  <c r="W39" i="5"/>
  <c r="S39" i="5"/>
  <c r="R39" i="5"/>
  <c r="Q39" i="5"/>
  <c r="Y38" i="5"/>
  <c r="X38" i="5"/>
  <c r="W38" i="5"/>
  <c r="S38" i="5"/>
  <c r="R38" i="5"/>
  <c r="Q38" i="5"/>
  <c r="Y37" i="5"/>
  <c r="X37" i="5"/>
  <c r="W37" i="5"/>
  <c r="S37" i="5"/>
  <c r="R37" i="5"/>
  <c r="Q37" i="5"/>
  <c r="Y36" i="5"/>
  <c r="X36" i="5"/>
  <c r="W36" i="5"/>
  <c r="S36" i="5"/>
  <c r="R36" i="5"/>
  <c r="Q36" i="5"/>
  <c r="Y35" i="5"/>
  <c r="X35" i="5"/>
  <c r="W35" i="5"/>
  <c r="S35" i="5"/>
  <c r="R35" i="5"/>
  <c r="Q35" i="5"/>
  <c r="Y34" i="5"/>
  <c r="X34" i="5"/>
  <c r="W34" i="5"/>
  <c r="S34" i="5"/>
  <c r="R34" i="5"/>
  <c r="Q34" i="5"/>
  <c r="Y33" i="5"/>
  <c r="X33" i="5"/>
  <c r="W33" i="5"/>
  <c r="S33" i="5"/>
  <c r="R33" i="5"/>
  <c r="Q33" i="5"/>
  <c r="Y32" i="5"/>
  <c r="X32" i="5"/>
  <c r="W32" i="5"/>
  <c r="S32" i="5"/>
  <c r="R32" i="5"/>
  <c r="Q32" i="5"/>
  <c r="Y31" i="5"/>
  <c r="X31" i="5"/>
  <c r="W31" i="5"/>
  <c r="S31" i="5"/>
  <c r="R31" i="5"/>
  <c r="Q31" i="5"/>
  <c r="Y30" i="5"/>
  <c r="X30" i="5"/>
  <c r="W30" i="5"/>
  <c r="S30" i="5"/>
  <c r="R30" i="5"/>
  <c r="Q30" i="5"/>
  <c r="Y29" i="5"/>
  <c r="X29" i="5"/>
  <c r="W29" i="5"/>
  <c r="S29" i="5"/>
  <c r="R29" i="5"/>
  <c r="Q29" i="5"/>
  <c r="Y28" i="5"/>
  <c r="X28" i="5"/>
  <c r="W28" i="5"/>
  <c r="S28" i="5"/>
  <c r="R28" i="5"/>
  <c r="Q28" i="5"/>
  <c r="Y27" i="5"/>
  <c r="X27" i="5"/>
  <c r="W27" i="5"/>
  <c r="S27" i="5"/>
  <c r="Q27" i="5"/>
  <c r="Y26" i="5"/>
  <c r="X26" i="5"/>
  <c r="W26" i="5"/>
  <c r="Q26" i="5"/>
  <c r="Y25" i="5"/>
  <c r="X25" i="5"/>
  <c r="W25" i="5"/>
  <c r="S25" i="5"/>
  <c r="Q25" i="5"/>
  <c r="Y24" i="5"/>
  <c r="X24" i="5"/>
  <c r="W24" i="5"/>
  <c r="Q24" i="5"/>
  <c r="Y23" i="5"/>
  <c r="X23" i="5"/>
  <c r="W23" i="5"/>
  <c r="S23" i="5"/>
  <c r="Q23" i="5"/>
  <c r="Y22" i="5"/>
  <c r="X22" i="5"/>
  <c r="W22" i="5"/>
  <c r="S22" i="5"/>
  <c r="Q22" i="5"/>
  <c r="Y21" i="5"/>
  <c r="X21" i="5"/>
  <c r="W21" i="5"/>
  <c r="S21" i="5"/>
  <c r="Q21" i="5"/>
  <c r="Y20" i="5"/>
  <c r="X20" i="5"/>
  <c r="W20" i="5"/>
  <c r="Q20" i="5"/>
  <c r="Y19" i="5"/>
  <c r="X19" i="5"/>
  <c r="W19" i="5"/>
  <c r="S19" i="5"/>
  <c r="Q19" i="5"/>
  <c r="Y18" i="5"/>
  <c r="X18" i="5"/>
  <c r="W18" i="5"/>
  <c r="S18" i="5"/>
  <c r="Q18" i="5"/>
  <c r="Y17" i="5"/>
  <c r="X17" i="5"/>
  <c r="W17" i="5"/>
  <c r="S17" i="5"/>
  <c r="R17" i="5"/>
  <c r="Q17" i="5"/>
  <c r="Y16" i="5"/>
  <c r="X16" i="5"/>
  <c r="W16" i="5"/>
  <c r="S16" i="5"/>
  <c r="Q16" i="5"/>
  <c r="Y15" i="5"/>
  <c r="X15" i="5"/>
  <c r="W15" i="5"/>
  <c r="S15" i="5"/>
  <c r="Q15" i="5"/>
  <c r="Y14" i="5"/>
  <c r="X14" i="5"/>
  <c r="W14" i="5"/>
  <c r="Q14" i="5"/>
  <c r="Y13" i="5"/>
  <c r="X13" i="5"/>
  <c r="W13" i="5"/>
  <c r="S13" i="5"/>
  <c r="Q13" i="5"/>
  <c r="Y12" i="5"/>
  <c r="X12" i="5"/>
  <c r="W12" i="5"/>
  <c r="S12" i="5"/>
  <c r="Q12" i="5"/>
  <c r="Y11" i="5"/>
  <c r="X11" i="5"/>
  <c r="W11" i="5"/>
  <c r="S11" i="5"/>
  <c r="Q11" i="5"/>
  <c r="Y10" i="5"/>
  <c r="X10" i="5"/>
  <c r="W10" i="5"/>
  <c r="Q10" i="5"/>
  <c r="Y9" i="5"/>
  <c r="X9" i="5"/>
  <c r="W9" i="5"/>
  <c r="S9" i="5"/>
  <c r="Q9" i="5"/>
  <c r="Y8" i="5"/>
  <c r="X8" i="5"/>
  <c r="W8" i="5"/>
  <c r="S8" i="5"/>
  <c r="Q8" i="5"/>
  <c r="Y7" i="5"/>
  <c r="X7" i="5"/>
  <c r="W7" i="5"/>
  <c r="Q7" i="5"/>
  <c r="Y6" i="5"/>
  <c r="X6" i="5"/>
  <c r="W6" i="5"/>
  <c r="S6" i="5"/>
  <c r="Q6" i="5"/>
  <c r="Y5" i="5"/>
  <c r="X5" i="5"/>
  <c r="W5" i="5"/>
  <c r="S5" i="5"/>
  <c r="Q5" i="5"/>
  <c r="Y4" i="5"/>
  <c r="X4" i="5"/>
  <c r="W4" i="5"/>
  <c r="Q4" i="5"/>
  <c r="Y3" i="5"/>
  <c r="X3" i="5"/>
  <c r="W3" i="5"/>
  <c r="S3" i="5"/>
  <c r="Q3" i="5"/>
  <c r="Y2" i="5"/>
  <c r="X2" i="5"/>
  <c r="W2" i="5"/>
  <c r="S2" i="5"/>
  <c r="Q2" i="5"/>
  <c r="Z49" i="4"/>
  <c r="V49" i="4"/>
  <c r="U49" i="4"/>
  <c r="T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Y46" i="4"/>
  <c r="X46" i="4"/>
  <c r="W46" i="4"/>
  <c r="S46" i="4"/>
  <c r="R46" i="4"/>
  <c r="Q46" i="4"/>
  <c r="Y45" i="4"/>
  <c r="X45" i="4"/>
  <c r="W45" i="4"/>
  <c r="S45" i="4"/>
  <c r="R45" i="4"/>
  <c r="Q45" i="4"/>
  <c r="Y44" i="4"/>
  <c r="X44" i="4"/>
  <c r="W44" i="4"/>
  <c r="S44" i="4"/>
  <c r="R44" i="4"/>
  <c r="Q44" i="4"/>
  <c r="Y43" i="4"/>
  <c r="X43" i="4"/>
  <c r="W43" i="4"/>
  <c r="S43" i="4"/>
  <c r="R43" i="4"/>
  <c r="Q43" i="4"/>
  <c r="Y42" i="4"/>
  <c r="X42" i="4"/>
  <c r="W42" i="4"/>
  <c r="S42" i="4"/>
  <c r="R42" i="4"/>
  <c r="Q42" i="4"/>
  <c r="Y41" i="4"/>
  <c r="X41" i="4"/>
  <c r="W41" i="4"/>
  <c r="S41" i="4"/>
  <c r="R41" i="4"/>
  <c r="Q41" i="4"/>
  <c r="Y40" i="4"/>
  <c r="X40" i="4"/>
  <c r="W40" i="4"/>
  <c r="S40" i="4"/>
  <c r="R40" i="4"/>
  <c r="Q40" i="4"/>
  <c r="Y39" i="4"/>
  <c r="X39" i="4"/>
  <c r="W39" i="4"/>
  <c r="S39" i="4"/>
  <c r="R39" i="4"/>
  <c r="Q39" i="4"/>
  <c r="Y38" i="4"/>
  <c r="X38" i="4"/>
  <c r="W38" i="4"/>
  <c r="S38" i="4"/>
  <c r="R38" i="4"/>
  <c r="Q38" i="4"/>
  <c r="Y37" i="4"/>
  <c r="X37" i="4"/>
  <c r="W37" i="4"/>
  <c r="S37" i="4"/>
  <c r="R37" i="4"/>
  <c r="Q37" i="4"/>
  <c r="Y36" i="4"/>
  <c r="X36" i="4"/>
  <c r="W36" i="4"/>
  <c r="S36" i="4"/>
  <c r="R36" i="4"/>
  <c r="Q36" i="4"/>
  <c r="Y35" i="4"/>
  <c r="X35" i="4"/>
  <c r="W35" i="4"/>
  <c r="S35" i="4"/>
  <c r="R35" i="4"/>
  <c r="Q35" i="4"/>
  <c r="Y34" i="4"/>
  <c r="X34" i="4"/>
  <c r="W34" i="4"/>
  <c r="S34" i="4"/>
  <c r="R34" i="4"/>
  <c r="Q34" i="4"/>
  <c r="Y33" i="4"/>
  <c r="X33" i="4"/>
  <c r="W33" i="4"/>
  <c r="S33" i="4"/>
  <c r="R33" i="4"/>
  <c r="Q33" i="4"/>
  <c r="Y32" i="4"/>
  <c r="X32" i="4"/>
  <c r="W32" i="4"/>
  <c r="S32" i="4"/>
  <c r="R32" i="4"/>
  <c r="Q32" i="4"/>
  <c r="Y31" i="4"/>
  <c r="X31" i="4"/>
  <c r="W31" i="4"/>
  <c r="S31" i="4"/>
  <c r="R31" i="4"/>
  <c r="Q31" i="4"/>
  <c r="Y30" i="4"/>
  <c r="X30" i="4"/>
  <c r="W30" i="4"/>
  <c r="S30" i="4"/>
  <c r="R30" i="4"/>
  <c r="Q30" i="4"/>
  <c r="Y29" i="4"/>
  <c r="X29" i="4"/>
  <c r="W29" i="4"/>
  <c r="S29" i="4"/>
  <c r="R29" i="4"/>
  <c r="Q29" i="4"/>
  <c r="Y28" i="4"/>
  <c r="X28" i="4"/>
  <c r="W28" i="4"/>
  <c r="S28" i="4"/>
  <c r="R28" i="4"/>
  <c r="Q28" i="4"/>
  <c r="Y27" i="4"/>
  <c r="X27" i="4"/>
  <c r="W27" i="4"/>
  <c r="R27" i="4"/>
  <c r="Q27" i="4"/>
  <c r="Y26" i="4"/>
  <c r="X26" i="4"/>
  <c r="W26" i="4"/>
  <c r="R26" i="4"/>
  <c r="Q26" i="4"/>
  <c r="Y25" i="4"/>
  <c r="X25" i="4"/>
  <c r="W25" i="4"/>
  <c r="S25" i="4"/>
  <c r="R25" i="4"/>
  <c r="Q25" i="4"/>
  <c r="Y24" i="4"/>
  <c r="X24" i="4"/>
  <c r="W24" i="4"/>
  <c r="R24" i="4"/>
  <c r="Q24" i="4"/>
  <c r="Y23" i="4"/>
  <c r="X23" i="4"/>
  <c r="W23" i="4"/>
  <c r="S23" i="4"/>
  <c r="R23" i="4"/>
  <c r="Q23" i="4"/>
  <c r="Y22" i="4"/>
  <c r="X22" i="4"/>
  <c r="W22" i="4"/>
  <c r="S22" i="4"/>
  <c r="R22" i="4"/>
  <c r="Q22" i="4"/>
  <c r="Y21" i="4"/>
  <c r="X21" i="4"/>
  <c r="W21" i="4"/>
  <c r="S21" i="4"/>
  <c r="R21" i="4"/>
  <c r="Q21" i="4"/>
  <c r="Y20" i="4"/>
  <c r="X20" i="4"/>
  <c r="W20" i="4"/>
  <c r="S20" i="4"/>
  <c r="R20" i="4"/>
  <c r="Q20" i="4"/>
  <c r="Y19" i="4"/>
  <c r="X19" i="4"/>
  <c r="W19" i="4"/>
  <c r="S19" i="4"/>
  <c r="R19" i="4"/>
  <c r="Q19" i="4"/>
  <c r="Y18" i="4"/>
  <c r="X18" i="4"/>
  <c r="W18" i="4"/>
  <c r="S18" i="4"/>
  <c r="R18" i="4"/>
  <c r="Q18" i="4"/>
  <c r="Y17" i="4"/>
  <c r="X17" i="4"/>
  <c r="W17" i="4"/>
  <c r="S17" i="4"/>
  <c r="R17" i="4"/>
  <c r="Q17" i="4"/>
  <c r="Y16" i="4"/>
  <c r="X16" i="4"/>
  <c r="W16" i="4"/>
  <c r="S16" i="4"/>
  <c r="R16" i="4"/>
  <c r="Q16" i="4"/>
  <c r="Y15" i="4"/>
  <c r="X15" i="4"/>
  <c r="W15" i="4"/>
  <c r="S15" i="4"/>
  <c r="R15" i="4"/>
  <c r="Q15" i="4"/>
  <c r="Y14" i="4"/>
  <c r="X14" i="4"/>
  <c r="W14" i="4"/>
  <c r="S14" i="4"/>
  <c r="R14" i="4"/>
  <c r="Q14" i="4"/>
  <c r="Y13" i="4"/>
  <c r="X13" i="4"/>
  <c r="W13" i="4"/>
  <c r="R13" i="4"/>
  <c r="Q13" i="4"/>
  <c r="Y12" i="4"/>
  <c r="X12" i="4"/>
  <c r="W12" i="4"/>
  <c r="S12" i="4"/>
  <c r="R12" i="4"/>
  <c r="Q12" i="4"/>
  <c r="Y11" i="4"/>
  <c r="X11" i="4"/>
  <c r="W11" i="4"/>
  <c r="S11" i="4"/>
  <c r="R11" i="4"/>
  <c r="Q11" i="4"/>
  <c r="Y10" i="4"/>
  <c r="X10" i="4"/>
  <c r="W10" i="4"/>
  <c r="S10" i="4"/>
  <c r="R10" i="4"/>
  <c r="Q10" i="4"/>
  <c r="Y9" i="4"/>
  <c r="X9" i="4"/>
  <c r="W9" i="4"/>
  <c r="S9" i="4"/>
  <c r="R9" i="4"/>
  <c r="Q9" i="4"/>
  <c r="Y8" i="4"/>
  <c r="X8" i="4"/>
  <c r="W8" i="4"/>
  <c r="S8" i="4"/>
  <c r="R8" i="4"/>
  <c r="Q8" i="4"/>
  <c r="Y7" i="4"/>
  <c r="X7" i="4"/>
  <c r="W7" i="4"/>
  <c r="S7" i="4"/>
  <c r="R7" i="4"/>
  <c r="Q7" i="4"/>
  <c r="Y6" i="4"/>
  <c r="X6" i="4"/>
  <c r="W6" i="4"/>
  <c r="S6" i="4"/>
  <c r="R6" i="4"/>
  <c r="Q6" i="4"/>
  <c r="Y5" i="4"/>
  <c r="X5" i="4"/>
  <c r="W5" i="4"/>
  <c r="S5" i="4"/>
  <c r="R5" i="4"/>
  <c r="Q5" i="4"/>
  <c r="Y4" i="4"/>
  <c r="X4" i="4"/>
  <c r="W4" i="4"/>
  <c r="S4" i="4"/>
  <c r="R4" i="4"/>
  <c r="Q4" i="4"/>
  <c r="Y3" i="4"/>
  <c r="X3" i="4"/>
  <c r="W3" i="4"/>
  <c r="S3" i="4"/>
  <c r="R3" i="4"/>
  <c r="Q3" i="4"/>
  <c r="Y2" i="4"/>
  <c r="X2" i="4"/>
  <c r="W2" i="4"/>
  <c r="R2" i="4"/>
  <c r="Q2" i="4"/>
  <c r="Z49" i="3"/>
  <c r="V49" i="3"/>
  <c r="U49" i="3"/>
  <c r="T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Y46" i="3"/>
  <c r="X46" i="3"/>
  <c r="W46" i="3"/>
  <c r="S46" i="3"/>
  <c r="R46" i="3"/>
  <c r="Q46" i="3"/>
  <c r="Y45" i="3"/>
  <c r="X45" i="3"/>
  <c r="W45" i="3"/>
  <c r="S45" i="3"/>
  <c r="R45" i="3"/>
  <c r="Q45" i="3"/>
  <c r="Y44" i="3"/>
  <c r="X44" i="3"/>
  <c r="W44" i="3"/>
  <c r="S44" i="3"/>
  <c r="R44" i="3"/>
  <c r="Q44" i="3"/>
  <c r="Y43" i="3"/>
  <c r="X43" i="3"/>
  <c r="W43" i="3"/>
  <c r="S43" i="3"/>
  <c r="R43" i="3"/>
  <c r="Q43" i="3"/>
  <c r="Y42" i="3"/>
  <c r="X42" i="3"/>
  <c r="W42" i="3"/>
  <c r="S42" i="3"/>
  <c r="R42" i="3"/>
  <c r="Q42" i="3"/>
  <c r="Y41" i="3"/>
  <c r="X41" i="3"/>
  <c r="W41" i="3"/>
  <c r="S41" i="3"/>
  <c r="R41" i="3"/>
  <c r="Q41" i="3"/>
  <c r="Y40" i="3"/>
  <c r="X40" i="3"/>
  <c r="W40" i="3"/>
  <c r="S40" i="3"/>
  <c r="R40" i="3"/>
  <c r="Q40" i="3"/>
  <c r="Y39" i="3"/>
  <c r="X39" i="3"/>
  <c r="W39" i="3"/>
  <c r="S39" i="3"/>
  <c r="R39" i="3"/>
  <c r="Q39" i="3"/>
  <c r="Y38" i="3"/>
  <c r="X38" i="3"/>
  <c r="W38" i="3"/>
  <c r="S38" i="3"/>
  <c r="R38" i="3"/>
  <c r="Q38" i="3"/>
  <c r="Y37" i="3"/>
  <c r="X37" i="3"/>
  <c r="W37" i="3"/>
  <c r="S37" i="3"/>
  <c r="R37" i="3"/>
  <c r="Q37" i="3"/>
  <c r="Y36" i="3"/>
  <c r="X36" i="3"/>
  <c r="W36" i="3"/>
  <c r="S36" i="3"/>
  <c r="R36" i="3"/>
  <c r="Q36" i="3"/>
  <c r="Y35" i="3"/>
  <c r="X35" i="3"/>
  <c r="W35" i="3"/>
  <c r="S35" i="3"/>
  <c r="R35" i="3"/>
  <c r="Q35" i="3"/>
  <c r="Y34" i="3"/>
  <c r="X34" i="3"/>
  <c r="W34" i="3"/>
  <c r="S34" i="3"/>
  <c r="R34" i="3"/>
  <c r="Q34" i="3"/>
  <c r="Y33" i="3"/>
  <c r="X33" i="3"/>
  <c r="W33" i="3"/>
  <c r="S33" i="3"/>
  <c r="R33" i="3"/>
  <c r="Q33" i="3"/>
  <c r="Y32" i="3"/>
  <c r="X32" i="3"/>
  <c r="W32" i="3"/>
  <c r="S32" i="3"/>
  <c r="R32" i="3"/>
  <c r="Q32" i="3"/>
  <c r="Y31" i="3"/>
  <c r="X31" i="3"/>
  <c r="W31" i="3"/>
  <c r="S31" i="3"/>
  <c r="R31" i="3"/>
  <c r="Q31" i="3"/>
  <c r="Y30" i="3"/>
  <c r="X30" i="3"/>
  <c r="W30" i="3"/>
  <c r="S30" i="3"/>
  <c r="R30" i="3"/>
  <c r="Q30" i="3"/>
  <c r="Y29" i="3"/>
  <c r="X29" i="3"/>
  <c r="W29" i="3"/>
  <c r="S29" i="3"/>
  <c r="R29" i="3"/>
  <c r="Q29" i="3"/>
  <c r="Y28" i="3"/>
  <c r="X28" i="3"/>
  <c r="W28" i="3"/>
  <c r="S28" i="3"/>
  <c r="R28" i="3"/>
  <c r="Q28" i="3"/>
  <c r="Y27" i="3"/>
  <c r="X27" i="3"/>
  <c r="W27" i="3"/>
  <c r="S27" i="3"/>
  <c r="R27" i="3"/>
  <c r="Q27" i="3"/>
  <c r="Y26" i="3"/>
  <c r="X26" i="3"/>
  <c r="W26" i="3"/>
  <c r="S26" i="3"/>
  <c r="R26" i="3"/>
  <c r="Q26" i="3"/>
  <c r="Y25" i="3"/>
  <c r="X25" i="3"/>
  <c r="W25" i="3"/>
  <c r="R25" i="3"/>
  <c r="Q25" i="3"/>
  <c r="Y24" i="3"/>
  <c r="X24" i="3"/>
  <c r="W24" i="3"/>
  <c r="S24" i="3"/>
  <c r="R24" i="3"/>
  <c r="Q24" i="3"/>
  <c r="Y23" i="3"/>
  <c r="X23" i="3"/>
  <c r="W23" i="3"/>
  <c r="S23" i="3"/>
  <c r="R23" i="3"/>
  <c r="Q23" i="3"/>
  <c r="Y22" i="3"/>
  <c r="X22" i="3"/>
  <c r="W22" i="3"/>
  <c r="S22" i="3"/>
  <c r="R22" i="3"/>
  <c r="Q22" i="3"/>
  <c r="Y21" i="3"/>
  <c r="X21" i="3"/>
  <c r="W21" i="3"/>
  <c r="S21" i="3"/>
  <c r="R21" i="3"/>
  <c r="Q21" i="3"/>
  <c r="Y20" i="3"/>
  <c r="X20" i="3"/>
  <c r="W20" i="3"/>
  <c r="S20" i="3"/>
  <c r="R20" i="3"/>
  <c r="Q20" i="3"/>
  <c r="Y19" i="3"/>
  <c r="X19" i="3"/>
  <c r="W19" i="3"/>
  <c r="R19" i="3"/>
  <c r="Q19" i="3"/>
  <c r="Y18" i="3"/>
  <c r="X18" i="3"/>
  <c r="W18" i="3"/>
  <c r="R18" i="3"/>
  <c r="Q18" i="3"/>
  <c r="Y17" i="3"/>
  <c r="X17" i="3"/>
  <c r="W17" i="3"/>
  <c r="S17" i="3"/>
  <c r="R17" i="3"/>
  <c r="Q17" i="3"/>
  <c r="Y16" i="3"/>
  <c r="X16" i="3"/>
  <c r="W16" i="3"/>
  <c r="S16" i="3"/>
  <c r="R16" i="3"/>
  <c r="Q16" i="3"/>
  <c r="Y15" i="3"/>
  <c r="X15" i="3"/>
  <c r="W15" i="3"/>
  <c r="S15" i="3"/>
  <c r="R15" i="3"/>
  <c r="Q15" i="3"/>
  <c r="Y14" i="3"/>
  <c r="X14" i="3"/>
  <c r="W14" i="3"/>
  <c r="S14" i="3"/>
  <c r="R14" i="3"/>
  <c r="Q14" i="3"/>
  <c r="Y13" i="3"/>
  <c r="X13" i="3"/>
  <c r="W13" i="3"/>
  <c r="S13" i="3"/>
  <c r="R13" i="3"/>
  <c r="Q13" i="3"/>
  <c r="Y12" i="3"/>
  <c r="X12" i="3"/>
  <c r="W12" i="3"/>
  <c r="S12" i="3"/>
  <c r="R12" i="3"/>
  <c r="Q12" i="3"/>
  <c r="Y11" i="3"/>
  <c r="X11" i="3"/>
  <c r="W11" i="3"/>
  <c r="S11" i="3"/>
  <c r="R11" i="3"/>
  <c r="Q11" i="3"/>
  <c r="Y10" i="3"/>
  <c r="X10" i="3"/>
  <c r="W10" i="3"/>
  <c r="S10" i="3"/>
  <c r="R10" i="3"/>
  <c r="Q10" i="3"/>
  <c r="Y9" i="3"/>
  <c r="X9" i="3"/>
  <c r="W9" i="3"/>
  <c r="S9" i="3"/>
  <c r="R9" i="3"/>
  <c r="Q9" i="3"/>
  <c r="Y8" i="3"/>
  <c r="X8" i="3"/>
  <c r="W8" i="3"/>
  <c r="S8" i="3"/>
  <c r="R8" i="3"/>
  <c r="Q8" i="3"/>
  <c r="Y7" i="3"/>
  <c r="X7" i="3"/>
  <c r="W7" i="3"/>
  <c r="S7" i="3"/>
  <c r="R7" i="3"/>
  <c r="Q7" i="3"/>
  <c r="Y6" i="3"/>
  <c r="X6" i="3"/>
  <c r="W6" i="3"/>
  <c r="S6" i="3"/>
  <c r="R6" i="3"/>
  <c r="Q6" i="3"/>
  <c r="Y5" i="3"/>
  <c r="X5" i="3"/>
  <c r="W5" i="3"/>
  <c r="R5" i="3"/>
  <c r="Q5" i="3"/>
  <c r="Y4" i="3"/>
  <c r="X4" i="3"/>
  <c r="W4" i="3"/>
  <c r="S4" i="3"/>
  <c r="R4" i="3"/>
  <c r="Q4" i="3"/>
  <c r="Y3" i="3"/>
  <c r="X3" i="3"/>
  <c r="W3" i="3"/>
  <c r="S3" i="3"/>
  <c r="R3" i="3"/>
  <c r="Q3" i="3"/>
  <c r="Y2" i="3"/>
  <c r="X2" i="3"/>
  <c r="W2" i="3"/>
  <c r="R2" i="3"/>
  <c r="Q2" i="3"/>
  <c r="Z49" i="10"/>
  <c r="V49" i="10"/>
  <c r="U49" i="10"/>
  <c r="T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Y46" i="10"/>
  <c r="X46" i="10"/>
  <c r="W46" i="10"/>
  <c r="S46" i="10"/>
  <c r="R46" i="10"/>
  <c r="Q46" i="10"/>
  <c r="Y45" i="10"/>
  <c r="X45" i="10"/>
  <c r="W45" i="10"/>
  <c r="S45" i="10"/>
  <c r="R45" i="10"/>
  <c r="Q45" i="10"/>
  <c r="Y44" i="10"/>
  <c r="X44" i="10"/>
  <c r="W44" i="10"/>
  <c r="S44" i="10"/>
  <c r="R44" i="10"/>
  <c r="Q44" i="10"/>
  <c r="Y43" i="10"/>
  <c r="X43" i="10"/>
  <c r="W43" i="10"/>
  <c r="S43" i="10"/>
  <c r="R43" i="10"/>
  <c r="Q43" i="10"/>
  <c r="Y42" i="10"/>
  <c r="X42" i="10"/>
  <c r="W42" i="10"/>
  <c r="S42" i="10"/>
  <c r="R42" i="10"/>
  <c r="Q42" i="10"/>
  <c r="Y41" i="10"/>
  <c r="X41" i="10"/>
  <c r="W41" i="10"/>
  <c r="S41" i="10"/>
  <c r="R41" i="10"/>
  <c r="Q41" i="10"/>
  <c r="Y40" i="10"/>
  <c r="X40" i="10"/>
  <c r="W40" i="10"/>
  <c r="S40" i="10"/>
  <c r="R40" i="10"/>
  <c r="Q40" i="10"/>
  <c r="Y39" i="10"/>
  <c r="X39" i="10"/>
  <c r="W39" i="10"/>
  <c r="S39" i="10"/>
  <c r="R39" i="10"/>
  <c r="Q39" i="10"/>
  <c r="Y38" i="10"/>
  <c r="X38" i="10"/>
  <c r="W38" i="10"/>
  <c r="S38" i="10"/>
  <c r="R38" i="10"/>
  <c r="Q38" i="10"/>
  <c r="Y37" i="10"/>
  <c r="X37" i="10"/>
  <c r="W37" i="10"/>
  <c r="S37" i="10"/>
  <c r="R37" i="10"/>
  <c r="Q37" i="10"/>
  <c r="Y36" i="10"/>
  <c r="X36" i="10"/>
  <c r="W36" i="10"/>
  <c r="S36" i="10"/>
  <c r="R36" i="10"/>
  <c r="Q36" i="10"/>
  <c r="Y35" i="10"/>
  <c r="X35" i="10"/>
  <c r="W35" i="10"/>
  <c r="S35" i="10"/>
  <c r="R35" i="10"/>
  <c r="Q35" i="10"/>
  <c r="Y34" i="10"/>
  <c r="X34" i="10"/>
  <c r="W34" i="10"/>
  <c r="S34" i="10"/>
  <c r="R34" i="10"/>
  <c r="Q34" i="10"/>
  <c r="Y33" i="10"/>
  <c r="X33" i="10"/>
  <c r="W33" i="10"/>
  <c r="S33" i="10"/>
  <c r="R33" i="10"/>
  <c r="Q33" i="10"/>
  <c r="Y32" i="10"/>
  <c r="X32" i="10"/>
  <c r="W32" i="10"/>
  <c r="S32" i="10"/>
  <c r="R32" i="10"/>
  <c r="Q32" i="10"/>
  <c r="Y31" i="10"/>
  <c r="X31" i="10"/>
  <c r="W31" i="10"/>
  <c r="S31" i="10"/>
  <c r="R31" i="10"/>
  <c r="Q31" i="10"/>
  <c r="Y30" i="10"/>
  <c r="X30" i="10"/>
  <c r="W30" i="10"/>
  <c r="S30" i="10"/>
  <c r="R30" i="10"/>
  <c r="Q30" i="10"/>
  <c r="Y29" i="10"/>
  <c r="X29" i="10"/>
  <c r="W29" i="10"/>
  <c r="S29" i="10"/>
  <c r="R29" i="10"/>
  <c r="Q29" i="10"/>
  <c r="Y28" i="10"/>
  <c r="X28" i="10"/>
  <c r="W28" i="10"/>
  <c r="S28" i="10"/>
  <c r="R28" i="10"/>
  <c r="Q28" i="10"/>
  <c r="Y27" i="10"/>
  <c r="X27" i="10"/>
  <c r="W27" i="10"/>
  <c r="Q27" i="10"/>
  <c r="Y26" i="10"/>
  <c r="X26" i="10"/>
  <c r="W26" i="10"/>
  <c r="S26" i="10"/>
  <c r="Q26" i="10"/>
  <c r="Y25" i="10"/>
  <c r="X25" i="10"/>
  <c r="W25" i="10"/>
  <c r="S25" i="10"/>
  <c r="Y24" i="10"/>
  <c r="X24" i="10"/>
  <c r="W24" i="10"/>
  <c r="Q24" i="10"/>
  <c r="Y23" i="10"/>
  <c r="X23" i="10"/>
  <c r="W23" i="10"/>
  <c r="Q23" i="10"/>
  <c r="Y22" i="10"/>
  <c r="X22" i="10"/>
  <c r="W22" i="10"/>
  <c r="Q22" i="10"/>
  <c r="Y21" i="10"/>
  <c r="X21" i="10"/>
  <c r="W21" i="10"/>
  <c r="S21" i="10"/>
  <c r="Q21" i="10"/>
  <c r="Y20" i="10"/>
  <c r="X20" i="10"/>
  <c r="W20" i="10"/>
  <c r="S20" i="10"/>
  <c r="Q20" i="10"/>
  <c r="Y19" i="10"/>
  <c r="X19" i="10"/>
  <c r="W19" i="10"/>
  <c r="Y18" i="10"/>
  <c r="X18" i="10"/>
  <c r="W18" i="10"/>
  <c r="S18" i="10"/>
  <c r="Y17" i="10"/>
  <c r="X17" i="10"/>
  <c r="W17" i="10"/>
  <c r="Q17" i="10"/>
  <c r="Y16" i="10"/>
  <c r="X16" i="10"/>
  <c r="W16" i="10"/>
  <c r="S16" i="10"/>
  <c r="Q16" i="10"/>
  <c r="Y15" i="10"/>
  <c r="X15" i="10"/>
  <c r="W15" i="10"/>
  <c r="S15" i="10"/>
  <c r="Q15" i="10"/>
  <c r="Y14" i="10"/>
  <c r="X14" i="10"/>
  <c r="W14" i="10"/>
  <c r="Q14" i="10"/>
  <c r="Y13" i="10"/>
  <c r="X13" i="10"/>
  <c r="W13" i="10"/>
  <c r="Q13" i="10"/>
  <c r="Y12" i="10"/>
  <c r="X12" i="10"/>
  <c r="W12" i="10"/>
  <c r="Q12" i="10"/>
  <c r="Y11" i="10"/>
  <c r="X11" i="10"/>
  <c r="W11" i="10"/>
  <c r="S11" i="10"/>
  <c r="Q11" i="10"/>
  <c r="Y10" i="10"/>
  <c r="X10" i="10"/>
  <c r="W10" i="10"/>
  <c r="Q10" i="10"/>
  <c r="Y9" i="10"/>
  <c r="X9" i="10"/>
  <c r="W9" i="10"/>
  <c r="S9" i="10"/>
  <c r="Q9" i="10"/>
  <c r="Y8" i="10"/>
  <c r="X8" i="10"/>
  <c r="W8" i="10"/>
  <c r="Q8" i="10"/>
  <c r="Y7" i="10"/>
  <c r="X7" i="10"/>
  <c r="W7" i="10"/>
  <c r="S7" i="10"/>
  <c r="Q7" i="10"/>
  <c r="Y6" i="10"/>
  <c r="X6" i="10"/>
  <c r="W6" i="10"/>
  <c r="S6" i="10"/>
  <c r="Q6" i="10"/>
  <c r="Y5" i="10"/>
  <c r="X5" i="10"/>
  <c r="W5" i="10"/>
  <c r="Q5" i="10"/>
  <c r="Y4" i="10"/>
  <c r="X4" i="10"/>
  <c r="W4" i="10"/>
  <c r="Y3" i="10"/>
  <c r="X3" i="10"/>
  <c r="W3" i="10"/>
  <c r="S3" i="10"/>
  <c r="Y2" i="10"/>
  <c r="X2" i="10"/>
  <c r="W2" i="10"/>
  <c r="S2" i="10"/>
  <c r="Q2" i="10"/>
  <c r="V49" i="1"/>
  <c r="U49" i="1"/>
  <c r="V47" i="1"/>
  <c r="U47" i="1"/>
  <c r="R23" i="1"/>
  <c r="S41" i="1"/>
  <c r="S40" i="1"/>
  <c r="S39" i="1"/>
  <c r="S38" i="1"/>
  <c r="S37" i="1"/>
  <c r="S34" i="1"/>
  <c r="S33" i="1"/>
  <c r="S32" i="1"/>
  <c r="S28" i="1"/>
  <c r="S26" i="1"/>
  <c r="S23" i="1"/>
  <c r="S22" i="1"/>
  <c r="S19" i="1"/>
  <c r="S44" i="1"/>
  <c r="S18" i="1"/>
  <c r="S17" i="1"/>
  <c r="S11" i="1"/>
  <c r="S5" i="1"/>
  <c r="Q2" i="1"/>
  <c r="R2" i="1"/>
  <c r="S2" i="1"/>
  <c r="W2" i="1"/>
  <c r="X2" i="1"/>
  <c r="Y2" i="1"/>
  <c r="Q3" i="1"/>
  <c r="R3" i="1"/>
  <c r="S3" i="1"/>
  <c r="W3" i="1"/>
  <c r="X3" i="1"/>
  <c r="Y3" i="1"/>
  <c r="Q4" i="1"/>
  <c r="R4" i="1"/>
  <c r="S4" i="1"/>
  <c r="W4" i="1"/>
  <c r="X4" i="1"/>
  <c r="Y4" i="1"/>
  <c r="Q5" i="1"/>
  <c r="R5" i="1"/>
  <c r="W5" i="1"/>
  <c r="X5" i="1"/>
  <c r="Y5" i="1"/>
  <c r="Q6" i="1"/>
  <c r="R6" i="1"/>
  <c r="S6" i="1"/>
  <c r="W6" i="1"/>
  <c r="X6" i="1"/>
  <c r="Y6" i="1"/>
  <c r="Q7" i="1"/>
  <c r="R7" i="1"/>
  <c r="S7" i="1"/>
  <c r="W7" i="1"/>
  <c r="X7" i="1"/>
  <c r="Y7" i="1"/>
  <c r="Q8" i="1"/>
  <c r="R8" i="1"/>
  <c r="S8" i="1"/>
  <c r="W8" i="1"/>
  <c r="X8" i="1"/>
  <c r="Y8" i="1"/>
  <c r="Q9" i="1"/>
  <c r="R9" i="1"/>
  <c r="S9" i="1"/>
  <c r="W9" i="1"/>
  <c r="X9" i="1"/>
  <c r="Y9" i="1"/>
  <c r="Q10" i="1"/>
  <c r="R10" i="1"/>
  <c r="S10" i="1"/>
  <c r="W10" i="1"/>
  <c r="X10" i="1"/>
  <c r="Y10" i="1"/>
  <c r="Q11" i="1"/>
  <c r="R11" i="1"/>
  <c r="W11" i="1"/>
  <c r="X11" i="1"/>
  <c r="Y11" i="1"/>
  <c r="Q12" i="1"/>
  <c r="R12" i="1"/>
  <c r="S12" i="1"/>
  <c r="W12" i="1"/>
  <c r="X12" i="1"/>
  <c r="Y12" i="1"/>
  <c r="Q13" i="1"/>
  <c r="R13" i="1"/>
  <c r="W13" i="1"/>
  <c r="X13" i="1"/>
  <c r="Y13" i="1"/>
  <c r="Q14" i="1"/>
  <c r="R14" i="1"/>
  <c r="S14" i="1"/>
  <c r="W14" i="1"/>
  <c r="X14" i="1"/>
  <c r="Y14" i="1"/>
  <c r="Q15" i="1"/>
  <c r="R15" i="1"/>
  <c r="W15" i="1"/>
  <c r="X15" i="1"/>
  <c r="Y15" i="1"/>
  <c r="Q16" i="1"/>
  <c r="R16" i="1"/>
  <c r="W16" i="1"/>
  <c r="X16" i="1"/>
  <c r="Y16" i="1"/>
  <c r="Q17" i="1"/>
  <c r="R17" i="1"/>
  <c r="W17" i="1"/>
  <c r="X17" i="1"/>
  <c r="Y17" i="1"/>
  <c r="Q18" i="1"/>
  <c r="R18" i="1"/>
  <c r="W18" i="1"/>
  <c r="X18" i="1"/>
  <c r="Y18" i="1"/>
  <c r="Q19" i="1"/>
  <c r="R19" i="1"/>
  <c r="W19" i="1"/>
  <c r="X19" i="1"/>
  <c r="Y19" i="1"/>
  <c r="Q20" i="1"/>
  <c r="R20" i="1"/>
  <c r="S20" i="1"/>
  <c r="W20" i="1"/>
  <c r="X20" i="1"/>
  <c r="Y20" i="1"/>
  <c r="Q21" i="1"/>
  <c r="R21" i="1"/>
  <c r="S21" i="1"/>
  <c r="W21" i="1"/>
  <c r="X21" i="1"/>
  <c r="Y21" i="1"/>
  <c r="Q22" i="1"/>
  <c r="R22" i="1"/>
  <c r="W22" i="1"/>
  <c r="X22" i="1"/>
  <c r="Y22" i="1"/>
  <c r="Q23" i="1"/>
  <c r="W23" i="1"/>
  <c r="X23" i="1"/>
  <c r="Y23" i="1"/>
  <c r="Q24" i="1"/>
  <c r="R24" i="1"/>
  <c r="S24" i="1"/>
  <c r="W24" i="1"/>
  <c r="X24" i="1"/>
  <c r="Y24" i="1"/>
  <c r="Q25" i="1"/>
  <c r="R25" i="1"/>
  <c r="S25" i="1"/>
  <c r="W25" i="1"/>
  <c r="X25" i="1"/>
  <c r="Y25" i="1"/>
  <c r="Q26" i="1"/>
  <c r="R26" i="1"/>
  <c r="W26" i="1"/>
  <c r="X26" i="1"/>
  <c r="Y26" i="1"/>
  <c r="Q27" i="1"/>
  <c r="R27" i="1"/>
  <c r="S27" i="1"/>
  <c r="W27" i="1"/>
  <c r="X27" i="1"/>
  <c r="Y27" i="1"/>
  <c r="Q28" i="1"/>
  <c r="R28" i="1"/>
  <c r="W28" i="1"/>
  <c r="X28" i="1"/>
  <c r="Y28" i="1"/>
  <c r="Q29" i="1"/>
  <c r="R29" i="1"/>
  <c r="S29" i="1"/>
  <c r="W29" i="1"/>
  <c r="X29" i="1"/>
  <c r="Y29" i="1"/>
  <c r="Q30" i="1"/>
  <c r="R30" i="1"/>
  <c r="S30" i="1"/>
  <c r="W30" i="1"/>
  <c r="X30" i="1"/>
  <c r="Y30" i="1"/>
  <c r="Q31" i="1"/>
  <c r="R31" i="1"/>
  <c r="S31" i="1"/>
  <c r="W31" i="1"/>
  <c r="X31" i="1"/>
  <c r="Y31" i="1"/>
  <c r="Q32" i="1"/>
  <c r="R32" i="1"/>
  <c r="W32" i="1"/>
  <c r="X32" i="1"/>
  <c r="Y32" i="1"/>
  <c r="Q33" i="1"/>
  <c r="R33" i="1"/>
  <c r="W33" i="1"/>
  <c r="X33" i="1"/>
  <c r="Y33" i="1"/>
  <c r="Q34" i="1"/>
  <c r="R34" i="1"/>
  <c r="W34" i="1"/>
  <c r="X34" i="1"/>
  <c r="Y34" i="1"/>
  <c r="Q35" i="1"/>
  <c r="R35" i="1"/>
  <c r="S35" i="1"/>
  <c r="W35" i="1"/>
  <c r="X35" i="1"/>
  <c r="Y35" i="1"/>
  <c r="Q36" i="1"/>
  <c r="R36" i="1"/>
  <c r="S36" i="1"/>
  <c r="W36" i="1"/>
  <c r="X36" i="1"/>
  <c r="Y36" i="1"/>
  <c r="Q37" i="1"/>
  <c r="R37" i="1"/>
  <c r="W37" i="1"/>
  <c r="X37" i="1"/>
  <c r="Y37" i="1"/>
  <c r="Q38" i="1"/>
  <c r="R38" i="1"/>
  <c r="W38" i="1"/>
  <c r="X38" i="1"/>
  <c r="Y38" i="1"/>
  <c r="Q39" i="1"/>
  <c r="R39" i="1"/>
  <c r="W39" i="1"/>
  <c r="X39" i="1"/>
  <c r="Y39" i="1"/>
  <c r="Q40" i="1"/>
  <c r="R40" i="1"/>
  <c r="W40" i="1"/>
  <c r="X40" i="1"/>
  <c r="Y40" i="1"/>
  <c r="Q41" i="1"/>
  <c r="R41" i="1"/>
  <c r="W41" i="1"/>
  <c r="X41" i="1"/>
  <c r="Y41" i="1"/>
  <c r="Q42" i="1"/>
  <c r="R42" i="1"/>
  <c r="S42" i="1"/>
  <c r="W42" i="1"/>
  <c r="X42" i="1"/>
  <c r="Y42" i="1"/>
  <c r="Q43" i="1"/>
  <c r="R43" i="1"/>
  <c r="S43" i="1"/>
  <c r="W43" i="1"/>
  <c r="X43" i="1"/>
  <c r="Y43" i="1"/>
  <c r="Q44" i="1"/>
  <c r="R44" i="1"/>
  <c r="W44" i="1"/>
  <c r="X44" i="1"/>
  <c r="Y44" i="1"/>
  <c r="Q45" i="1"/>
  <c r="R45" i="1"/>
  <c r="S45" i="1"/>
  <c r="W45" i="1"/>
  <c r="X45" i="1"/>
  <c r="Y45" i="1"/>
  <c r="Q46" i="1"/>
  <c r="R46" i="1"/>
  <c r="S46" i="1"/>
  <c r="W46" i="1"/>
  <c r="X46" i="1"/>
  <c r="Y46" i="1"/>
  <c r="AA49" i="14" l="1"/>
  <c r="B53" i="13" s="1"/>
  <c r="AA47" i="14"/>
  <c r="X47" i="11"/>
  <c r="Y47" i="11"/>
  <c r="X47" i="9"/>
  <c r="Y47" i="9"/>
  <c r="X47" i="15"/>
  <c r="Y47" i="15"/>
  <c r="X47" i="8"/>
  <c r="Y47" i="8"/>
  <c r="X47" i="6"/>
  <c r="Y47" i="6"/>
  <c r="X47" i="10"/>
  <c r="Y47" i="10"/>
  <c r="X47" i="2"/>
  <c r="Y47" i="2"/>
  <c r="X47" i="5"/>
  <c r="Y47" i="5"/>
  <c r="X47" i="12"/>
  <c r="Y47" i="12"/>
  <c r="X47" i="3"/>
  <c r="Y47" i="3"/>
  <c r="X47" i="4"/>
  <c r="Y47" i="4"/>
  <c r="Q49" i="14"/>
  <c r="W47" i="11"/>
  <c r="W47" i="9"/>
  <c r="W47" i="15"/>
  <c r="W47" i="8"/>
  <c r="W47" i="6"/>
  <c r="W47" i="10"/>
  <c r="W47" i="2"/>
  <c r="W47" i="5"/>
  <c r="W47" i="12"/>
  <c r="W47" i="3"/>
  <c r="W47" i="4"/>
  <c r="X49" i="11"/>
  <c r="X49" i="9"/>
  <c r="X49" i="15"/>
  <c r="X49" i="6"/>
  <c r="X49" i="10"/>
  <c r="X49" i="2"/>
  <c r="X49" i="5"/>
  <c r="X49" i="12"/>
  <c r="X49" i="3"/>
  <c r="X49" i="4"/>
  <c r="Q47" i="14"/>
  <c r="X49" i="8"/>
  <c r="AA46" i="13"/>
  <c r="Z46" i="13"/>
  <c r="Y46" i="13"/>
  <c r="X46" i="13"/>
  <c r="Q46" i="13"/>
  <c r="AA45" i="13"/>
  <c r="Z45" i="13"/>
  <c r="Y45" i="13"/>
  <c r="X45" i="13"/>
  <c r="Q45" i="13"/>
  <c r="AA44" i="13"/>
  <c r="Z44" i="13"/>
  <c r="Y44" i="13"/>
  <c r="X44" i="13"/>
  <c r="Q44" i="13"/>
  <c r="B54" i="13" l="1"/>
  <c r="Z47" i="13"/>
  <c r="Y47" i="13"/>
  <c r="X47" i="13"/>
  <c r="W47" i="13"/>
  <c r="C49" i="13"/>
  <c r="D49" i="13"/>
  <c r="E49" i="13"/>
  <c r="F49" i="13"/>
  <c r="G49" i="13"/>
  <c r="H49" i="13"/>
  <c r="J49" i="13"/>
  <c r="K49" i="13"/>
  <c r="L49" i="13"/>
  <c r="M49" i="13"/>
  <c r="N49" i="13"/>
  <c r="O49" i="13"/>
  <c r="P49" i="13"/>
  <c r="R49" i="13"/>
  <c r="S49" i="13"/>
  <c r="T49" i="13"/>
  <c r="U49" i="13"/>
  <c r="V49" i="13"/>
  <c r="B49" i="13"/>
  <c r="C47" i="13"/>
  <c r="D47" i="13"/>
  <c r="E47" i="13"/>
  <c r="F47" i="13"/>
  <c r="G47" i="13"/>
  <c r="H47" i="13"/>
  <c r="J47" i="13"/>
  <c r="K47" i="13"/>
  <c r="L47" i="13"/>
  <c r="M47" i="13"/>
  <c r="N47" i="13"/>
  <c r="O47" i="13"/>
  <c r="P47" i="13"/>
  <c r="R47" i="13"/>
  <c r="S47" i="13"/>
  <c r="T47" i="13"/>
  <c r="U47" i="13"/>
  <c r="V47" i="13"/>
  <c r="B47" i="13"/>
  <c r="Z49" i="1"/>
  <c r="X49" i="1"/>
  <c r="T49" i="1"/>
  <c r="T47" i="1"/>
  <c r="Q47" i="1"/>
  <c r="S47" i="1"/>
  <c r="R47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49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7" i="1"/>
  <c r="Y47" i="1" l="1"/>
  <c r="X47" i="1"/>
  <c r="W47" i="1"/>
  <c r="B55" i="13"/>
  <c r="AA43" i="13" l="1"/>
  <c r="Q43" i="13"/>
  <c r="Z43" i="13"/>
  <c r="Y43" i="13"/>
  <c r="X43" i="13"/>
  <c r="AA42" i="13"/>
  <c r="Q42" i="13"/>
  <c r="Z42" i="13"/>
  <c r="Y42" i="13"/>
  <c r="X42" i="13"/>
  <c r="AA41" i="13"/>
  <c r="Q41" i="13"/>
  <c r="Z41" i="13"/>
  <c r="Y41" i="13"/>
  <c r="X41" i="13"/>
  <c r="AA40" i="13" l="1"/>
  <c r="Z40" i="13"/>
  <c r="Y40" i="13"/>
  <c r="X40" i="13"/>
  <c r="Q40" i="13"/>
  <c r="AA39" i="13"/>
  <c r="Z39" i="13"/>
  <c r="Y39" i="13"/>
  <c r="X39" i="13"/>
  <c r="Q39" i="13"/>
  <c r="AA38" i="13"/>
  <c r="Z38" i="13"/>
  <c r="Y38" i="13"/>
  <c r="X38" i="13"/>
  <c r="Q38" i="13"/>
  <c r="Q24" i="13" l="1"/>
  <c r="X24" i="13"/>
  <c r="Y24" i="13"/>
  <c r="Z24" i="13"/>
  <c r="AA24" i="13"/>
  <c r="Q27" i="13"/>
  <c r="X27" i="13"/>
  <c r="Y27" i="13"/>
  <c r="Z27" i="13"/>
  <c r="AA27" i="13"/>
  <c r="Q28" i="13"/>
  <c r="X28" i="13"/>
  <c r="Y28" i="13"/>
  <c r="Z28" i="13"/>
  <c r="AA28" i="13"/>
  <c r="Q29" i="13"/>
  <c r="X29" i="13"/>
  <c r="Y29" i="13"/>
  <c r="Z29" i="13"/>
  <c r="AA29" i="13"/>
  <c r="Q30" i="13"/>
  <c r="X30" i="13"/>
  <c r="Y30" i="13"/>
  <c r="Z30" i="13"/>
  <c r="AA30" i="13"/>
  <c r="Q31" i="13"/>
  <c r="X31" i="13"/>
  <c r="Y31" i="13"/>
  <c r="Z31" i="13"/>
  <c r="AA31" i="13"/>
  <c r="Q32" i="13"/>
  <c r="X32" i="13"/>
  <c r="Y32" i="13"/>
  <c r="Z32" i="13"/>
  <c r="AA32" i="13"/>
  <c r="Q33" i="13"/>
  <c r="X33" i="13"/>
  <c r="Y33" i="13"/>
  <c r="Z33" i="13"/>
  <c r="AA33" i="13"/>
  <c r="Q34" i="13"/>
  <c r="X34" i="13"/>
  <c r="Y34" i="13"/>
  <c r="Z34" i="13"/>
  <c r="AA34" i="13"/>
  <c r="Q35" i="13"/>
  <c r="X35" i="13"/>
  <c r="Y35" i="13"/>
  <c r="Z35" i="13"/>
  <c r="AA35" i="13"/>
  <c r="Q36" i="13"/>
  <c r="X36" i="13"/>
  <c r="Y36" i="13"/>
  <c r="Z36" i="13"/>
  <c r="AA36" i="13"/>
  <c r="Q37" i="13"/>
  <c r="X37" i="13"/>
  <c r="Y37" i="13"/>
  <c r="Z37" i="13"/>
  <c r="AA37" i="13"/>
  <c r="Q2" i="13"/>
  <c r="X2" i="13"/>
  <c r="Y2" i="13"/>
  <c r="Z2" i="13"/>
  <c r="AA2" i="13"/>
  <c r="Q4" i="13"/>
  <c r="X4" i="13"/>
  <c r="Y4" i="13"/>
  <c r="Z4" i="13"/>
  <c r="AA4" i="13"/>
  <c r="Q6" i="13"/>
  <c r="X6" i="13"/>
  <c r="Y6" i="13"/>
  <c r="Z6" i="13"/>
  <c r="AA6" i="13"/>
  <c r="Q8" i="13"/>
  <c r="X8" i="13"/>
  <c r="Y8" i="13"/>
  <c r="Z8" i="13"/>
  <c r="AA8" i="13"/>
  <c r="Q10" i="13"/>
  <c r="X10" i="13"/>
  <c r="Y10" i="13"/>
  <c r="Z10" i="13"/>
  <c r="AA10" i="13"/>
  <c r="Q11" i="13"/>
  <c r="X11" i="13"/>
  <c r="Y11" i="13"/>
  <c r="Z11" i="13"/>
  <c r="AA11" i="13"/>
  <c r="Q13" i="13"/>
  <c r="X13" i="13"/>
  <c r="Y13" i="13"/>
  <c r="Z13" i="13"/>
  <c r="AA13" i="13"/>
  <c r="Q15" i="13"/>
  <c r="X15" i="13"/>
  <c r="Y15" i="13"/>
  <c r="Z15" i="13"/>
  <c r="AA15" i="13"/>
  <c r="Q18" i="13"/>
  <c r="X18" i="13"/>
  <c r="Y18" i="13"/>
  <c r="Z18" i="13"/>
  <c r="AA18" i="13"/>
  <c r="Q20" i="13"/>
  <c r="X20" i="13"/>
  <c r="Y20" i="13"/>
  <c r="Z20" i="13"/>
  <c r="AA20" i="13"/>
  <c r="Q22" i="13"/>
  <c r="X22" i="13"/>
  <c r="Y22" i="13"/>
  <c r="Z22" i="13"/>
  <c r="AA22" i="13"/>
  <c r="AA47" i="13" l="1"/>
  <c r="AA49" i="13"/>
  <c r="Q47" i="13"/>
  <c r="Q49" i="13"/>
  <c r="B51" i="13" l="1"/>
  <c r="B52" i="13"/>
</calcChain>
</file>

<file path=xl/sharedStrings.xml><?xml version="1.0" encoding="utf-8"?>
<sst xmlns="http://schemas.openxmlformats.org/spreadsheetml/2006/main" count="1127" uniqueCount="71">
  <si>
    <t>Games</t>
  </si>
  <si>
    <t>PTS</t>
  </si>
  <si>
    <t>REB</t>
  </si>
  <si>
    <t>AST</t>
  </si>
  <si>
    <t>BLK</t>
  </si>
  <si>
    <t>STL</t>
  </si>
  <si>
    <t>TO</t>
  </si>
  <si>
    <t>FGM</t>
  </si>
  <si>
    <t>FGA</t>
  </si>
  <si>
    <t>3PTM</t>
  </si>
  <si>
    <t>3PTA</t>
  </si>
  <si>
    <t>FTM</t>
  </si>
  <si>
    <t>FTA</t>
  </si>
  <si>
    <t>OR</t>
  </si>
  <si>
    <t>FLS</t>
  </si>
  <si>
    <t>+/-</t>
  </si>
  <si>
    <t>FG%</t>
  </si>
  <si>
    <t>3PT%</t>
  </si>
  <si>
    <t>FT%</t>
  </si>
  <si>
    <t>MIN</t>
  </si>
  <si>
    <t>PER</t>
  </si>
  <si>
    <t>FPTS</t>
  </si>
  <si>
    <t>AVG</t>
  </si>
  <si>
    <t>GS</t>
  </si>
  <si>
    <t>POG</t>
  </si>
  <si>
    <t>FBPTS</t>
  </si>
  <si>
    <t>PTSiP</t>
  </si>
  <si>
    <t>SCPTS</t>
  </si>
  <si>
    <t>BPTS</t>
  </si>
  <si>
    <t>OREB</t>
  </si>
  <si>
    <t>DREB</t>
  </si>
  <si>
    <t>TREB</t>
  </si>
  <si>
    <t>PTS Off</t>
  </si>
  <si>
    <t>TF</t>
  </si>
  <si>
    <t>TOP</t>
  </si>
  <si>
    <t>POS</t>
  </si>
  <si>
    <t>TOTAL</t>
  </si>
  <si>
    <t>PPP</t>
  </si>
  <si>
    <t>OER</t>
  </si>
  <si>
    <t>Opp PPP</t>
  </si>
  <si>
    <t>DER</t>
  </si>
  <si>
    <t>PD</t>
  </si>
  <si>
    <t>PRF</t>
  </si>
  <si>
    <t>DNK</t>
  </si>
  <si>
    <t>@ DNK</t>
  </si>
  <si>
    <t>-</t>
  </si>
  <si>
    <t>vs IMP</t>
  </si>
  <si>
    <t>@ 3PT</t>
  </si>
  <si>
    <t>vs DEF</t>
  </si>
  <si>
    <t>@ OCE</t>
  </si>
  <si>
    <t>vs FRA</t>
  </si>
  <si>
    <t>@ INJ</t>
  </si>
  <si>
    <t>vs EUR</t>
  </si>
  <si>
    <t>@ CHI</t>
  </si>
  <si>
    <t>@ AFR</t>
  </si>
  <si>
    <t>vs OLD</t>
  </si>
  <si>
    <t>@ USA</t>
  </si>
  <si>
    <t>vs SPA</t>
  </si>
  <si>
    <t>@ 6TH</t>
  </si>
  <si>
    <t>vs CAN</t>
  </si>
  <si>
    <t>vs DNK</t>
  </si>
  <si>
    <t>@ IMP</t>
  </si>
  <si>
    <t>vs 3PT</t>
  </si>
  <si>
    <t>@ DEF</t>
  </si>
  <si>
    <t>vs OCE</t>
  </si>
  <si>
    <t>@ FRA</t>
  </si>
  <si>
    <t>vs INJ</t>
  </si>
  <si>
    <t>@ EUR</t>
  </si>
  <si>
    <t>vs CHI</t>
  </si>
  <si>
    <t>vs AFR</t>
  </si>
  <si>
    <t>@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</si>
</sst>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45" fontId="0" fillId="0" borderId="0" xfId="0" applyNumberFormat="1"/>
    <xf numFmtId="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473-EEFD-4B91-B731-B72A90C06C8B}">
  <dimension ref="A1:Z56"/>
  <sheetViews>
    <sheetView topLeftCell="D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">
        <v>44</v>
      </c>
      <c r="B2">
        <v>16</v>
      </c>
      <c r="C2">
        <v>6</v>
      </c>
      <c r="D2">
        <v>17</v>
      </c>
      <c r="E2">
        <v>1</v>
      </c>
      <c r="F2">
        <v>1</v>
      </c>
      <c r="G2">
        <v>1</v>
      </c>
      <c r="H2">
        <v>6</v>
      </c>
      <c r="I2">
        <v>11</v>
      </c>
      <c r="J2">
        <v>4</v>
      </c>
      <c r="K2">
        <v>6</v>
      </c>
      <c r="L2">
        <v>0</v>
      </c>
      <c r="M2">
        <v>0</v>
      </c>
      <c r="N2">
        <v>1</v>
      </c>
      <c r="O2">
        <v>2</v>
      </c>
      <c r="P2">
        <v>17</v>
      </c>
      <c r="Q2" s="2">
        <f t="shared" ref="Q2:Q46" si="0">H2/I2</f>
        <v>0.54545454545454541</v>
      </c>
      <c r="R2" s="2">
        <f t="shared" ref="R2:R46" si="1">J2/K2</f>
        <v>0.66666666666666663</v>
      </c>
      <c r="S2" s="6" t="s">
        <v>45</v>
      </c>
      <c r="T2">
        <v>37</v>
      </c>
      <c r="U2">
        <v>58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33.340918918918923</v>
      </c>
      <c r="X2" s="4">
        <f t="shared" ref="X2:X46" si="3">B2+(C2*1.2)+(D2*1.5)+(E2*3)+(F2*3)-G2</f>
        <v>53.7</v>
      </c>
      <c r="Y2" s="4">
        <f t="shared" ref="Y2:Y46" si="4">B2+0.4*H2-0.7*I2-0.4*(M2-L2)+0.7*N2+0.3*(C2-N2)+F2+D2*0.7+0.7*E2-0.4*O2-G2</f>
        <v>24.699999999999996</v>
      </c>
      <c r="Z2">
        <v>0</v>
      </c>
    </row>
    <row r="3" spans="1:26" x14ac:dyDescent="0.3">
      <c r="A3" s="1" t="s">
        <v>46</v>
      </c>
      <c r="B3">
        <v>19</v>
      </c>
      <c r="C3">
        <v>8</v>
      </c>
      <c r="D3">
        <v>10</v>
      </c>
      <c r="E3">
        <v>0</v>
      </c>
      <c r="F3">
        <v>0</v>
      </c>
      <c r="G3">
        <v>2</v>
      </c>
      <c r="H3">
        <v>8</v>
      </c>
      <c r="I3">
        <v>12</v>
      </c>
      <c r="J3">
        <v>1</v>
      </c>
      <c r="K3">
        <v>4</v>
      </c>
      <c r="L3">
        <v>2</v>
      </c>
      <c r="M3">
        <v>2</v>
      </c>
      <c r="N3">
        <v>1</v>
      </c>
      <c r="O3">
        <v>2</v>
      </c>
      <c r="P3">
        <v>30</v>
      </c>
      <c r="Q3" s="2">
        <f t="shared" si="0"/>
        <v>0.66666666666666663</v>
      </c>
      <c r="R3" s="2">
        <f t="shared" si="1"/>
        <v>0.25</v>
      </c>
      <c r="S3" s="2">
        <f>L3/M3</f>
        <v>1</v>
      </c>
      <c r="T3">
        <v>33</v>
      </c>
      <c r="U3">
        <v>45</v>
      </c>
      <c r="V3">
        <v>1</v>
      </c>
      <c r="W3" s="3">
        <f t="shared" si="2"/>
        <v>30.991939393939393</v>
      </c>
      <c r="X3" s="4">
        <f t="shared" si="3"/>
        <v>41.6</v>
      </c>
      <c r="Y3" s="4">
        <f t="shared" si="4"/>
        <v>20.8</v>
      </c>
      <c r="Z3">
        <v>0</v>
      </c>
    </row>
    <row r="4" spans="1:26" x14ac:dyDescent="0.3">
      <c r="A4" s="1" t="s">
        <v>47</v>
      </c>
      <c r="B4">
        <v>12</v>
      </c>
      <c r="C4">
        <v>8</v>
      </c>
      <c r="D4">
        <v>12</v>
      </c>
      <c r="E4">
        <v>1</v>
      </c>
      <c r="F4">
        <v>1</v>
      </c>
      <c r="G4">
        <v>1</v>
      </c>
      <c r="H4">
        <v>5</v>
      </c>
      <c r="I4">
        <v>9</v>
      </c>
      <c r="J4">
        <v>0</v>
      </c>
      <c r="K4">
        <v>3</v>
      </c>
      <c r="L4">
        <v>2</v>
      </c>
      <c r="M4">
        <v>2</v>
      </c>
      <c r="N4">
        <v>1</v>
      </c>
      <c r="O4">
        <v>0</v>
      </c>
      <c r="P4">
        <v>27</v>
      </c>
      <c r="Q4" s="2">
        <f t="shared" si="0"/>
        <v>0.55555555555555558</v>
      </c>
      <c r="R4" s="2">
        <f t="shared" si="1"/>
        <v>0</v>
      </c>
      <c r="S4" s="2">
        <f>L4/M4</f>
        <v>1</v>
      </c>
      <c r="T4">
        <v>36</v>
      </c>
      <c r="U4">
        <v>40</v>
      </c>
      <c r="V4">
        <v>0</v>
      </c>
      <c r="W4" s="3">
        <f t="shared" si="2"/>
        <v>26.775916666666671</v>
      </c>
      <c r="X4" s="4">
        <f t="shared" si="3"/>
        <v>44.6</v>
      </c>
      <c r="Y4" s="4">
        <f t="shared" si="4"/>
        <v>19.599999999999998</v>
      </c>
      <c r="Z4">
        <v>0</v>
      </c>
    </row>
    <row r="5" spans="1:26" x14ac:dyDescent="0.3">
      <c r="A5" s="1" t="s">
        <v>48</v>
      </c>
      <c r="B5">
        <v>33</v>
      </c>
      <c r="C5">
        <v>3</v>
      </c>
      <c r="D5">
        <v>14</v>
      </c>
      <c r="E5">
        <v>1</v>
      </c>
      <c r="F5">
        <v>0</v>
      </c>
      <c r="G5">
        <v>3</v>
      </c>
      <c r="H5">
        <v>12</v>
      </c>
      <c r="I5">
        <v>14</v>
      </c>
      <c r="J5">
        <v>3</v>
      </c>
      <c r="K5">
        <v>3</v>
      </c>
      <c r="L5">
        <v>6</v>
      </c>
      <c r="M5">
        <v>6</v>
      </c>
      <c r="N5">
        <v>0</v>
      </c>
      <c r="O5">
        <v>4</v>
      </c>
      <c r="P5">
        <v>9</v>
      </c>
      <c r="Q5" s="2">
        <f t="shared" si="0"/>
        <v>0.8571428571428571</v>
      </c>
      <c r="R5" s="2">
        <f t="shared" si="1"/>
        <v>1</v>
      </c>
      <c r="S5" s="2">
        <f>L5/M5</f>
        <v>1</v>
      </c>
      <c r="T5">
        <v>43</v>
      </c>
      <c r="U5">
        <v>65</v>
      </c>
      <c r="V5">
        <v>0</v>
      </c>
      <c r="W5" s="3">
        <f t="shared" si="2"/>
        <v>40.169372093023256</v>
      </c>
      <c r="X5" s="4">
        <f t="shared" si="3"/>
        <v>57.6</v>
      </c>
      <c r="Y5" s="4">
        <f t="shared" si="4"/>
        <v>34.799999999999997</v>
      </c>
      <c r="Z5">
        <v>1</v>
      </c>
    </row>
    <row r="6" spans="1:26" x14ac:dyDescent="0.3">
      <c r="A6" s="1" t="s">
        <v>49</v>
      </c>
      <c r="B6">
        <v>19</v>
      </c>
      <c r="C6">
        <v>6</v>
      </c>
      <c r="D6">
        <v>10</v>
      </c>
      <c r="E6">
        <v>1</v>
      </c>
      <c r="F6">
        <v>0</v>
      </c>
      <c r="G6">
        <v>2</v>
      </c>
      <c r="H6">
        <v>7</v>
      </c>
      <c r="I6">
        <v>8</v>
      </c>
      <c r="J6">
        <v>3</v>
      </c>
      <c r="K6">
        <v>4</v>
      </c>
      <c r="L6">
        <v>2</v>
      </c>
      <c r="M6">
        <v>2</v>
      </c>
      <c r="N6">
        <v>0</v>
      </c>
      <c r="O6">
        <v>1</v>
      </c>
      <c r="P6">
        <v>29</v>
      </c>
      <c r="Q6" s="2">
        <f t="shared" si="0"/>
        <v>0.875</v>
      </c>
      <c r="R6" s="2">
        <f t="shared" si="1"/>
        <v>0.75</v>
      </c>
      <c r="S6" s="2">
        <f t="shared" ref="S6:S46" si="5">L6/M6</f>
        <v>1</v>
      </c>
      <c r="T6">
        <v>35</v>
      </c>
      <c r="U6">
        <v>46</v>
      </c>
      <c r="V6">
        <v>0</v>
      </c>
      <c r="W6" s="3">
        <f t="shared" si="2"/>
        <v>33.153571428571425</v>
      </c>
      <c r="X6" s="4">
        <f t="shared" si="3"/>
        <v>42.2</v>
      </c>
      <c r="Y6" s="4">
        <f t="shared" si="4"/>
        <v>23.300000000000004</v>
      </c>
      <c r="Z6">
        <v>0</v>
      </c>
    </row>
    <row r="7" spans="1:26" x14ac:dyDescent="0.3">
      <c r="A7" s="1" t="s">
        <v>50</v>
      </c>
      <c r="B7">
        <v>21</v>
      </c>
      <c r="C7">
        <v>6</v>
      </c>
      <c r="D7">
        <v>10</v>
      </c>
      <c r="E7">
        <v>0</v>
      </c>
      <c r="F7">
        <v>0</v>
      </c>
      <c r="G7">
        <v>4</v>
      </c>
      <c r="H7">
        <v>8</v>
      </c>
      <c r="I7">
        <v>12</v>
      </c>
      <c r="J7">
        <v>3</v>
      </c>
      <c r="K7">
        <v>4</v>
      </c>
      <c r="L7">
        <v>2</v>
      </c>
      <c r="M7">
        <v>2</v>
      </c>
      <c r="N7">
        <v>0</v>
      </c>
      <c r="O7">
        <v>4</v>
      </c>
      <c r="P7">
        <v>17</v>
      </c>
      <c r="Q7" s="2">
        <f t="shared" si="0"/>
        <v>0.66666666666666663</v>
      </c>
      <c r="R7" s="2">
        <f t="shared" si="1"/>
        <v>0.75</v>
      </c>
      <c r="S7" s="2">
        <f t="shared" si="5"/>
        <v>1</v>
      </c>
      <c r="T7">
        <v>32</v>
      </c>
      <c r="U7">
        <v>44</v>
      </c>
      <c r="V7">
        <v>1</v>
      </c>
      <c r="W7" s="3">
        <f t="shared" si="2"/>
        <v>29.069031250000002</v>
      </c>
      <c r="X7" s="4">
        <f t="shared" si="3"/>
        <v>39.200000000000003</v>
      </c>
      <c r="Y7" s="4">
        <f t="shared" si="4"/>
        <v>19</v>
      </c>
      <c r="Z7">
        <v>1</v>
      </c>
    </row>
    <row r="8" spans="1:26" x14ac:dyDescent="0.3">
      <c r="A8" s="1" t="s">
        <v>51</v>
      </c>
      <c r="B8">
        <v>20</v>
      </c>
      <c r="C8">
        <v>6</v>
      </c>
      <c r="D8">
        <v>13</v>
      </c>
      <c r="E8">
        <v>0</v>
      </c>
      <c r="F8">
        <v>2</v>
      </c>
      <c r="G8">
        <v>5</v>
      </c>
      <c r="H8">
        <v>5</v>
      </c>
      <c r="I8">
        <v>15</v>
      </c>
      <c r="J8">
        <v>2</v>
      </c>
      <c r="K8">
        <v>6</v>
      </c>
      <c r="L8">
        <v>8</v>
      </c>
      <c r="M8">
        <v>9</v>
      </c>
      <c r="N8">
        <v>0</v>
      </c>
      <c r="O8">
        <v>1</v>
      </c>
      <c r="P8">
        <v>11</v>
      </c>
      <c r="Q8" s="2">
        <f t="shared" si="0"/>
        <v>0.33333333333333331</v>
      </c>
      <c r="R8" s="2">
        <f t="shared" si="1"/>
        <v>0.33333333333333331</v>
      </c>
      <c r="S8" s="2">
        <f t="shared" si="5"/>
        <v>0.88888888888888884</v>
      </c>
      <c r="T8">
        <v>37</v>
      </c>
      <c r="U8">
        <v>52</v>
      </c>
      <c r="V8">
        <v>0</v>
      </c>
      <c r="W8" s="3">
        <f t="shared" si="2"/>
        <v>23.135432432432435</v>
      </c>
      <c r="X8" s="4">
        <f t="shared" si="3"/>
        <v>47.7</v>
      </c>
      <c r="Y8" s="4">
        <f t="shared" si="4"/>
        <v>18.600000000000001</v>
      </c>
      <c r="Z8">
        <v>1</v>
      </c>
    </row>
    <row r="9" spans="1:26" x14ac:dyDescent="0.3">
      <c r="A9" t="s">
        <v>52</v>
      </c>
      <c r="B9">
        <v>14</v>
      </c>
      <c r="C9">
        <v>0</v>
      </c>
      <c r="D9">
        <v>10</v>
      </c>
      <c r="E9">
        <v>3</v>
      </c>
      <c r="F9">
        <v>0</v>
      </c>
      <c r="G9">
        <v>4</v>
      </c>
      <c r="H9">
        <v>4</v>
      </c>
      <c r="I9">
        <v>8</v>
      </c>
      <c r="J9">
        <v>2</v>
      </c>
      <c r="K9">
        <v>4</v>
      </c>
      <c r="L9">
        <v>4</v>
      </c>
      <c r="M9">
        <v>4</v>
      </c>
      <c r="N9">
        <v>0</v>
      </c>
      <c r="O9">
        <v>3</v>
      </c>
      <c r="P9">
        <v>13</v>
      </c>
      <c r="Q9" s="2">
        <f t="shared" si="0"/>
        <v>0.5</v>
      </c>
      <c r="R9" s="2">
        <f t="shared" si="1"/>
        <v>0.5</v>
      </c>
      <c r="S9" s="2">
        <f t="shared" si="5"/>
        <v>1</v>
      </c>
      <c r="T9">
        <v>34</v>
      </c>
      <c r="U9">
        <v>40</v>
      </c>
      <c r="V9">
        <v>1</v>
      </c>
      <c r="W9" s="3">
        <f t="shared" si="2"/>
        <v>19.853058823529416</v>
      </c>
      <c r="X9" s="4">
        <f t="shared" si="3"/>
        <v>34</v>
      </c>
      <c r="Y9" s="4">
        <f t="shared" si="4"/>
        <v>13.900000000000002</v>
      </c>
      <c r="Z9">
        <v>0</v>
      </c>
    </row>
    <row r="10" spans="1:26" x14ac:dyDescent="0.3">
      <c r="A10" s="1" t="s">
        <v>53</v>
      </c>
      <c r="B10">
        <v>25</v>
      </c>
      <c r="C10">
        <v>5</v>
      </c>
      <c r="D10">
        <v>14</v>
      </c>
      <c r="E10">
        <v>0</v>
      </c>
      <c r="F10">
        <v>0</v>
      </c>
      <c r="G10">
        <v>1</v>
      </c>
      <c r="H10">
        <v>9</v>
      </c>
      <c r="I10">
        <v>15</v>
      </c>
      <c r="J10">
        <v>5</v>
      </c>
      <c r="K10">
        <v>7</v>
      </c>
      <c r="L10">
        <v>2</v>
      </c>
      <c r="M10">
        <v>2</v>
      </c>
      <c r="N10">
        <v>0</v>
      </c>
      <c r="O10">
        <v>2</v>
      </c>
      <c r="P10">
        <v>34</v>
      </c>
      <c r="Q10" s="2">
        <f t="shared" si="0"/>
        <v>0.6</v>
      </c>
      <c r="R10" s="2">
        <f t="shared" si="1"/>
        <v>0.7142857142857143</v>
      </c>
      <c r="S10" s="2">
        <f t="shared" si="5"/>
        <v>1</v>
      </c>
      <c r="T10">
        <v>39</v>
      </c>
      <c r="U10">
        <v>58</v>
      </c>
      <c r="V10">
        <v>1</v>
      </c>
      <c r="W10" s="3">
        <f t="shared" si="2"/>
        <v>34.90494871794872</v>
      </c>
      <c r="X10" s="4">
        <f t="shared" si="3"/>
        <v>51</v>
      </c>
      <c r="Y10" s="4">
        <f t="shared" si="4"/>
        <v>27.599999999999998</v>
      </c>
      <c r="Z10">
        <v>0</v>
      </c>
    </row>
    <row r="11" spans="1:26" x14ac:dyDescent="0.3">
      <c r="A11" s="1" t="s">
        <v>54</v>
      </c>
      <c r="B11">
        <v>25</v>
      </c>
      <c r="C11">
        <v>7</v>
      </c>
      <c r="D11">
        <v>13</v>
      </c>
      <c r="E11">
        <v>1</v>
      </c>
      <c r="F11">
        <v>0</v>
      </c>
      <c r="G11">
        <v>1</v>
      </c>
      <c r="H11">
        <v>9</v>
      </c>
      <c r="I11">
        <v>16</v>
      </c>
      <c r="J11">
        <v>4</v>
      </c>
      <c r="K11">
        <v>5</v>
      </c>
      <c r="L11">
        <v>3</v>
      </c>
      <c r="M11">
        <v>4</v>
      </c>
      <c r="N11">
        <v>2</v>
      </c>
      <c r="O11">
        <v>4</v>
      </c>
      <c r="P11">
        <v>0</v>
      </c>
      <c r="Q11" s="2">
        <f t="shared" si="0"/>
        <v>0.5625</v>
      </c>
      <c r="R11" s="2">
        <f t="shared" si="1"/>
        <v>0.8</v>
      </c>
      <c r="S11" s="2">
        <f t="shared" si="5"/>
        <v>0.75</v>
      </c>
      <c r="T11">
        <v>48</v>
      </c>
      <c r="U11">
        <v>57</v>
      </c>
      <c r="V11">
        <v>0</v>
      </c>
      <c r="W11" s="3">
        <f t="shared" si="2"/>
        <v>28.034270833333338</v>
      </c>
      <c r="X11" s="4">
        <f t="shared" si="3"/>
        <v>54.9</v>
      </c>
      <c r="Y11" s="4">
        <f t="shared" si="4"/>
        <v>27.099999999999998</v>
      </c>
      <c r="Z11">
        <v>0</v>
      </c>
    </row>
    <row r="12" spans="1:26" x14ac:dyDescent="0.3">
      <c r="A12" s="1" t="s">
        <v>55</v>
      </c>
      <c r="B12">
        <v>25</v>
      </c>
      <c r="C12">
        <v>4</v>
      </c>
      <c r="D12">
        <v>14</v>
      </c>
      <c r="E12">
        <v>0</v>
      </c>
      <c r="F12">
        <v>1</v>
      </c>
      <c r="G12">
        <v>4</v>
      </c>
      <c r="H12">
        <v>9</v>
      </c>
      <c r="I12">
        <v>18</v>
      </c>
      <c r="J12">
        <v>3</v>
      </c>
      <c r="K12">
        <v>9</v>
      </c>
      <c r="L12">
        <v>4</v>
      </c>
      <c r="M12">
        <v>4</v>
      </c>
      <c r="N12">
        <v>0</v>
      </c>
      <c r="O12">
        <v>1</v>
      </c>
      <c r="P12">
        <v>23</v>
      </c>
      <c r="Q12" s="2">
        <f t="shared" si="0"/>
        <v>0.5</v>
      </c>
      <c r="R12" s="2">
        <f t="shared" si="1"/>
        <v>0.33333333333333331</v>
      </c>
      <c r="S12" s="2">
        <f t="shared" si="5"/>
        <v>1</v>
      </c>
      <c r="T12">
        <v>43</v>
      </c>
      <c r="U12">
        <v>62</v>
      </c>
      <c r="V12">
        <v>2</v>
      </c>
      <c r="W12" s="3">
        <f t="shared" si="2"/>
        <v>26.245860465116277</v>
      </c>
      <c r="X12" s="4">
        <f t="shared" si="3"/>
        <v>49.8</v>
      </c>
      <c r="Y12" s="4">
        <f t="shared" si="4"/>
        <v>23.6</v>
      </c>
      <c r="Z12">
        <v>0</v>
      </c>
    </row>
    <row r="13" spans="1:26" x14ac:dyDescent="0.3">
      <c r="A13" s="1" t="s">
        <v>56</v>
      </c>
      <c r="B13">
        <v>10</v>
      </c>
      <c r="C13">
        <v>3</v>
      </c>
      <c r="D13">
        <v>11</v>
      </c>
      <c r="E13">
        <v>0</v>
      </c>
      <c r="F13">
        <v>0</v>
      </c>
      <c r="G13">
        <v>3</v>
      </c>
      <c r="H13">
        <v>4</v>
      </c>
      <c r="I13">
        <v>6</v>
      </c>
      <c r="J13">
        <v>2</v>
      </c>
      <c r="K13">
        <v>4</v>
      </c>
      <c r="L13">
        <v>0</v>
      </c>
      <c r="M13">
        <v>0</v>
      </c>
      <c r="N13">
        <v>0</v>
      </c>
      <c r="O13">
        <v>0</v>
      </c>
      <c r="P13">
        <v>15</v>
      </c>
      <c r="Q13" s="2">
        <f t="shared" si="0"/>
        <v>0.66666666666666663</v>
      </c>
      <c r="R13" s="2">
        <f t="shared" si="1"/>
        <v>0.5</v>
      </c>
      <c r="S13" s="6" t="s">
        <v>45</v>
      </c>
      <c r="T13">
        <v>29</v>
      </c>
      <c r="U13">
        <v>38</v>
      </c>
      <c r="V13">
        <v>0</v>
      </c>
      <c r="W13" s="3">
        <f t="shared" si="2"/>
        <v>21.815551724137929</v>
      </c>
      <c r="X13" s="4">
        <f t="shared" si="3"/>
        <v>27.1</v>
      </c>
      <c r="Y13" s="4">
        <f t="shared" si="4"/>
        <v>13</v>
      </c>
      <c r="Z13">
        <v>0</v>
      </c>
    </row>
    <row r="14" spans="1:26" x14ac:dyDescent="0.3">
      <c r="A14" s="1" t="s">
        <v>57</v>
      </c>
      <c r="B14">
        <v>24</v>
      </c>
      <c r="C14">
        <v>6</v>
      </c>
      <c r="D14">
        <v>11</v>
      </c>
      <c r="E14">
        <v>1</v>
      </c>
      <c r="F14">
        <v>2</v>
      </c>
      <c r="G14">
        <v>4</v>
      </c>
      <c r="H14">
        <v>10</v>
      </c>
      <c r="I14">
        <v>14</v>
      </c>
      <c r="J14">
        <v>1</v>
      </c>
      <c r="K14">
        <v>3</v>
      </c>
      <c r="L14">
        <v>3</v>
      </c>
      <c r="M14">
        <v>5</v>
      </c>
      <c r="N14">
        <v>0</v>
      </c>
      <c r="O14">
        <v>1</v>
      </c>
      <c r="P14">
        <v>23</v>
      </c>
      <c r="Q14" s="2">
        <f t="shared" si="0"/>
        <v>0.7142857142857143</v>
      </c>
      <c r="R14" s="2">
        <f t="shared" si="1"/>
        <v>0.33333333333333331</v>
      </c>
      <c r="S14" s="2">
        <f t="shared" si="5"/>
        <v>0.6</v>
      </c>
      <c r="T14">
        <v>35</v>
      </c>
      <c r="U14">
        <v>46</v>
      </c>
      <c r="V14">
        <v>0</v>
      </c>
      <c r="W14" s="3">
        <f t="shared" si="2"/>
        <v>35.381742857142854</v>
      </c>
      <c r="X14" s="4">
        <f t="shared" si="3"/>
        <v>52.7</v>
      </c>
      <c r="Y14" s="4">
        <f t="shared" si="4"/>
        <v>25.200000000000003</v>
      </c>
      <c r="Z14">
        <v>1</v>
      </c>
    </row>
    <row r="15" spans="1:26" x14ac:dyDescent="0.3">
      <c r="A15" s="1" t="s">
        <v>58</v>
      </c>
      <c r="B15">
        <v>25</v>
      </c>
      <c r="C15">
        <v>4</v>
      </c>
      <c r="D15">
        <v>15</v>
      </c>
      <c r="E15">
        <v>1</v>
      </c>
      <c r="F15">
        <v>4</v>
      </c>
      <c r="G15">
        <v>7</v>
      </c>
      <c r="H15">
        <v>10</v>
      </c>
      <c r="I15">
        <v>13</v>
      </c>
      <c r="J15">
        <v>3</v>
      </c>
      <c r="K15">
        <v>6</v>
      </c>
      <c r="L15">
        <v>2</v>
      </c>
      <c r="M15">
        <v>2</v>
      </c>
      <c r="N15">
        <v>1</v>
      </c>
      <c r="O15">
        <v>1</v>
      </c>
      <c r="P15">
        <v>7</v>
      </c>
      <c r="Q15" s="2">
        <f t="shared" si="0"/>
        <v>0.76923076923076927</v>
      </c>
      <c r="R15" s="2">
        <f t="shared" si="1"/>
        <v>0.5</v>
      </c>
      <c r="S15" s="2">
        <f t="shared" si="5"/>
        <v>1</v>
      </c>
      <c r="T15">
        <v>35</v>
      </c>
      <c r="U15">
        <v>61</v>
      </c>
      <c r="V15">
        <v>2</v>
      </c>
      <c r="W15" s="3">
        <f t="shared" si="2"/>
        <v>41.550914285714292</v>
      </c>
      <c r="X15" s="4">
        <f t="shared" si="3"/>
        <v>60.3</v>
      </c>
      <c r="Y15" s="4">
        <f t="shared" si="4"/>
        <v>29.300000000000004</v>
      </c>
      <c r="Z15">
        <v>1</v>
      </c>
    </row>
    <row r="16" spans="1:26" x14ac:dyDescent="0.3">
      <c r="A16" t="s">
        <v>59</v>
      </c>
      <c r="B16">
        <v>15</v>
      </c>
      <c r="C16">
        <v>3</v>
      </c>
      <c r="D16">
        <v>10</v>
      </c>
      <c r="E16">
        <v>0</v>
      </c>
      <c r="F16">
        <v>1</v>
      </c>
      <c r="G16">
        <v>0</v>
      </c>
      <c r="H16">
        <v>6</v>
      </c>
      <c r="I16">
        <v>14</v>
      </c>
      <c r="J16">
        <v>2</v>
      </c>
      <c r="K16">
        <v>8</v>
      </c>
      <c r="L16">
        <v>1</v>
      </c>
      <c r="M16">
        <v>1</v>
      </c>
      <c r="N16">
        <v>0</v>
      </c>
      <c r="O16">
        <v>1</v>
      </c>
      <c r="P16">
        <v>2</v>
      </c>
      <c r="Q16" s="2">
        <f t="shared" si="0"/>
        <v>0.42857142857142855</v>
      </c>
      <c r="R16" s="2">
        <f t="shared" si="1"/>
        <v>0.25</v>
      </c>
      <c r="S16" s="2">
        <f t="shared" si="5"/>
        <v>1</v>
      </c>
      <c r="T16">
        <v>40</v>
      </c>
      <c r="U16">
        <v>36</v>
      </c>
      <c r="V16">
        <v>1</v>
      </c>
      <c r="W16" s="3">
        <f t="shared" si="2"/>
        <v>19.497825000000006</v>
      </c>
      <c r="X16" s="4">
        <f t="shared" si="3"/>
        <v>36.6</v>
      </c>
      <c r="Y16" s="4">
        <f t="shared" si="4"/>
        <v>16.100000000000001</v>
      </c>
      <c r="Z16">
        <v>0</v>
      </c>
    </row>
    <row r="17" spans="1:26" x14ac:dyDescent="0.3">
      <c r="A17" s="1" t="s">
        <v>60</v>
      </c>
      <c r="B17">
        <v>10</v>
      </c>
      <c r="C17">
        <v>2</v>
      </c>
      <c r="D17">
        <v>11</v>
      </c>
      <c r="E17">
        <v>0</v>
      </c>
      <c r="F17">
        <v>2</v>
      </c>
      <c r="G17">
        <v>3</v>
      </c>
      <c r="H17">
        <v>3</v>
      </c>
      <c r="I17">
        <v>10</v>
      </c>
      <c r="J17">
        <v>2</v>
      </c>
      <c r="K17">
        <v>6</v>
      </c>
      <c r="L17">
        <v>2</v>
      </c>
      <c r="M17">
        <v>2</v>
      </c>
      <c r="N17">
        <v>0</v>
      </c>
      <c r="O17">
        <v>2</v>
      </c>
      <c r="P17">
        <v>3</v>
      </c>
      <c r="Q17" s="2">
        <f t="shared" si="0"/>
        <v>0.3</v>
      </c>
      <c r="R17" s="2">
        <f t="shared" si="1"/>
        <v>0.33333333333333331</v>
      </c>
      <c r="S17" s="2">
        <f t="shared" si="5"/>
        <v>1</v>
      </c>
      <c r="T17">
        <v>30</v>
      </c>
      <c r="U17">
        <v>33</v>
      </c>
      <c r="V17">
        <v>0</v>
      </c>
      <c r="W17" s="3">
        <f t="shared" si="2"/>
        <v>16.774000000000001</v>
      </c>
      <c r="X17" s="4">
        <f t="shared" si="3"/>
        <v>31.9</v>
      </c>
      <c r="Y17" s="4">
        <f t="shared" si="4"/>
        <v>10.699999999999998</v>
      </c>
      <c r="Z17">
        <v>0</v>
      </c>
    </row>
    <row r="18" spans="1:26" x14ac:dyDescent="0.3">
      <c r="A18" s="1" t="s">
        <v>61</v>
      </c>
      <c r="B18">
        <v>26</v>
      </c>
      <c r="C18">
        <v>8</v>
      </c>
      <c r="D18">
        <v>14</v>
      </c>
      <c r="E18">
        <v>1</v>
      </c>
      <c r="F18">
        <v>2</v>
      </c>
      <c r="G18">
        <v>6</v>
      </c>
      <c r="H18">
        <v>11</v>
      </c>
      <c r="I18">
        <v>16</v>
      </c>
      <c r="J18">
        <v>3</v>
      </c>
      <c r="K18">
        <v>4</v>
      </c>
      <c r="L18">
        <v>1</v>
      </c>
      <c r="M18">
        <v>1</v>
      </c>
      <c r="N18">
        <v>1</v>
      </c>
      <c r="O18">
        <v>3</v>
      </c>
      <c r="P18">
        <v>3</v>
      </c>
      <c r="Q18" s="2">
        <f t="shared" si="0"/>
        <v>0.6875</v>
      </c>
      <c r="R18" s="2">
        <f t="shared" si="1"/>
        <v>0.75</v>
      </c>
      <c r="S18" s="2">
        <f t="shared" si="5"/>
        <v>1</v>
      </c>
      <c r="T18">
        <v>36</v>
      </c>
      <c r="U18">
        <v>59</v>
      </c>
      <c r="V18">
        <v>2</v>
      </c>
      <c r="W18" s="3">
        <f t="shared" si="2"/>
        <v>37.524250000000009</v>
      </c>
      <c r="X18" s="4">
        <f t="shared" si="3"/>
        <v>59.599999999999994</v>
      </c>
      <c r="Y18" s="4">
        <f t="shared" si="4"/>
        <v>27.299999999999997</v>
      </c>
      <c r="Z18">
        <v>1</v>
      </c>
    </row>
    <row r="19" spans="1:26" x14ac:dyDescent="0.3">
      <c r="A19" s="1" t="s">
        <v>62</v>
      </c>
      <c r="B19">
        <v>17</v>
      </c>
      <c r="C19">
        <v>3</v>
      </c>
      <c r="D19">
        <v>11</v>
      </c>
      <c r="E19">
        <v>1</v>
      </c>
      <c r="F19">
        <v>2</v>
      </c>
      <c r="G19">
        <v>2</v>
      </c>
      <c r="H19">
        <v>7</v>
      </c>
      <c r="I19">
        <v>12</v>
      </c>
      <c r="J19">
        <v>2</v>
      </c>
      <c r="K19">
        <v>6</v>
      </c>
      <c r="L19">
        <v>1</v>
      </c>
      <c r="M19">
        <v>1</v>
      </c>
      <c r="N19">
        <v>1</v>
      </c>
      <c r="O19">
        <v>0</v>
      </c>
      <c r="P19">
        <v>3</v>
      </c>
      <c r="Q19" s="2">
        <f t="shared" si="0"/>
        <v>0.58333333333333337</v>
      </c>
      <c r="R19" s="2">
        <f t="shared" si="1"/>
        <v>0.33333333333333331</v>
      </c>
      <c r="S19" s="2">
        <f t="shared" si="5"/>
        <v>1</v>
      </c>
      <c r="T19">
        <v>33</v>
      </c>
      <c r="U19">
        <v>44</v>
      </c>
      <c r="V19">
        <v>0</v>
      </c>
      <c r="W19" s="3">
        <f t="shared" si="2"/>
        <v>31.667272727272721</v>
      </c>
      <c r="X19" s="4">
        <f t="shared" si="3"/>
        <v>44.1</v>
      </c>
      <c r="Y19" s="4">
        <f t="shared" si="4"/>
        <v>21.099999999999998</v>
      </c>
      <c r="Z19">
        <v>0</v>
      </c>
    </row>
    <row r="20" spans="1:26" x14ac:dyDescent="0.3">
      <c r="A20" s="1" t="s">
        <v>63</v>
      </c>
      <c r="B20">
        <v>21</v>
      </c>
      <c r="C20">
        <v>5</v>
      </c>
      <c r="D20">
        <v>10</v>
      </c>
      <c r="E20">
        <v>0</v>
      </c>
      <c r="F20">
        <v>1</v>
      </c>
      <c r="G20">
        <v>2</v>
      </c>
      <c r="H20">
        <v>8</v>
      </c>
      <c r="I20">
        <v>14</v>
      </c>
      <c r="J20">
        <v>4</v>
      </c>
      <c r="K20">
        <v>8</v>
      </c>
      <c r="L20">
        <v>1</v>
      </c>
      <c r="M20">
        <v>1</v>
      </c>
      <c r="N20">
        <v>1</v>
      </c>
      <c r="O20">
        <v>3</v>
      </c>
      <c r="P20">
        <v>4</v>
      </c>
      <c r="Q20" s="2">
        <f t="shared" si="0"/>
        <v>0.5714285714285714</v>
      </c>
      <c r="R20" s="2">
        <f t="shared" si="1"/>
        <v>0.5</v>
      </c>
      <c r="S20" s="2">
        <f t="shared" si="5"/>
        <v>1</v>
      </c>
      <c r="T20">
        <v>37</v>
      </c>
      <c r="U20">
        <v>43</v>
      </c>
      <c r="V20">
        <v>1</v>
      </c>
      <c r="W20" s="3">
        <f t="shared" si="2"/>
        <v>28.253567567567565</v>
      </c>
      <c r="X20" s="4">
        <f t="shared" si="3"/>
        <v>43</v>
      </c>
      <c r="Y20" s="4">
        <f t="shared" si="4"/>
        <v>21.1</v>
      </c>
      <c r="Z20">
        <v>1</v>
      </c>
    </row>
    <row r="21" spans="1:26" x14ac:dyDescent="0.3">
      <c r="A21" t="s">
        <v>64</v>
      </c>
      <c r="B21">
        <v>23</v>
      </c>
      <c r="C21">
        <v>2</v>
      </c>
      <c r="D21">
        <v>12</v>
      </c>
      <c r="E21">
        <v>1</v>
      </c>
      <c r="F21">
        <v>1</v>
      </c>
      <c r="G21">
        <v>6</v>
      </c>
      <c r="H21">
        <v>7</v>
      </c>
      <c r="I21">
        <v>11</v>
      </c>
      <c r="J21">
        <v>3</v>
      </c>
      <c r="K21">
        <v>5</v>
      </c>
      <c r="L21">
        <v>6</v>
      </c>
      <c r="M21">
        <v>6</v>
      </c>
      <c r="N21">
        <v>0</v>
      </c>
      <c r="O21">
        <v>3</v>
      </c>
      <c r="P21">
        <v>2</v>
      </c>
      <c r="Q21" s="2">
        <f t="shared" si="0"/>
        <v>0.63636363636363635</v>
      </c>
      <c r="R21" s="2">
        <f t="shared" si="1"/>
        <v>0.6</v>
      </c>
      <c r="S21" s="2">
        <f t="shared" si="5"/>
        <v>1</v>
      </c>
      <c r="T21">
        <v>38</v>
      </c>
      <c r="U21">
        <v>54</v>
      </c>
      <c r="V21">
        <v>2</v>
      </c>
      <c r="W21" s="3">
        <f t="shared" si="2"/>
        <v>27.491368421052631</v>
      </c>
      <c r="X21" s="4">
        <f t="shared" si="3"/>
        <v>43.4</v>
      </c>
      <c r="Y21" s="4">
        <f t="shared" si="4"/>
        <v>21.6</v>
      </c>
      <c r="Z21">
        <v>0</v>
      </c>
    </row>
    <row r="22" spans="1:26" x14ac:dyDescent="0.3">
      <c r="A22" s="1" t="s">
        <v>65</v>
      </c>
      <c r="B22">
        <v>24</v>
      </c>
      <c r="C22">
        <v>8</v>
      </c>
      <c r="D22">
        <v>14</v>
      </c>
      <c r="E22">
        <v>2</v>
      </c>
      <c r="F22">
        <v>2</v>
      </c>
      <c r="G22">
        <v>1</v>
      </c>
      <c r="H22">
        <v>10</v>
      </c>
      <c r="I22">
        <v>16</v>
      </c>
      <c r="J22">
        <v>2</v>
      </c>
      <c r="K22">
        <v>8</v>
      </c>
      <c r="L22">
        <v>2</v>
      </c>
      <c r="M22">
        <v>2</v>
      </c>
      <c r="N22">
        <v>0</v>
      </c>
      <c r="O22">
        <v>0</v>
      </c>
      <c r="P22">
        <v>14</v>
      </c>
      <c r="Q22" s="2">
        <f t="shared" si="0"/>
        <v>0.625</v>
      </c>
      <c r="R22" s="2">
        <f t="shared" si="1"/>
        <v>0.25</v>
      </c>
      <c r="S22" s="2">
        <f t="shared" si="5"/>
        <v>1</v>
      </c>
      <c r="T22">
        <v>42</v>
      </c>
      <c r="U22">
        <v>58</v>
      </c>
      <c r="V22">
        <v>2</v>
      </c>
      <c r="W22" s="3">
        <f t="shared" si="2"/>
        <v>37.061309523809527</v>
      </c>
      <c r="X22" s="4">
        <f t="shared" si="3"/>
        <v>65.599999999999994</v>
      </c>
      <c r="Y22" s="4">
        <f t="shared" si="4"/>
        <v>31.4</v>
      </c>
      <c r="Z22">
        <v>0</v>
      </c>
    </row>
    <row r="23" spans="1:26" x14ac:dyDescent="0.3">
      <c r="A23" t="s">
        <v>66</v>
      </c>
      <c r="B23">
        <v>24</v>
      </c>
      <c r="C23">
        <v>6</v>
      </c>
      <c r="D23">
        <v>9</v>
      </c>
      <c r="E23">
        <v>0</v>
      </c>
      <c r="F23">
        <v>1</v>
      </c>
      <c r="G23">
        <v>2</v>
      </c>
      <c r="H23">
        <v>10</v>
      </c>
      <c r="I23">
        <v>21</v>
      </c>
      <c r="J23">
        <v>1</v>
      </c>
      <c r="K23">
        <v>9</v>
      </c>
      <c r="L23">
        <v>3</v>
      </c>
      <c r="M23">
        <v>3</v>
      </c>
      <c r="N23">
        <v>0</v>
      </c>
      <c r="O23">
        <v>1</v>
      </c>
      <c r="P23">
        <v>-14</v>
      </c>
      <c r="Q23" s="2">
        <f t="shared" si="0"/>
        <v>0.47619047619047616</v>
      </c>
      <c r="R23" s="2">
        <f t="shared" si="1"/>
        <v>0.1111111111111111</v>
      </c>
      <c r="S23" s="2">
        <f t="shared" si="5"/>
        <v>1</v>
      </c>
      <c r="T23">
        <v>38</v>
      </c>
      <c r="U23">
        <v>45</v>
      </c>
      <c r="V23">
        <v>2</v>
      </c>
      <c r="W23" s="3">
        <f t="shared" si="2"/>
        <v>24.988578947368424</v>
      </c>
      <c r="X23" s="4">
        <f t="shared" si="3"/>
        <v>45.7</v>
      </c>
      <c r="Y23" s="4">
        <f t="shared" si="4"/>
        <v>20.000000000000004</v>
      </c>
      <c r="Z23">
        <v>0</v>
      </c>
    </row>
    <row r="24" spans="1:26" x14ac:dyDescent="0.3">
      <c r="A24" s="1" t="s">
        <v>67</v>
      </c>
      <c r="B24">
        <v>15</v>
      </c>
      <c r="C24">
        <v>4</v>
      </c>
      <c r="D24">
        <v>12</v>
      </c>
      <c r="E24">
        <v>5</v>
      </c>
      <c r="F24">
        <v>0</v>
      </c>
      <c r="G24">
        <v>5</v>
      </c>
      <c r="H24">
        <v>6</v>
      </c>
      <c r="I24">
        <v>9</v>
      </c>
      <c r="J24">
        <v>3</v>
      </c>
      <c r="K24">
        <v>4</v>
      </c>
      <c r="L24">
        <v>0</v>
      </c>
      <c r="M24">
        <v>0</v>
      </c>
      <c r="N24">
        <v>0</v>
      </c>
      <c r="O24">
        <v>1</v>
      </c>
      <c r="P24">
        <v>6</v>
      </c>
      <c r="Q24" s="2">
        <f t="shared" si="0"/>
        <v>0.66666666666666663</v>
      </c>
      <c r="R24" s="2">
        <f t="shared" si="1"/>
        <v>0.75</v>
      </c>
      <c r="S24" s="6" t="s">
        <v>45</v>
      </c>
      <c r="T24">
        <v>41</v>
      </c>
      <c r="U24">
        <v>42</v>
      </c>
      <c r="V24">
        <v>1</v>
      </c>
      <c r="W24" s="3">
        <f t="shared" si="2"/>
        <v>22.863512195121952</v>
      </c>
      <c r="X24" s="4">
        <f t="shared" si="3"/>
        <v>47.8</v>
      </c>
      <c r="Y24" s="4">
        <f t="shared" si="4"/>
        <v>18.799999999999997</v>
      </c>
      <c r="Z24">
        <v>0</v>
      </c>
    </row>
    <row r="25" spans="1:26" x14ac:dyDescent="0.3">
      <c r="A25" t="s">
        <v>68</v>
      </c>
      <c r="B25">
        <v>28</v>
      </c>
      <c r="C25">
        <v>4</v>
      </c>
      <c r="D25">
        <v>11</v>
      </c>
      <c r="E25">
        <v>0</v>
      </c>
      <c r="F25">
        <v>1</v>
      </c>
      <c r="G25">
        <v>1</v>
      </c>
      <c r="H25">
        <v>11</v>
      </c>
      <c r="I25">
        <v>15</v>
      </c>
      <c r="J25">
        <v>3</v>
      </c>
      <c r="K25">
        <v>5</v>
      </c>
      <c r="L25">
        <v>3</v>
      </c>
      <c r="M25">
        <v>3</v>
      </c>
      <c r="N25">
        <v>0</v>
      </c>
      <c r="O25">
        <v>0</v>
      </c>
      <c r="P25">
        <v>-2</v>
      </c>
      <c r="Q25" s="2">
        <f t="shared" si="0"/>
        <v>0.73333333333333328</v>
      </c>
      <c r="R25" s="2">
        <f t="shared" si="1"/>
        <v>0.6</v>
      </c>
      <c r="S25" s="2">
        <f t="shared" si="5"/>
        <v>1</v>
      </c>
      <c r="T25">
        <v>38</v>
      </c>
      <c r="U25">
        <v>55</v>
      </c>
      <c r="V25">
        <v>0</v>
      </c>
      <c r="W25" s="3">
        <f t="shared" si="2"/>
        <v>40.113973684210535</v>
      </c>
      <c r="X25" s="4">
        <f t="shared" si="3"/>
        <v>51.3</v>
      </c>
      <c r="Y25" s="4">
        <f t="shared" si="4"/>
        <v>30.799999999999997</v>
      </c>
      <c r="Z25">
        <v>1</v>
      </c>
    </row>
    <row r="26" spans="1:26" x14ac:dyDescent="0.3">
      <c r="A26" s="1" t="s">
        <v>69</v>
      </c>
      <c r="B26">
        <v>23</v>
      </c>
      <c r="C26">
        <v>3</v>
      </c>
      <c r="D26">
        <v>21</v>
      </c>
      <c r="E26">
        <v>0</v>
      </c>
      <c r="F26">
        <v>1</v>
      </c>
      <c r="G26">
        <v>7</v>
      </c>
      <c r="H26">
        <v>10</v>
      </c>
      <c r="I26">
        <v>12</v>
      </c>
      <c r="J26">
        <v>3</v>
      </c>
      <c r="K26">
        <v>5</v>
      </c>
      <c r="L26">
        <v>0</v>
      </c>
      <c r="M26">
        <v>0</v>
      </c>
      <c r="N26">
        <v>0</v>
      </c>
      <c r="O26">
        <v>2</v>
      </c>
      <c r="P26">
        <v>4</v>
      </c>
      <c r="Q26" s="2">
        <f t="shared" si="0"/>
        <v>0.83333333333333337</v>
      </c>
      <c r="R26" s="2">
        <f t="shared" si="1"/>
        <v>0.6</v>
      </c>
      <c r="S26" s="6" t="s">
        <v>45</v>
      </c>
      <c r="T26">
        <v>41</v>
      </c>
      <c r="U26">
        <v>74</v>
      </c>
      <c r="V26">
        <v>1</v>
      </c>
      <c r="W26" s="3">
        <f t="shared" si="2"/>
        <v>32.941439024390249</v>
      </c>
      <c r="X26" s="4">
        <f t="shared" si="3"/>
        <v>54.1</v>
      </c>
      <c r="Y26" s="4">
        <f t="shared" si="4"/>
        <v>27.400000000000006</v>
      </c>
      <c r="Z26">
        <v>0</v>
      </c>
    </row>
    <row r="27" spans="1:26" x14ac:dyDescent="0.3">
      <c r="A27" s="1" t="s">
        <v>70</v>
      </c>
      <c r="B27">
        <v>21</v>
      </c>
      <c r="C27">
        <v>5</v>
      </c>
      <c r="D27">
        <v>10</v>
      </c>
      <c r="E27">
        <v>1</v>
      </c>
      <c r="F27">
        <v>1</v>
      </c>
      <c r="G27">
        <v>2</v>
      </c>
      <c r="H27">
        <v>9</v>
      </c>
      <c r="I27">
        <v>13</v>
      </c>
      <c r="J27">
        <v>3</v>
      </c>
      <c r="K27">
        <v>5</v>
      </c>
      <c r="L27">
        <v>0</v>
      </c>
      <c r="M27">
        <v>0</v>
      </c>
      <c r="N27">
        <v>2</v>
      </c>
      <c r="O27">
        <v>0</v>
      </c>
      <c r="P27">
        <v>23</v>
      </c>
      <c r="Q27" s="2">
        <f t="shared" si="0"/>
        <v>0.69230769230769229</v>
      </c>
      <c r="R27" s="2">
        <f t="shared" si="1"/>
        <v>0.6</v>
      </c>
      <c r="S27" s="6" t="s">
        <v>45</v>
      </c>
      <c r="T27">
        <v>34</v>
      </c>
      <c r="U27">
        <v>46</v>
      </c>
      <c r="V27">
        <v>1</v>
      </c>
      <c r="W27" s="3">
        <f t="shared" si="2"/>
        <v>36.06661764705882</v>
      </c>
      <c r="X27" s="4">
        <f t="shared" si="3"/>
        <v>46</v>
      </c>
      <c r="Y27" s="4">
        <f t="shared" si="4"/>
        <v>24.5</v>
      </c>
      <c r="Z27">
        <v>0</v>
      </c>
    </row>
    <row r="28" spans="1:26" x14ac:dyDescent="0.3">
      <c r="A28" s="1"/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/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/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/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/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/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/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/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/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/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/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20.576923076923077</v>
      </c>
      <c r="C47" s="4">
        <f t="shared" ref="C47:P47" si="6">AVERAGE(C2:C46)</f>
        <v>4.8076923076923075</v>
      </c>
      <c r="D47" s="4">
        <f t="shared" si="6"/>
        <v>12.26923076923077</v>
      </c>
      <c r="E47" s="4">
        <f t="shared" si="6"/>
        <v>0.80769230769230771</v>
      </c>
      <c r="F47" s="4">
        <f t="shared" si="6"/>
        <v>1</v>
      </c>
      <c r="G47" s="4">
        <f t="shared" si="6"/>
        <v>3.0384615384615383</v>
      </c>
      <c r="H47" s="4">
        <f t="shared" si="6"/>
        <v>7.8461538461538458</v>
      </c>
      <c r="I47" s="4">
        <f t="shared" si="6"/>
        <v>12.846153846153847</v>
      </c>
      <c r="J47" s="4">
        <f t="shared" si="6"/>
        <v>2.5769230769230771</v>
      </c>
      <c r="K47" s="4">
        <f t="shared" si="6"/>
        <v>5.4230769230769234</v>
      </c>
      <c r="L47" s="4">
        <f t="shared" si="6"/>
        <v>2.3076923076923075</v>
      </c>
      <c r="M47" s="4">
        <f t="shared" si="6"/>
        <v>2.4615384615384617</v>
      </c>
      <c r="N47" s="4">
        <f t="shared" si="6"/>
        <v>0.42307692307692307</v>
      </c>
      <c r="O47" s="4">
        <f t="shared" si="6"/>
        <v>1.6153846153846154</v>
      </c>
      <c r="P47" s="4">
        <f t="shared" si="6"/>
        <v>11.653846153846153</v>
      </c>
      <c r="Q47" s="2">
        <f>SUM(H2:H46)/SUM(I2:I46)</f>
        <v>0.6107784431137725</v>
      </c>
      <c r="R47" s="2">
        <f>SUM(J2:J46)/SUM(K2:K46)</f>
        <v>0.47517730496453903</v>
      </c>
      <c r="S47" s="2">
        <f>SUM(L2:L46)/SUM(M2:M46)</f>
        <v>0.9375</v>
      </c>
      <c r="T47" s="4">
        <f t="shared" ref="T47:V47" si="7">AVERAGE(T2:T46)</f>
        <v>37.07692307692308</v>
      </c>
      <c r="U47" s="4">
        <f t="shared" si="7"/>
        <v>50.03846153846154</v>
      </c>
      <c r="V47" s="4">
        <f t="shared" si="7"/>
        <v>0.80769230769230771</v>
      </c>
      <c r="W47" s="3">
        <f>((H49*85.91) +(F49*53.897)+(J49*51.757)+(L49*46.845)+(E49*39.19)+(N49*39.19)+(D49*34.677)+((C49-N49)*14.707)-(O49*17.174)-((M49-L49)*20.091)-((I49-H49)*39.19)-(G49*53.897))/T49</f>
        <v>30.128409751037346</v>
      </c>
      <c r="X47" s="4">
        <f t="shared" ref="X47" si="8">B47+(C47*1.2)+(D47*1.5)+(E47*3)+(F47*3)-G47</f>
        <v>47.13461538461538</v>
      </c>
      <c r="Y47" s="4">
        <f t="shared" ref="Y47" si="9">B47+0.4*H47-0.7*I47-0.4*(M47-L47)+0.7*N47+0.3*(C47-N47)+F47+D47*0.7+0.7*E47-0.4*O47-G47</f>
        <v>22.742307692307691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535</v>
      </c>
      <c r="C49">
        <f t="shared" ref="C49:P49" si="10">SUM(C2:C46)</f>
        <v>125</v>
      </c>
      <c r="D49">
        <f t="shared" si="10"/>
        <v>319</v>
      </c>
      <c r="E49">
        <f t="shared" si="10"/>
        <v>21</v>
      </c>
      <c r="F49">
        <f t="shared" si="10"/>
        <v>26</v>
      </c>
      <c r="G49">
        <f t="shared" si="10"/>
        <v>79</v>
      </c>
      <c r="H49">
        <f t="shared" si="10"/>
        <v>204</v>
      </c>
      <c r="I49">
        <f t="shared" si="10"/>
        <v>334</v>
      </c>
      <c r="J49">
        <f t="shared" si="10"/>
        <v>67</v>
      </c>
      <c r="K49">
        <f t="shared" si="10"/>
        <v>141</v>
      </c>
      <c r="L49">
        <f t="shared" si="10"/>
        <v>60</v>
      </c>
      <c r="M49">
        <f t="shared" si="10"/>
        <v>64</v>
      </c>
      <c r="N49">
        <f t="shared" si="10"/>
        <v>11</v>
      </c>
      <c r="O49">
        <f t="shared" si="10"/>
        <v>42</v>
      </c>
      <c r="P49">
        <f t="shared" si="10"/>
        <v>303</v>
      </c>
      <c r="T49">
        <f>SUM(T2:T46)</f>
        <v>964</v>
      </c>
      <c r="U49">
        <f>SUM(U2:U46)</f>
        <v>1301</v>
      </c>
      <c r="V49">
        <f>SUM(V2:V46)</f>
        <v>21</v>
      </c>
      <c r="X49" s="4">
        <f>SUM(X2:X46)</f>
        <v>1225.4999999999998</v>
      </c>
      <c r="Z49">
        <f>SUM(Z2:Z46)</f>
        <v>8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17E-0A83-4E42-92CC-266E48C42DD5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2</v>
      </c>
      <c r="C2">
        <v>4</v>
      </c>
      <c r="D2">
        <v>0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6</v>
      </c>
      <c r="Q2" s="2">
        <f t="shared" ref="Q2:Q46" si="0">H2/I2</f>
        <v>0.5</v>
      </c>
      <c r="R2" s="6" t="s">
        <v>45</v>
      </c>
      <c r="S2" s="6" t="s">
        <v>45</v>
      </c>
      <c r="T2">
        <v>8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13.1935</v>
      </c>
      <c r="X2" s="4">
        <f t="shared" ref="X2:X46" si="2">B2+(C2*1.2)+(D2*1.5)+(E2*3)+(F2*3)-G2</f>
        <v>6.8</v>
      </c>
      <c r="Y2" s="4">
        <f t="shared" ref="Y2:Y46" si="3">B2+0.4*H2-0.7*I2-0.4*(M2-L2)+0.7*N2+0.3*(C2-N2)+F2+D2*0.7+0.7*E2-0.4*O2-G2</f>
        <v>2.2000000000000002</v>
      </c>
      <c r="Z2">
        <v>0</v>
      </c>
    </row>
    <row r="3" spans="1:26" x14ac:dyDescent="0.3">
      <c r="A3" s="1" t="str">
        <f>'LaMelo Ball'!A3</f>
        <v>vs IMP</v>
      </c>
      <c r="B3">
        <v>4</v>
      </c>
      <c r="C3">
        <v>5</v>
      </c>
      <c r="D3">
        <v>2</v>
      </c>
      <c r="E3">
        <v>0</v>
      </c>
      <c r="F3">
        <v>0</v>
      </c>
      <c r="G3">
        <v>0</v>
      </c>
      <c r="H3">
        <v>2</v>
      </c>
      <c r="I3">
        <v>3</v>
      </c>
      <c r="J3">
        <v>0</v>
      </c>
      <c r="K3">
        <v>0</v>
      </c>
      <c r="L3">
        <v>0</v>
      </c>
      <c r="M3">
        <v>1</v>
      </c>
      <c r="N3">
        <v>2</v>
      </c>
      <c r="O3">
        <v>0</v>
      </c>
      <c r="P3">
        <v>2</v>
      </c>
      <c r="Q3" s="2">
        <f t="shared" si="0"/>
        <v>0.66666666666666663</v>
      </c>
      <c r="R3" s="6" t="s">
        <v>45</v>
      </c>
      <c r="S3" s="2">
        <f>L3/M3</f>
        <v>0</v>
      </c>
      <c r="T3">
        <v>16</v>
      </c>
      <c r="U3">
        <v>9</v>
      </c>
      <c r="V3">
        <v>0</v>
      </c>
      <c r="W3" s="3">
        <f t="shared" si="1"/>
        <v>19.024624999999997</v>
      </c>
      <c r="X3" s="4">
        <f t="shared" si="2"/>
        <v>13</v>
      </c>
      <c r="Y3" s="4">
        <f t="shared" si="3"/>
        <v>6</v>
      </c>
      <c r="Z3">
        <v>0</v>
      </c>
    </row>
    <row r="4" spans="1:26" x14ac:dyDescent="0.3">
      <c r="A4" s="1" t="str">
        <f>'LaMelo Ball'!A4</f>
        <v>@ 3PT</v>
      </c>
      <c r="B4">
        <v>2</v>
      </c>
      <c r="C4">
        <v>2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-2</v>
      </c>
      <c r="Q4" s="2">
        <f t="shared" si="0"/>
        <v>1</v>
      </c>
      <c r="R4" s="6" t="s">
        <v>45</v>
      </c>
      <c r="S4" s="6" t="s">
        <v>45</v>
      </c>
      <c r="T4">
        <v>8</v>
      </c>
      <c r="U4">
        <v>5</v>
      </c>
      <c r="V4">
        <v>0</v>
      </c>
      <c r="W4" s="3">
        <f t="shared" si="1"/>
        <v>16.603374999999996</v>
      </c>
      <c r="X4" s="4">
        <f t="shared" si="2"/>
        <v>5.9</v>
      </c>
      <c r="Y4" s="4">
        <f t="shared" si="3"/>
        <v>2.6</v>
      </c>
      <c r="Z4">
        <v>0</v>
      </c>
    </row>
    <row r="5" spans="1:26" x14ac:dyDescent="0.3">
      <c r="A5" s="1" t="str">
        <f>'LaMelo Ball'!A5</f>
        <v>vs DEF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5</v>
      </c>
      <c r="Q5" s="2">
        <f t="shared" si="0"/>
        <v>0</v>
      </c>
      <c r="R5" s="2">
        <f t="shared" ref="R5:R46" si="4">J5/K5</f>
        <v>0</v>
      </c>
      <c r="S5" s="6" t="s">
        <v>45</v>
      </c>
      <c r="T5">
        <v>5</v>
      </c>
      <c r="U5">
        <v>0</v>
      </c>
      <c r="V5">
        <v>0</v>
      </c>
      <c r="W5" s="3">
        <f t="shared" si="1"/>
        <v>2.9414000000000002</v>
      </c>
      <c r="X5" s="4">
        <f t="shared" si="2"/>
        <v>3</v>
      </c>
      <c r="Y5" s="4">
        <f t="shared" si="3"/>
        <v>0.30000000000000004</v>
      </c>
      <c r="Z5">
        <v>0</v>
      </c>
    </row>
    <row r="6" spans="1:26" x14ac:dyDescent="0.3">
      <c r="A6" s="1" t="str">
        <f>'LaMelo Ball'!A6</f>
        <v>@ OCE</v>
      </c>
      <c r="B6">
        <v>2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2</v>
      </c>
      <c r="N6">
        <v>0</v>
      </c>
      <c r="O6">
        <v>0</v>
      </c>
      <c r="P6">
        <v>5</v>
      </c>
      <c r="Q6" s="6" t="s">
        <v>45</v>
      </c>
      <c r="R6" s="6" t="s">
        <v>45</v>
      </c>
      <c r="S6" s="2">
        <f t="shared" ref="S6:S46" si="5">L6/M6</f>
        <v>1</v>
      </c>
      <c r="T6">
        <v>9</v>
      </c>
      <c r="U6">
        <v>4</v>
      </c>
      <c r="V6">
        <v>0</v>
      </c>
      <c r="W6" s="3">
        <f t="shared" si="1"/>
        <v>14.262999999999998</v>
      </c>
      <c r="X6" s="4">
        <f t="shared" si="2"/>
        <v>3.5</v>
      </c>
      <c r="Y6" s="4">
        <f t="shared" si="3"/>
        <v>2.7</v>
      </c>
      <c r="Z6">
        <v>0</v>
      </c>
    </row>
    <row r="7" spans="1:26" x14ac:dyDescent="0.3">
      <c r="A7" s="1" t="str">
        <f>'LaMelo Ball'!A7</f>
        <v>vs FRA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-2</v>
      </c>
      <c r="Q7" s="6" t="s">
        <v>45</v>
      </c>
      <c r="R7" s="6" t="s">
        <v>45</v>
      </c>
      <c r="S7" s="6" t="s">
        <v>45</v>
      </c>
      <c r="T7">
        <v>8</v>
      </c>
      <c r="U7">
        <v>0</v>
      </c>
      <c r="V7">
        <v>0</v>
      </c>
      <c r="W7" s="3">
        <f t="shared" si="1"/>
        <v>3.6767500000000002</v>
      </c>
      <c r="X7" s="4">
        <f t="shared" si="2"/>
        <v>2.4</v>
      </c>
      <c r="Y7" s="4">
        <f t="shared" si="3"/>
        <v>0.6</v>
      </c>
      <c r="Z7">
        <v>0</v>
      </c>
    </row>
    <row r="8" spans="1:26" x14ac:dyDescent="0.3">
      <c r="A8" s="1" t="str">
        <f>'LaMelo Ball'!A8</f>
        <v>@ INJ</v>
      </c>
      <c r="B8">
        <v>0</v>
      </c>
      <c r="C8">
        <v>0</v>
      </c>
      <c r="D8">
        <v>2</v>
      </c>
      <c r="E8">
        <v>0</v>
      </c>
      <c r="F8">
        <v>0</v>
      </c>
      <c r="G8">
        <v>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-5</v>
      </c>
      <c r="Q8" s="6" t="s">
        <v>45</v>
      </c>
      <c r="R8" s="6" t="s">
        <v>45</v>
      </c>
      <c r="S8" s="6" t="s">
        <v>45</v>
      </c>
      <c r="T8">
        <v>11</v>
      </c>
      <c r="U8">
        <v>4</v>
      </c>
      <c r="V8">
        <v>0</v>
      </c>
      <c r="W8" s="3">
        <f t="shared" si="1"/>
        <v>-5.0558181818181813</v>
      </c>
      <c r="X8" s="4">
        <f t="shared" si="2"/>
        <v>1</v>
      </c>
      <c r="Y8" s="4">
        <f t="shared" si="3"/>
        <v>-1</v>
      </c>
      <c r="Z8">
        <v>0</v>
      </c>
    </row>
    <row r="9" spans="1:26" x14ac:dyDescent="0.3">
      <c r="A9" s="1" t="str">
        <f>'LaMelo Ball'!A9</f>
        <v>vs EUR</v>
      </c>
      <c r="B9">
        <v>0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 s="2">
        <f t="shared" si="0"/>
        <v>0</v>
      </c>
      <c r="R9" s="6" t="s">
        <v>45</v>
      </c>
      <c r="S9" s="6" t="s">
        <v>45</v>
      </c>
      <c r="T9">
        <v>8</v>
      </c>
      <c r="U9">
        <v>0</v>
      </c>
      <c r="V9">
        <v>0</v>
      </c>
      <c r="W9" s="3">
        <f t="shared" si="1"/>
        <v>-3.3687499999999995</v>
      </c>
      <c r="X9" s="4">
        <f t="shared" si="2"/>
        <v>2.4</v>
      </c>
      <c r="Y9" s="4">
        <f t="shared" si="3"/>
        <v>-0.5</v>
      </c>
      <c r="Z9">
        <v>0</v>
      </c>
    </row>
    <row r="10" spans="1:26" x14ac:dyDescent="0.3">
      <c r="A10" s="1" t="str">
        <f>'LaMelo Ball'!A10</f>
        <v>@ CHI</v>
      </c>
      <c r="B10">
        <v>0</v>
      </c>
      <c r="C10">
        <v>0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-4</v>
      </c>
      <c r="Q10" s="2">
        <f t="shared" si="0"/>
        <v>0</v>
      </c>
      <c r="R10" s="6" t="s">
        <v>45</v>
      </c>
      <c r="S10" s="6" t="s">
        <v>45</v>
      </c>
      <c r="T10">
        <v>9</v>
      </c>
      <c r="U10">
        <v>0</v>
      </c>
      <c r="V10">
        <v>0</v>
      </c>
      <c r="W10" s="3">
        <f t="shared" si="1"/>
        <v>-5.9885555555555552</v>
      </c>
      <c r="X10" s="4">
        <f t="shared" si="2"/>
        <v>2</v>
      </c>
      <c r="Y10" s="4">
        <f t="shared" si="3"/>
        <v>-1</v>
      </c>
      <c r="Z10">
        <v>0</v>
      </c>
    </row>
    <row r="11" spans="1:26" x14ac:dyDescent="0.3">
      <c r="A11" s="1" t="str">
        <f>'LaMelo Ball'!A11</f>
        <v>@ AFR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-6</v>
      </c>
      <c r="Q11" s="2">
        <f t="shared" si="0"/>
        <v>1</v>
      </c>
      <c r="R11" s="6" t="s">
        <v>45</v>
      </c>
      <c r="S11" s="6" t="s">
        <v>45</v>
      </c>
      <c r="T11">
        <v>9</v>
      </c>
      <c r="U11">
        <v>2</v>
      </c>
      <c r="V11">
        <v>0</v>
      </c>
      <c r="W11" s="3">
        <f t="shared" si="1"/>
        <v>7.6373333333333324</v>
      </c>
      <c r="X11" s="4">
        <f t="shared" si="2"/>
        <v>2</v>
      </c>
      <c r="Y11" s="4">
        <f t="shared" si="3"/>
        <v>1.2999999999999998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-12</v>
      </c>
      <c r="Q12" s="2">
        <f t="shared" si="0"/>
        <v>1</v>
      </c>
      <c r="R12" s="6" t="s">
        <v>45</v>
      </c>
      <c r="S12" s="6" t="s">
        <v>45</v>
      </c>
      <c r="T12">
        <v>11</v>
      </c>
      <c r="U12">
        <v>2</v>
      </c>
      <c r="V12">
        <v>0</v>
      </c>
      <c r="W12" s="3">
        <f t="shared" si="1"/>
        <v>1.3489999999999993</v>
      </c>
      <c r="X12" s="4">
        <f t="shared" si="2"/>
        <v>1</v>
      </c>
      <c r="Y12" s="4">
        <f t="shared" si="3"/>
        <v>0.29999999999999982</v>
      </c>
      <c r="Z12">
        <v>0</v>
      </c>
    </row>
    <row r="13" spans="1:26" x14ac:dyDescent="0.3">
      <c r="A13" s="1" t="str">
        <f>'LaMelo Ball'!A13</f>
        <v>@ USA</v>
      </c>
      <c r="B13">
        <v>2</v>
      </c>
      <c r="C13">
        <v>1</v>
      </c>
      <c r="D13">
        <v>2</v>
      </c>
      <c r="E13">
        <v>2</v>
      </c>
      <c r="F13">
        <v>1</v>
      </c>
      <c r="G13">
        <v>0</v>
      </c>
      <c r="H13">
        <v>1</v>
      </c>
      <c r="I13">
        <v>2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16</v>
      </c>
      <c r="Q13" s="2">
        <f t="shared" si="0"/>
        <v>0.5</v>
      </c>
      <c r="R13" s="2">
        <f t="shared" si="4"/>
        <v>0</v>
      </c>
      <c r="S13" s="6" t="s">
        <v>45</v>
      </c>
      <c r="T13">
        <v>16</v>
      </c>
      <c r="U13">
        <v>6</v>
      </c>
      <c r="V13">
        <v>1</v>
      </c>
      <c r="W13" s="3">
        <f t="shared" si="1"/>
        <v>16.441125</v>
      </c>
      <c r="X13" s="4">
        <f t="shared" si="2"/>
        <v>15.2</v>
      </c>
      <c r="Y13" s="4">
        <f t="shared" si="3"/>
        <v>5.0999999999999996</v>
      </c>
      <c r="Z13">
        <v>0</v>
      </c>
    </row>
    <row r="14" spans="1:26" x14ac:dyDescent="0.3">
      <c r="A14" s="1" t="str">
        <f>'LaMelo Ball'!A14</f>
        <v>vs SPA</v>
      </c>
      <c r="B14">
        <v>4</v>
      </c>
      <c r="C14">
        <v>2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2</v>
      </c>
      <c r="M14">
        <v>2</v>
      </c>
      <c r="N14">
        <v>0</v>
      </c>
      <c r="O14">
        <v>0</v>
      </c>
      <c r="P14">
        <v>-2</v>
      </c>
      <c r="Q14" s="2">
        <f t="shared" si="0"/>
        <v>1</v>
      </c>
      <c r="R14" s="6" t="s">
        <v>45</v>
      </c>
      <c r="S14" s="2">
        <f t="shared" si="5"/>
        <v>1</v>
      </c>
      <c r="T14">
        <v>8</v>
      </c>
      <c r="U14">
        <v>6</v>
      </c>
      <c r="V14">
        <v>0</v>
      </c>
      <c r="W14" s="3">
        <f t="shared" si="1"/>
        <v>30.461374999999997</v>
      </c>
      <c r="X14" s="4">
        <f t="shared" si="2"/>
        <v>7.9</v>
      </c>
      <c r="Y14" s="4">
        <f t="shared" si="3"/>
        <v>5</v>
      </c>
      <c r="Z14">
        <v>0</v>
      </c>
    </row>
    <row r="15" spans="1:26" x14ac:dyDescent="0.3">
      <c r="A15" s="1" t="str">
        <f>'LaMelo Ball'!A15</f>
        <v>@ 6TH</v>
      </c>
      <c r="B15">
        <v>0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 s="6" t="s">
        <v>45</v>
      </c>
      <c r="R15" s="6" t="s">
        <v>45</v>
      </c>
      <c r="S15" s="6" t="s">
        <v>45</v>
      </c>
      <c r="T15">
        <v>9</v>
      </c>
      <c r="U15">
        <v>0</v>
      </c>
      <c r="V15">
        <v>0</v>
      </c>
      <c r="W15" s="3">
        <f t="shared" si="1"/>
        <v>-4.3544444444444439</v>
      </c>
      <c r="X15" s="4">
        <f t="shared" si="2"/>
        <v>0.19999999999999996</v>
      </c>
      <c r="Y15" s="4">
        <f t="shared" si="3"/>
        <v>-0.7</v>
      </c>
      <c r="Z15">
        <v>0</v>
      </c>
    </row>
    <row r="16" spans="1:26" x14ac:dyDescent="0.3">
      <c r="A16" s="1" t="str">
        <f>'LaMelo Ball'!A16</f>
        <v>vs CAN</v>
      </c>
      <c r="B16">
        <v>5</v>
      </c>
      <c r="C16">
        <v>1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  <c r="J16">
        <v>1</v>
      </c>
      <c r="K16">
        <v>1</v>
      </c>
      <c r="L16">
        <v>0</v>
      </c>
      <c r="M16">
        <v>0</v>
      </c>
      <c r="N16">
        <v>0</v>
      </c>
      <c r="O16">
        <v>0</v>
      </c>
      <c r="P16">
        <v>-7</v>
      </c>
      <c r="Q16" s="2">
        <f t="shared" si="0"/>
        <v>1</v>
      </c>
      <c r="R16" s="2">
        <f t="shared" si="4"/>
        <v>1</v>
      </c>
      <c r="S16" s="6" t="s">
        <v>45</v>
      </c>
      <c r="T16">
        <v>8</v>
      </c>
      <c r="U16">
        <v>5</v>
      </c>
      <c r="V16">
        <v>1</v>
      </c>
      <c r="W16" s="3">
        <f t="shared" si="1"/>
        <v>29.785499999999999</v>
      </c>
      <c r="X16" s="4">
        <f t="shared" si="2"/>
        <v>6.2</v>
      </c>
      <c r="Y16" s="4">
        <f t="shared" si="3"/>
        <v>4.7</v>
      </c>
      <c r="Z16">
        <v>0</v>
      </c>
    </row>
    <row r="17" spans="1:26" x14ac:dyDescent="0.3">
      <c r="A17" s="1" t="str">
        <f>'LaMelo Ball'!A17</f>
        <v>vs DNK</v>
      </c>
      <c r="B17">
        <v>0</v>
      </c>
      <c r="C17">
        <v>1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-8</v>
      </c>
      <c r="Q17" s="6" t="s">
        <v>45</v>
      </c>
      <c r="R17" s="6" t="s">
        <v>45</v>
      </c>
      <c r="S17" s="6" t="s">
        <v>45</v>
      </c>
      <c r="T17">
        <v>10</v>
      </c>
      <c r="U17">
        <v>2</v>
      </c>
      <c r="V17">
        <v>0</v>
      </c>
      <c r="W17" s="3">
        <f t="shared" si="1"/>
        <v>8.6106999999999996</v>
      </c>
      <c r="X17" s="4">
        <f t="shared" si="2"/>
        <v>5.7</v>
      </c>
      <c r="Y17" s="4">
        <f t="shared" si="3"/>
        <v>1.6</v>
      </c>
      <c r="Z17">
        <v>0</v>
      </c>
    </row>
    <row r="18" spans="1:26" x14ac:dyDescent="0.3">
      <c r="A18" s="1" t="str">
        <f>'LaMelo Ball'!A18</f>
        <v>@ IMP</v>
      </c>
      <c r="B18">
        <v>2</v>
      </c>
      <c r="C18">
        <v>2</v>
      </c>
      <c r="D18">
        <v>0</v>
      </c>
      <c r="E18">
        <v>0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-2</v>
      </c>
      <c r="Q18" s="2">
        <f t="shared" si="0"/>
        <v>1</v>
      </c>
      <c r="R18" s="6" t="s">
        <v>45</v>
      </c>
      <c r="S18" s="6" t="s">
        <v>45</v>
      </c>
      <c r="T18">
        <v>7</v>
      </c>
      <c r="U18">
        <v>2</v>
      </c>
      <c r="V18">
        <v>1</v>
      </c>
      <c r="W18" s="3">
        <f t="shared" si="1"/>
        <v>14.021428571428572</v>
      </c>
      <c r="X18" s="4">
        <f t="shared" si="2"/>
        <v>6.4</v>
      </c>
      <c r="Y18" s="4">
        <f t="shared" si="3"/>
        <v>1.9</v>
      </c>
      <c r="Z18">
        <v>0</v>
      </c>
    </row>
    <row r="19" spans="1:26" x14ac:dyDescent="0.3">
      <c r="A19" s="1" t="str">
        <f>'LaMelo Ball'!A19</f>
        <v>vs 3PT</v>
      </c>
      <c r="B19">
        <v>0</v>
      </c>
      <c r="C19">
        <v>0</v>
      </c>
      <c r="D19">
        <v>2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-2</v>
      </c>
      <c r="Q19" s="6" t="s">
        <v>45</v>
      </c>
      <c r="R19" s="6" t="s">
        <v>45</v>
      </c>
      <c r="S19" s="6" t="s">
        <v>45</v>
      </c>
      <c r="T19">
        <v>8</v>
      </c>
      <c r="U19">
        <v>5</v>
      </c>
      <c r="V19">
        <v>0</v>
      </c>
      <c r="W19" s="3">
        <f t="shared" si="1"/>
        <v>8.6692500000000017</v>
      </c>
      <c r="X19" s="4">
        <f t="shared" si="2"/>
        <v>5</v>
      </c>
      <c r="Y19" s="4">
        <f t="shared" si="3"/>
        <v>1.4</v>
      </c>
      <c r="Z19">
        <v>0</v>
      </c>
    </row>
    <row r="20" spans="1:26" x14ac:dyDescent="0.3">
      <c r="A20" s="1" t="str">
        <f>'LaMelo Ball'!A20</f>
        <v>@ DEF</v>
      </c>
      <c r="B20">
        <v>0</v>
      </c>
      <c r="C20">
        <v>2</v>
      </c>
      <c r="D20">
        <v>1</v>
      </c>
      <c r="E20">
        <v>1</v>
      </c>
      <c r="F20">
        <v>1</v>
      </c>
      <c r="G20">
        <v>0</v>
      </c>
      <c r="H20">
        <v>0</v>
      </c>
      <c r="I20">
        <v>3</v>
      </c>
      <c r="J20">
        <v>0</v>
      </c>
      <c r="K20">
        <v>1</v>
      </c>
      <c r="L20">
        <v>0</v>
      </c>
      <c r="M20">
        <v>0</v>
      </c>
      <c r="N20">
        <v>1</v>
      </c>
      <c r="O20">
        <v>0</v>
      </c>
      <c r="P20">
        <v>9</v>
      </c>
      <c r="Q20" s="2">
        <f t="shared" si="0"/>
        <v>0</v>
      </c>
      <c r="R20" s="2">
        <f t="shared" si="4"/>
        <v>0</v>
      </c>
      <c r="S20" s="6" t="s">
        <v>45</v>
      </c>
      <c r="T20">
        <v>7</v>
      </c>
      <c r="U20">
        <v>3</v>
      </c>
      <c r="V20">
        <v>0</v>
      </c>
      <c r="W20" s="3">
        <f t="shared" si="1"/>
        <v>9.1558571428571405</v>
      </c>
      <c r="X20" s="4">
        <f t="shared" si="2"/>
        <v>9.9</v>
      </c>
      <c r="Y20" s="4">
        <f t="shared" si="3"/>
        <v>1.3000000000000003</v>
      </c>
      <c r="Z20">
        <v>0</v>
      </c>
    </row>
    <row r="21" spans="1:26" x14ac:dyDescent="0.3">
      <c r="A21" s="1" t="str">
        <f>'LaMelo Ball'!A21</f>
        <v>vs OCE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-5</v>
      </c>
      <c r="Q21" s="2">
        <f t="shared" si="0"/>
        <v>1</v>
      </c>
      <c r="R21" s="6" t="s">
        <v>45</v>
      </c>
      <c r="S21" s="6" t="s">
        <v>45</v>
      </c>
      <c r="T21">
        <v>7</v>
      </c>
      <c r="U21">
        <v>2</v>
      </c>
      <c r="V21">
        <v>0</v>
      </c>
      <c r="W21" s="3">
        <f t="shared" si="1"/>
        <v>14.373857142857142</v>
      </c>
      <c r="X21" s="4">
        <f t="shared" si="2"/>
        <v>3.2</v>
      </c>
      <c r="Y21" s="4">
        <f t="shared" si="3"/>
        <v>2</v>
      </c>
      <c r="Z21">
        <v>0</v>
      </c>
    </row>
    <row r="22" spans="1:26" x14ac:dyDescent="0.3">
      <c r="A22" s="1" t="str">
        <f>'LaMelo Ball'!A22</f>
        <v>@ FRA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6</v>
      </c>
      <c r="Q22" s="2">
        <f t="shared" si="0"/>
        <v>0</v>
      </c>
      <c r="R22" s="2">
        <f t="shared" si="4"/>
        <v>0</v>
      </c>
      <c r="S22" s="6" t="s">
        <v>45</v>
      </c>
      <c r="T22">
        <v>6</v>
      </c>
      <c r="U22">
        <v>5</v>
      </c>
      <c r="V22">
        <v>0</v>
      </c>
      <c r="W22" s="3">
        <f t="shared" si="1"/>
        <v>5.0273333333333339</v>
      </c>
      <c r="X22" s="4">
        <f t="shared" si="2"/>
        <v>3</v>
      </c>
      <c r="Y22" s="4">
        <f t="shared" si="3"/>
        <v>0.7</v>
      </c>
      <c r="Z22">
        <v>0</v>
      </c>
    </row>
    <row r="23" spans="1:26" x14ac:dyDescent="0.3">
      <c r="A23" s="1" t="str">
        <f>'LaMelo Ball'!A23</f>
        <v>vs INJ</v>
      </c>
      <c r="B23">
        <v>2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 s="2">
        <f t="shared" si="0"/>
        <v>0.5</v>
      </c>
      <c r="R23" s="6" t="s">
        <v>45</v>
      </c>
      <c r="S23" s="6" t="s">
        <v>45</v>
      </c>
      <c r="T23">
        <v>8</v>
      </c>
      <c r="U23">
        <v>2</v>
      </c>
      <c r="V23">
        <v>0</v>
      </c>
      <c r="W23" s="3">
        <f t="shared" si="1"/>
        <v>7.6783749999999991</v>
      </c>
      <c r="X23" s="4">
        <f t="shared" si="2"/>
        <v>3.2</v>
      </c>
      <c r="Y23" s="4">
        <f t="shared" si="3"/>
        <v>1.3</v>
      </c>
      <c r="Z23">
        <v>0</v>
      </c>
    </row>
    <row r="24" spans="1:26" x14ac:dyDescent="0.3">
      <c r="A24" s="1" t="str">
        <f>'LaMelo Ball'!A24</f>
        <v>@ EUR</v>
      </c>
      <c r="B24">
        <v>1</v>
      </c>
      <c r="C24">
        <v>1</v>
      </c>
      <c r="D24">
        <v>1</v>
      </c>
      <c r="E24">
        <v>0</v>
      </c>
      <c r="F24">
        <v>0</v>
      </c>
      <c r="G24">
        <v>1</v>
      </c>
      <c r="H24">
        <v>0</v>
      </c>
      <c r="I24">
        <v>2</v>
      </c>
      <c r="J24">
        <v>0</v>
      </c>
      <c r="K24">
        <v>0</v>
      </c>
      <c r="L24">
        <v>1</v>
      </c>
      <c r="M24">
        <v>2</v>
      </c>
      <c r="N24">
        <v>0</v>
      </c>
      <c r="O24">
        <v>0</v>
      </c>
      <c r="P24">
        <v>-3</v>
      </c>
      <c r="Q24" s="2">
        <f t="shared" si="0"/>
        <v>0</v>
      </c>
      <c r="R24" s="6" t="s">
        <v>45</v>
      </c>
      <c r="S24" s="2">
        <f t="shared" si="5"/>
        <v>0.5</v>
      </c>
      <c r="T24">
        <v>9</v>
      </c>
      <c r="U24">
        <v>4</v>
      </c>
      <c r="V24">
        <v>0</v>
      </c>
      <c r="W24" s="3">
        <f t="shared" si="1"/>
        <v>-6.2376666666666685</v>
      </c>
      <c r="X24" s="4">
        <f t="shared" si="2"/>
        <v>2.7</v>
      </c>
      <c r="Y24" s="4">
        <f t="shared" si="3"/>
        <v>-0.8</v>
      </c>
      <c r="Z24">
        <v>0</v>
      </c>
    </row>
    <row r="25" spans="1:26" x14ac:dyDescent="0.3">
      <c r="A25" s="1" t="str">
        <f>'LaMelo Ball'!A25</f>
        <v>vs CHI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4</v>
      </c>
      <c r="Q25" s="2">
        <f t="shared" si="0"/>
        <v>0</v>
      </c>
      <c r="R25" s="6" t="s">
        <v>45</v>
      </c>
      <c r="S25" s="6" t="s">
        <v>45</v>
      </c>
      <c r="T25">
        <v>8</v>
      </c>
      <c r="U25">
        <v>3</v>
      </c>
      <c r="V25">
        <v>0</v>
      </c>
      <c r="W25" s="3">
        <f t="shared" si="1"/>
        <v>-2.7108749999999997</v>
      </c>
      <c r="X25" s="4">
        <f t="shared" si="2"/>
        <v>1.5</v>
      </c>
      <c r="Y25" s="4">
        <f t="shared" si="3"/>
        <v>-0.4</v>
      </c>
      <c r="Z25">
        <v>0</v>
      </c>
    </row>
    <row r="26" spans="1:26" x14ac:dyDescent="0.3">
      <c r="A26" s="1" t="str">
        <f>'LaMelo Ball'!A26</f>
        <v>vs AFR</v>
      </c>
      <c r="B26">
        <v>1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2</v>
      </c>
      <c r="N26">
        <v>0</v>
      </c>
      <c r="O26">
        <v>1</v>
      </c>
      <c r="P26">
        <v>-9</v>
      </c>
      <c r="Q26" s="6" t="s">
        <v>45</v>
      </c>
      <c r="R26" s="6" t="s">
        <v>45</v>
      </c>
      <c r="S26" s="2">
        <f t="shared" si="5"/>
        <v>0.5</v>
      </c>
      <c r="T26">
        <v>8</v>
      </c>
      <c r="U26">
        <v>1</v>
      </c>
      <c r="V26">
        <v>0</v>
      </c>
      <c r="W26" s="3">
        <f t="shared" si="1"/>
        <v>3.0358749999999999</v>
      </c>
      <c r="X26" s="4">
        <f t="shared" si="2"/>
        <v>2.2000000000000002</v>
      </c>
      <c r="Y26" s="4">
        <f t="shared" si="3"/>
        <v>0.49999999999999989</v>
      </c>
      <c r="Z26">
        <v>0</v>
      </c>
    </row>
    <row r="27" spans="1:26" x14ac:dyDescent="0.3">
      <c r="A27" s="1" t="str">
        <f>'LaMelo Ball'!A27</f>
        <v>@ OLD</v>
      </c>
      <c r="B27">
        <v>0</v>
      </c>
      <c r="C27">
        <v>2</v>
      </c>
      <c r="D27">
        <v>0</v>
      </c>
      <c r="E27">
        <v>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6</v>
      </c>
      <c r="Q27" s="6" t="s">
        <v>45</v>
      </c>
      <c r="R27" s="6" t="s">
        <v>45</v>
      </c>
      <c r="S27" s="6" t="s">
        <v>45</v>
      </c>
      <c r="T27">
        <v>8</v>
      </c>
      <c r="U27">
        <v>0</v>
      </c>
      <c r="V27">
        <v>0</v>
      </c>
      <c r="W27" s="3">
        <f t="shared" si="1"/>
        <v>13.47425</v>
      </c>
      <c r="X27" s="4">
        <f t="shared" si="2"/>
        <v>8.4</v>
      </c>
      <c r="Y27" s="4">
        <f t="shared" si="3"/>
        <v>2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1.2692307692307692</v>
      </c>
      <c r="C47" s="4">
        <f t="shared" ref="C47:P47" si="6">AVERAGE(C2:C46)</f>
        <v>1.1923076923076923</v>
      </c>
      <c r="D47" s="4">
        <f t="shared" si="6"/>
        <v>0.65384615384615385</v>
      </c>
      <c r="E47" s="4">
        <f t="shared" si="6"/>
        <v>0.23076923076923078</v>
      </c>
      <c r="F47" s="4">
        <f t="shared" si="6"/>
        <v>0.23076923076923078</v>
      </c>
      <c r="G47" s="4">
        <f t="shared" si="6"/>
        <v>0.30769230769230771</v>
      </c>
      <c r="H47" s="4">
        <f t="shared" si="6"/>
        <v>0.5</v>
      </c>
      <c r="I47" s="4">
        <f t="shared" si="6"/>
        <v>1.0384615384615385</v>
      </c>
      <c r="J47" s="4">
        <f t="shared" si="6"/>
        <v>3.8461538461538464E-2</v>
      </c>
      <c r="K47" s="4">
        <f t="shared" si="6"/>
        <v>0.19230769230769232</v>
      </c>
      <c r="L47" s="4">
        <f t="shared" si="6"/>
        <v>0.23076923076923078</v>
      </c>
      <c r="M47" s="4">
        <f t="shared" si="6"/>
        <v>0.34615384615384615</v>
      </c>
      <c r="N47" s="4">
        <f t="shared" si="6"/>
        <v>0.11538461538461539</v>
      </c>
      <c r="O47" s="4">
        <f t="shared" si="6"/>
        <v>0.34615384615384615</v>
      </c>
      <c r="P47" s="4">
        <f t="shared" si="6"/>
        <v>-0.23076923076923078</v>
      </c>
      <c r="Q47" s="2">
        <f>SUM(H2:H46)/SUM(I2:I46)</f>
        <v>0.48148148148148145</v>
      </c>
      <c r="R47" s="2">
        <f>SUM(J2:J46)/SUM(K2:K46)</f>
        <v>0.2</v>
      </c>
      <c r="S47" s="2">
        <f>SUM(L2:L46)/SUM(M2:M46)</f>
        <v>0.66666666666666663</v>
      </c>
      <c r="T47" s="4">
        <f t="shared" ref="T47:V47" si="7">AVERAGE(T2:T46)</f>
        <v>8.8076923076923084</v>
      </c>
      <c r="U47" s="4">
        <f t="shared" si="7"/>
        <v>2.8461538461538463</v>
      </c>
      <c r="V47" s="4">
        <f t="shared" si="7"/>
        <v>0.11538461538461539</v>
      </c>
      <c r="W47" s="3">
        <f>((H49*85.91) +(F49*53.897)+(J49*51.757)+(L49*46.845)+(E49*39.19)+(N49*39.19)+(D49*34.677)+((C49-N49)*14.707)-(O49*17.174)-((M49-L49)*20.091)-((I49-H49)*39.19)-(G49*53.897))/T49</f>
        <v>8.4383362445414871</v>
      </c>
      <c r="X47" s="4">
        <f t="shared" ref="X47" si="8">B47+(C47*1.2)+(D47*1.5)+(E47*3)+(F47*3)-G47</f>
        <v>4.7576923076923086</v>
      </c>
      <c r="Y47" s="4">
        <f t="shared" ref="Y47" si="9">B47+0.4*H47-0.7*I47-0.4*(M47-L47)+0.7*N47+0.3*(C47-N47)+F47+D47*0.7+0.7*E47-0.4*O47-G47</f>
        <v>1.5038461538461541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33</v>
      </c>
      <c r="C49">
        <f t="shared" ref="C49:P49" si="10">SUM(C2:C46)</f>
        <v>31</v>
      </c>
      <c r="D49">
        <f t="shared" si="10"/>
        <v>17</v>
      </c>
      <c r="E49">
        <f t="shared" si="10"/>
        <v>6</v>
      </c>
      <c r="F49">
        <f t="shared" si="10"/>
        <v>6</v>
      </c>
      <c r="G49">
        <f t="shared" si="10"/>
        <v>8</v>
      </c>
      <c r="H49">
        <f t="shared" si="10"/>
        <v>13</v>
      </c>
      <c r="I49">
        <f t="shared" si="10"/>
        <v>27</v>
      </c>
      <c r="J49">
        <f t="shared" si="10"/>
        <v>1</v>
      </c>
      <c r="K49">
        <f t="shared" si="10"/>
        <v>5</v>
      </c>
      <c r="L49">
        <f t="shared" si="10"/>
        <v>6</v>
      </c>
      <c r="M49">
        <f t="shared" si="10"/>
        <v>9</v>
      </c>
      <c r="N49">
        <f t="shared" si="10"/>
        <v>3</v>
      </c>
      <c r="O49">
        <f t="shared" si="10"/>
        <v>9</v>
      </c>
      <c r="P49">
        <f t="shared" si="10"/>
        <v>-6</v>
      </c>
      <c r="T49">
        <f>SUM(T2:T46)</f>
        <v>229</v>
      </c>
      <c r="U49">
        <f>SUM(U2:U46)</f>
        <v>74</v>
      </c>
      <c r="V49">
        <f>SUM(V2:V46)</f>
        <v>3</v>
      </c>
      <c r="X49" s="4">
        <f>SUM(X2:X46)</f>
        <v>123.70000000000005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2A8-B71D-4946-B5F5-7C99873A148D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2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 s="2">
        <f t="shared" ref="Q2:Q46" si="0">H2/I2</f>
        <v>0.25</v>
      </c>
      <c r="R2" s="6" t="s">
        <v>45</v>
      </c>
      <c r="S2" s="6" t="s">
        <v>45</v>
      </c>
      <c r="T2">
        <v>7</v>
      </c>
      <c r="U2">
        <v>2</v>
      </c>
      <c r="V2">
        <v>0</v>
      </c>
      <c r="W2" s="3">
        <f t="shared" ref="W2:W46" si="1">((H2*85.91) +(F2*53.897)+(J2*51.757)+(L2*46.845)+(E2*39.19)+(N2*39.19)+(D2*34.677)+((C2-N2)*14.707)-(O2*17.174)-((M2-L2)*20.091)-((I2-H2)*39.19)-(G2*53.897))/T2</f>
        <v>-12.222428571428569</v>
      </c>
      <c r="X2" s="4">
        <f t="shared" ref="X2:X46" si="2">B2+(C2*1.2)+(D2*1.5)+(E2*3)+(F2*3)-G2</f>
        <v>1</v>
      </c>
      <c r="Y2" s="4">
        <f t="shared" ref="Y2:Y46" si="3">B2+0.4*H2-0.7*I2-0.4*(M2-L2)+0.7*N2+0.3*(C2-N2)+F2+D2*0.7+0.7*E2-0.4*O2-G2</f>
        <v>-1.4</v>
      </c>
      <c r="Z2">
        <v>0</v>
      </c>
    </row>
    <row r="3" spans="1:26" x14ac:dyDescent="0.3">
      <c r="A3" s="1" t="str">
        <f>'LaMelo Ball'!A3</f>
        <v>vs IMP</v>
      </c>
      <c r="B3">
        <v>7</v>
      </c>
      <c r="C3">
        <v>1</v>
      </c>
      <c r="D3">
        <v>1</v>
      </c>
      <c r="E3">
        <v>1</v>
      </c>
      <c r="F3">
        <v>1</v>
      </c>
      <c r="G3">
        <v>0</v>
      </c>
      <c r="H3">
        <v>3</v>
      </c>
      <c r="I3">
        <v>6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>
        <v>3</v>
      </c>
      <c r="Q3" s="2">
        <f t="shared" si="0"/>
        <v>0.5</v>
      </c>
      <c r="R3" s="2">
        <f t="shared" ref="R3:R46" si="4">J3/K3</f>
        <v>0.5</v>
      </c>
      <c r="S3" s="6" t="s">
        <v>45</v>
      </c>
      <c r="T3">
        <v>13</v>
      </c>
      <c r="U3">
        <v>9</v>
      </c>
      <c r="V3">
        <v>0</v>
      </c>
      <c r="W3" s="3">
        <f t="shared" si="1"/>
        <v>25.722153846153848</v>
      </c>
      <c r="X3" s="4">
        <f t="shared" si="2"/>
        <v>15.7</v>
      </c>
      <c r="Y3" s="4">
        <f t="shared" si="3"/>
        <v>6.7</v>
      </c>
      <c r="Z3">
        <v>0</v>
      </c>
    </row>
    <row r="4" spans="1:26" x14ac:dyDescent="0.3">
      <c r="A4" s="1" t="str">
        <f>'LaMelo Ball'!A4</f>
        <v>@ 3PT</v>
      </c>
      <c r="B4">
        <v>2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1</v>
      </c>
      <c r="L4">
        <v>2</v>
      </c>
      <c r="M4">
        <v>2</v>
      </c>
      <c r="N4">
        <v>0</v>
      </c>
      <c r="O4">
        <v>0</v>
      </c>
      <c r="P4">
        <v>1</v>
      </c>
      <c r="Q4" s="2">
        <f t="shared" si="0"/>
        <v>0</v>
      </c>
      <c r="R4" s="2">
        <f t="shared" si="4"/>
        <v>0</v>
      </c>
      <c r="S4" s="2">
        <f>L4/M4</f>
        <v>1</v>
      </c>
      <c r="T4">
        <v>4</v>
      </c>
      <c r="U4">
        <v>2</v>
      </c>
      <c r="V4">
        <v>0</v>
      </c>
      <c r="W4" s="3">
        <f t="shared" si="1"/>
        <v>17.301749999999998</v>
      </c>
      <c r="X4" s="4">
        <f t="shared" si="2"/>
        <v>3.2</v>
      </c>
      <c r="Y4" s="4">
        <f t="shared" si="3"/>
        <v>1.6</v>
      </c>
      <c r="Z4">
        <v>0</v>
      </c>
    </row>
    <row r="5" spans="1:26" x14ac:dyDescent="0.3">
      <c r="A5" s="1" t="str">
        <f>'LaMelo Ball'!A5</f>
        <v>vs DEF</v>
      </c>
      <c r="B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-9</v>
      </c>
      <c r="Q5" s="2">
        <f t="shared" si="0"/>
        <v>0.33333333333333331</v>
      </c>
      <c r="R5" s="6" t="s">
        <v>45</v>
      </c>
      <c r="S5" s="6" t="s">
        <v>45</v>
      </c>
      <c r="T5">
        <v>6</v>
      </c>
      <c r="U5">
        <v>2</v>
      </c>
      <c r="V5">
        <v>0</v>
      </c>
      <c r="W5" s="3">
        <f t="shared" si="1"/>
        <v>1.2550000000000001</v>
      </c>
      <c r="X5" s="4">
        <f t="shared" si="2"/>
        <v>2</v>
      </c>
      <c r="Y5" s="4">
        <f t="shared" si="3"/>
        <v>0.30000000000000027</v>
      </c>
      <c r="Z5">
        <v>0</v>
      </c>
    </row>
    <row r="6" spans="1:26" x14ac:dyDescent="0.3">
      <c r="A6" s="1" t="str">
        <f>'LaMelo Ball'!A6</f>
        <v>@ OCE</v>
      </c>
      <c r="B6">
        <v>5</v>
      </c>
      <c r="C6">
        <v>3</v>
      </c>
      <c r="D6">
        <v>1</v>
      </c>
      <c r="E6">
        <v>0</v>
      </c>
      <c r="F6">
        <v>0</v>
      </c>
      <c r="G6">
        <v>0</v>
      </c>
      <c r="H6">
        <v>2</v>
      </c>
      <c r="I6">
        <v>4</v>
      </c>
      <c r="J6">
        <v>1</v>
      </c>
      <c r="K6">
        <v>2</v>
      </c>
      <c r="L6">
        <v>0</v>
      </c>
      <c r="M6">
        <v>0</v>
      </c>
      <c r="N6">
        <v>1</v>
      </c>
      <c r="O6">
        <v>0</v>
      </c>
      <c r="P6">
        <v>-5</v>
      </c>
      <c r="Q6" s="2">
        <f t="shared" si="0"/>
        <v>0.5</v>
      </c>
      <c r="R6" s="2">
        <f t="shared" si="4"/>
        <v>0.5</v>
      </c>
      <c r="S6" s="6" t="s">
        <v>45</v>
      </c>
      <c r="T6">
        <v>10</v>
      </c>
      <c r="U6">
        <v>7</v>
      </c>
      <c r="V6">
        <v>0</v>
      </c>
      <c r="W6" s="3">
        <f t="shared" si="1"/>
        <v>24.847799999999999</v>
      </c>
      <c r="X6" s="4">
        <f t="shared" si="2"/>
        <v>10.1</v>
      </c>
      <c r="Y6" s="4">
        <f t="shared" si="3"/>
        <v>5</v>
      </c>
      <c r="Z6">
        <v>0</v>
      </c>
    </row>
    <row r="7" spans="1:26" x14ac:dyDescent="0.3">
      <c r="A7" s="1" t="str">
        <f>'LaMelo Ball'!A7</f>
        <v>vs FRA</v>
      </c>
      <c r="B7">
        <v>2</v>
      </c>
      <c r="C7">
        <v>0</v>
      </c>
      <c r="D7">
        <v>1</v>
      </c>
      <c r="E7">
        <v>0</v>
      </c>
      <c r="F7">
        <v>0</v>
      </c>
      <c r="G7">
        <v>0</v>
      </c>
      <c r="H7">
        <v>1</v>
      </c>
      <c r="I7">
        <v>4</v>
      </c>
      <c r="J7">
        <v>0</v>
      </c>
      <c r="K7">
        <v>2</v>
      </c>
      <c r="L7">
        <v>0</v>
      </c>
      <c r="M7">
        <v>0</v>
      </c>
      <c r="N7">
        <v>0</v>
      </c>
      <c r="O7">
        <v>1</v>
      </c>
      <c r="P7">
        <v>0</v>
      </c>
      <c r="Q7" s="2">
        <f t="shared" si="0"/>
        <v>0.25</v>
      </c>
      <c r="R7" s="2">
        <f t="shared" si="4"/>
        <v>0</v>
      </c>
      <c r="S7" s="6" t="s">
        <v>45</v>
      </c>
      <c r="T7">
        <v>9</v>
      </c>
      <c r="U7">
        <v>5</v>
      </c>
      <c r="V7">
        <v>0</v>
      </c>
      <c r="W7" s="3">
        <f t="shared" si="1"/>
        <v>-1.5730000000000013</v>
      </c>
      <c r="X7" s="4">
        <f t="shared" si="2"/>
        <v>3.5</v>
      </c>
      <c r="Y7" s="4">
        <f t="shared" si="3"/>
        <v>-9.9999999999999978E-2</v>
      </c>
      <c r="Z7">
        <v>0</v>
      </c>
    </row>
    <row r="8" spans="1:26" x14ac:dyDescent="0.3">
      <c r="A8" s="1" t="str">
        <f>'LaMelo Ball'!A8</f>
        <v>@ INJ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6" t="s">
        <v>45</v>
      </c>
      <c r="R8" s="6" t="s">
        <v>45</v>
      </c>
      <c r="S8" s="6" t="s">
        <v>45</v>
      </c>
      <c r="T8">
        <v>4</v>
      </c>
      <c r="U8">
        <v>0</v>
      </c>
      <c r="V8">
        <v>0</v>
      </c>
      <c r="W8" s="3">
        <f t="shared" si="1"/>
        <v>3.6767500000000002</v>
      </c>
      <c r="X8" s="4">
        <f t="shared" si="2"/>
        <v>1.2</v>
      </c>
      <c r="Y8" s="4">
        <f t="shared" si="3"/>
        <v>0.3</v>
      </c>
      <c r="Z8">
        <v>0</v>
      </c>
    </row>
    <row r="9" spans="1:26" x14ac:dyDescent="0.3">
      <c r="A9" s="1" t="str">
        <f>'LaMelo Ball'!A9</f>
        <v>vs EUR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1</v>
      </c>
      <c r="I9">
        <v>3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4</v>
      </c>
      <c r="Q9" s="2">
        <f t="shared" si="0"/>
        <v>0.33333333333333331</v>
      </c>
      <c r="R9" s="2">
        <f t="shared" si="4"/>
        <v>0</v>
      </c>
      <c r="S9" s="6" t="s">
        <v>45</v>
      </c>
      <c r="T9">
        <v>7</v>
      </c>
      <c r="U9">
        <v>2</v>
      </c>
      <c r="V9">
        <v>0</v>
      </c>
      <c r="W9" s="3">
        <f t="shared" si="1"/>
        <v>8.7752857142857135</v>
      </c>
      <c r="X9" s="4">
        <f t="shared" si="2"/>
        <v>4.4000000000000004</v>
      </c>
      <c r="Y9" s="4">
        <f t="shared" si="3"/>
        <v>1.3000000000000003</v>
      </c>
      <c r="Z9">
        <v>0</v>
      </c>
    </row>
    <row r="10" spans="1:26" x14ac:dyDescent="0.3">
      <c r="A10" s="1" t="str">
        <f>'LaMelo Ball'!A10</f>
        <v>@ CHI</v>
      </c>
      <c r="B10">
        <v>4</v>
      </c>
      <c r="C10">
        <v>1</v>
      </c>
      <c r="D10">
        <v>0</v>
      </c>
      <c r="E10">
        <v>0</v>
      </c>
      <c r="F10">
        <v>0</v>
      </c>
      <c r="G10">
        <v>1</v>
      </c>
      <c r="H10">
        <v>2</v>
      </c>
      <c r="I10">
        <v>3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3</v>
      </c>
      <c r="Q10" s="2">
        <f t="shared" si="0"/>
        <v>0.66666666666666663</v>
      </c>
      <c r="R10" s="2">
        <f t="shared" si="4"/>
        <v>0</v>
      </c>
      <c r="S10" s="6" t="s">
        <v>45</v>
      </c>
      <c r="T10">
        <v>6</v>
      </c>
      <c r="U10">
        <v>4</v>
      </c>
      <c r="V10">
        <v>0</v>
      </c>
      <c r="W10" s="3">
        <f t="shared" si="1"/>
        <v>15.573333333333332</v>
      </c>
      <c r="X10" s="4">
        <f t="shared" si="2"/>
        <v>4.2</v>
      </c>
      <c r="Y10" s="4">
        <f t="shared" si="3"/>
        <v>2</v>
      </c>
      <c r="Z10">
        <v>0</v>
      </c>
    </row>
    <row r="11" spans="1:26" x14ac:dyDescent="0.3">
      <c r="A11" s="1" t="str">
        <f>'LaMelo Ball'!A11</f>
        <v>@ AFR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3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-4</v>
      </c>
      <c r="Q11" s="2">
        <f t="shared" si="0"/>
        <v>0</v>
      </c>
      <c r="R11" s="2">
        <f t="shared" si="4"/>
        <v>0</v>
      </c>
      <c r="S11" s="6" t="s">
        <v>45</v>
      </c>
      <c r="T11">
        <v>6</v>
      </c>
      <c r="U11">
        <v>0</v>
      </c>
      <c r="V11">
        <v>0</v>
      </c>
      <c r="W11" s="3">
        <f t="shared" si="1"/>
        <v>-19.594999999999999</v>
      </c>
      <c r="X11" s="4">
        <f t="shared" si="2"/>
        <v>0</v>
      </c>
      <c r="Y11" s="4">
        <f t="shared" si="3"/>
        <v>-2.0999999999999996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-3</v>
      </c>
      <c r="Q12" s="2">
        <f t="shared" si="0"/>
        <v>0</v>
      </c>
      <c r="R12" s="6" t="s">
        <v>45</v>
      </c>
      <c r="S12" s="2">
        <f t="shared" ref="S12:S46" si="5">L12/M12</f>
        <v>1</v>
      </c>
      <c r="T12">
        <v>6</v>
      </c>
      <c r="U12">
        <v>4</v>
      </c>
      <c r="V12">
        <v>0</v>
      </c>
      <c r="W12" s="3">
        <f t="shared" si="1"/>
        <v>8.3311666666666664</v>
      </c>
      <c r="X12" s="4">
        <f t="shared" si="2"/>
        <v>3.5</v>
      </c>
      <c r="Y12" s="4">
        <f t="shared" si="3"/>
        <v>1.3</v>
      </c>
      <c r="Z12">
        <v>0</v>
      </c>
    </row>
    <row r="13" spans="1:26" x14ac:dyDescent="0.3">
      <c r="A13" s="1" t="str">
        <f>'LaMelo Ball'!A13</f>
        <v>@ USA</v>
      </c>
      <c r="B13">
        <v>6</v>
      </c>
      <c r="C13">
        <v>3</v>
      </c>
      <c r="D13">
        <v>2</v>
      </c>
      <c r="E13">
        <v>0</v>
      </c>
      <c r="F13">
        <v>1</v>
      </c>
      <c r="G13">
        <v>0</v>
      </c>
      <c r="H13">
        <v>2</v>
      </c>
      <c r="I13">
        <v>5</v>
      </c>
      <c r="J13">
        <v>2</v>
      </c>
      <c r="K13">
        <v>3</v>
      </c>
      <c r="L13">
        <v>0</v>
      </c>
      <c r="M13">
        <v>0</v>
      </c>
      <c r="N13">
        <v>0</v>
      </c>
      <c r="O13">
        <v>0</v>
      </c>
      <c r="P13">
        <v>26</v>
      </c>
      <c r="Q13" s="2">
        <f t="shared" si="0"/>
        <v>0.4</v>
      </c>
      <c r="R13" s="2">
        <f t="shared" si="4"/>
        <v>0.66666666666666663</v>
      </c>
      <c r="S13" s="6" t="s">
        <v>45</v>
      </c>
      <c r="T13">
        <v>16</v>
      </c>
      <c r="U13">
        <v>11</v>
      </c>
      <c r="V13">
        <v>0</v>
      </c>
      <c r="W13" s="3">
        <f t="shared" si="1"/>
        <v>20.320999999999998</v>
      </c>
      <c r="X13" s="4">
        <f t="shared" si="2"/>
        <v>15.6</v>
      </c>
      <c r="Y13" s="4">
        <f t="shared" si="3"/>
        <v>6.6</v>
      </c>
      <c r="Z13">
        <v>0</v>
      </c>
    </row>
    <row r="14" spans="1:26" x14ac:dyDescent="0.3">
      <c r="A14" s="1" t="str">
        <f>'LaMelo Ball'!A14</f>
        <v>vs SPA</v>
      </c>
      <c r="B14">
        <v>4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4</v>
      </c>
      <c r="J14">
        <v>0</v>
      </c>
      <c r="K14">
        <v>0</v>
      </c>
      <c r="L14">
        <v>2</v>
      </c>
      <c r="M14">
        <v>2</v>
      </c>
      <c r="N14">
        <v>0</v>
      </c>
      <c r="O14">
        <v>0</v>
      </c>
      <c r="P14">
        <v>-9</v>
      </c>
      <c r="Q14" s="2">
        <f t="shared" si="0"/>
        <v>0.25</v>
      </c>
      <c r="R14" s="6" t="s">
        <v>45</v>
      </c>
      <c r="S14" s="2">
        <f t="shared" si="5"/>
        <v>1</v>
      </c>
      <c r="T14">
        <v>8</v>
      </c>
      <c r="U14">
        <v>4</v>
      </c>
      <c r="V14">
        <v>0</v>
      </c>
      <c r="W14" s="3">
        <f t="shared" si="1"/>
        <v>14.490874999999999</v>
      </c>
      <c r="X14" s="4">
        <f t="shared" si="2"/>
        <v>7</v>
      </c>
      <c r="Y14" s="4">
        <f t="shared" si="3"/>
        <v>2.6000000000000005</v>
      </c>
      <c r="Z14">
        <v>0</v>
      </c>
    </row>
    <row r="15" spans="1:26" x14ac:dyDescent="0.3">
      <c r="A15" s="1" t="str">
        <f>'LaMelo Ball'!A15</f>
        <v>@ 6TH</v>
      </c>
      <c r="B15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3</v>
      </c>
      <c r="J15">
        <v>0</v>
      </c>
      <c r="K15">
        <v>0</v>
      </c>
      <c r="L15">
        <v>2</v>
      </c>
      <c r="M15">
        <v>2</v>
      </c>
      <c r="N15">
        <v>0</v>
      </c>
      <c r="O15">
        <v>0</v>
      </c>
      <c r="P15">
        <v>-1</v>
      </c>
      <c r="Q15" s="2">
        <f t="shared" si="0"/>
        <v>0.33333333333333331</v>
      </c>
      <c r="R15" s="6" t="s">
        <v>45</v>
      </c>
      <c r="S15" s="2">
        <f t="shared" si="5"/>
        <v>1</v>
      </c>
      <c r="T15">
        <v>6</v>
      </c>
      <c r="U15">
        <v>4</v>
      </c>
      <c r="V15">
        <v>0</v>
      </c>
      <c r="W15" s="3">
        <f t="shared" si="1"/>
        <v>16.87</v>
      </c>
      <c r="X15" s="4">
        <f t="shared" si="2"/>
        <v>4</v>
      </c>
      <c r="Y15" s="4">
        <f t="shared" si="3"/>
        <v>2.3000000000000007</v>
      </c>
      <c r="Z15">
        <v>0</v>
      </c>
    </row>
    <row r="16" spans="1:26" x14ac:dyDescent="0.3">
      <c r="A16" s="1" t="str">
        <f>'LaMelo Ball'!A16</f>
        <v>vs CAN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-1</v>
      </c>
      <c r="Q16" s="2">
        <f t="shared" si="0"/>
        <v>0</v>
      </c>
      <c r="R16" s="6" t="s">
        <v>45</v>
      </c>
      <c r="S16" s="6" t="s">
        <v>45</v>
      </c>
      <c r="T16">
        <v>5</v>
      </c>
      <c r="U16">
        <v>0</v>
      </c>
      <c r="V16">
        <v>0</v>
      </c>
      <c r="W16" s="3">
        <f t="shared" si="1"/>
        <v>-4.8965999999999994</v>
      </c>
      <c r="X16" s="4">
        <f t="shared" si="2"/>
        <v>1.2</v>
      </c>
      <c r="Y16" s="4">
        <f t="shared" si="3"/>
        <v>-0.39999999999999997</v>
      </c>
      <c r="Z16">
        <v>0</v>
      </c>
    </row>
    <row r="17" spans="1:26" x14ac:dyDescent="0.3">
      <c r="A17" s="1" t="str">
        <f>'LaMelo Ball'!A17</f>
        <v>vs DNK</v>
      </c>
      <c r="B17">
        <v>0</v>
      </c>
      <c r="C17">
        <v>1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6</v>
      </c>
      <c r="Q17" s="6" t="s">
        <v>45</v>
      </c>
      <c r="R17" s="6" t="s">
        <v>45</v>
      </c>
      <c r="S17" s="6" t="s">
        <v>45</v>
      </c>
      <c r="T17">
        <v>6</v>
      </c>
      <c r="U17">
        <v>0</v>
      </c>
      <c r="V17">
        <v>0</v>
      </c>
      <c r="W17" s="3">
        <f t="shared" si="1"/>
        <v>19.183833333333329</v>
      </c>
      <c r="X17" s="4">
        <f t="shared" si="2"/>
        <v>7.2</v>
      </c>
      <c r="Y17" s="4">
        <f t="shared" si="3"/>
        <v>2</v>
      </c>
      <c r="Z17">
        <v>0</v>
      </c>
    </row>
    <row r="18" spans="1:26" x14ac:dyDescent="0.3">
      <c r="A18" s="1" t="str">
        <f>'LaMelo Ball'!A18</f>
        <v>@ IMP</v>
      </c>
      <c r="B18">
        <v>2</v>
      </c>
      <c r="C18">
        <v>0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-3</v>
      </c>
      <c r="Q18" s="2">
        <f t="shared" si="0"/>
        <v>1</v>
      </c>
      <c r="R18" s="6" t="s">
        <v>45</v>
      </c>
      <c r="S18" s="6" t="s">
        <v>45</v>
      </c>
      <c r="T18">
        <v>6</v>
      </c>
      <c r="U18">
        <v>5</v>
      </c>
      <c r="V18">
        <v>0</v>
      </c>
      <c r="W18" s="3">
        <f t="shared" si="1"/>
        <v>8.2526666666666646</v>
      </c>
      <c r="X18" s="4">
        <f t="shared" si="2"/>
        <v>2.5</v>
      </c>
      <c r="Y18" s="4">
        <f t="shared" si="3"/>
        <v>1</v>
      </c>
      <c r="Z18">
        <v>0</v>
      </c>
    </row>
    <row r="19" spans="1:26" x14ac:dyDescent="0.3">
      <c r="A19" s="1" t="str">
        <f>'LaMelo Ball'!A19</f>
        <v>vs 3PT</v>
      </c>
      <c r="B19">
        <v>4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2</v>
      </c>
      <c r="J19">
        <v>0</v>
      </c>
      <c r="K19">
        <v>0</v>
      </c>
      <c r="L19">
        <v>2</v>
      </c>
      <c r="M19">
        <v>2</v>
      </c>
      <c r="N19">
        <v>0</v>
      </c>
      <c r="O19">
        <v>0</v>
      </c>
      <c r="P19">
        <v>0</v>
      </c>
      <c r="Q19" s="2">
        <f t="shared" si="0"/>
        <v>0.5</v>
      </c>
      <c r="R19" s="6" t="s">
        <v>45</v>
      </c>
      <c r="S19" s="2">
        <f t="shared" si="5"/>
        <v>1</v>
      </c>
      <c r="T19">
        <v>6</v>
      </c>
      <c r="U19">
        <v>4</v>
      </c>
      <c r="V19">
        <v>0</v>
      </c>
      <c r="W19" s="3">
        <f t="shared" si="1"/>
        <v>23.401666666666667</v>
      </c>
      <c r="X19" s="4">
        <f t="shared" si="2"/>
        <v>4</v>
      </c>
      <c r="Y19" s="4">
        <f t="shared" si="3"/>
        <v>3.0000000000000004</v>
      </c>
      <c r="Z19">
        <v>0</v>
      </c>
    </row>
    <row r="20" spans="1:26" x14ac:dyDescent="0.3">
      <c r="A20" s="1" t="str">
        <f>'LaMelo Ball'!A20</f>
        <v>@ DEF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5</v>
      </c>
      <c r="Q20" s="6" t="s">
        <v>45</v>
      </c>
      <c r="R20" s="6" t="s">
        <v>45</v>
      </c>
      <c r="S20" s="6" t="s">
        <v>45</v>
      </c>
      <c r="T20">
        <v>6</v>
      </c>
      <c r="U20">
        <v>3</v>
      </c>
      <c r="V20">
        <v>0</v>
      </c>
      <c r="W20" s="3">
        <f t="shared" si="1"/>
        <v>5.3683333333333332</v>
      </c>
      <c r="X20" s="4">
        <f t="shared" si="2"/>
        <v>2.7</v>
      </c>
      <c r="Y20" s="4">
        <f t="shared" si="3"/>
        <v>0.6</v>
      </c>
      <c r="Z20">
        <v>0</v>
      </c>
    </row>
    <row r="21" spans="1:26" x14ac:dyDescent="0.3">
      <c r="A21" s="1" t="str">
        <f>'LaMelo Ball'!A21</f>
        <v>vs OCE</v>
      </c>
      <c r="B21">
        <v>2</v>
      </c>
      <c r="C21">
        <v>1</v>
      </c>
      <c r="D21">
        <v>1</v>
      </c>
      <c r="E21">
        <v>0</v>
      </c>
      <c r="F21">
        <v>0</v>
      </c>
      <c r="G21">
        <v>0</v>
      </c>
      <c r="H21">
        <v>1</v>
      </c>
      <c r="I21">
        <v>3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-2</v>
      </c>
      <c r="Q21" s="2">
        <f t="shared" si="0"/>
        <v>0.33333333333333331</v>
      </c>
      <c r="R21" s="2">
        <f t="shared" si="4"/>
        <v>0</v>
      </c>
      <c r="S21" s="6" t="s">
        <v>45</v>
      </c>
      <c r="T21">
        <v>7</v>
      </c>
      <c r="U21">
        <v>4</v>
      </c>
      <c r="V21">
        <v>0</v>
      </c>
      <c r="W21" s="3">
        <f t="shared" si="1"/>
        <v>8.130571428571427</v>
      </c>
      <c r="X21" s="4">
        <f t="shared" si="2"/>
        <v>4.7</v>
      </c>
      <c r="Y21" s="4">
        <f t="shared" si="3"/>
        <v>1.3000000000000003</v>
      </c>
      <c r="Z21">
        <v>0</v>
      </c>
    </row>
    <row r="22" spans="1:26" x14ac:dyDescent="0.3">
      <c r="A22" s="1" t="str">
        <f>'LaMelo Ball'!A22</f>
        <v>@ FRA</v>
      </c>
      <c r="B22">
        <v>2</v>
      </c>
      <c r="C22">
        <v>1</v>
      </c>
      <c r="D22">
        <v>0</v>
      </c>
      <c r="E22">
        <v>0</v>
      </c>
      <c r="F22">
        <v>0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4</v>
      </c>
      <c r="Q22" s="2">
        <f t="shared" si="0"/>
        <v>1</v>
      </c>
      <c r="R22" s="6" t="s">
        <v>45</v>
      </c>
      <c r="S22" s="6" t="s">
        <v>45</v>
      </c>
      <c r="T22">
        <v>6</v>
      </c>
      <c r="U22">
        <v>2</v>
      </c>
      <c r="V22">
        <v>0</v>
      </c>
      <c r="W22" s="3">
        <f t="shared" si="1"/>
        <v>7.7866666666666653</v>
      </c>
      <c r="X22" s="4">
        <f t="shared" si="2"/>
        <v>2.2000000000000002</v>
      </c>
      <c r="Y22" s="4">
        <f t="shared" si="3"/>
        <v>1</v>
      </c>
      <c r="Z22">
        <v>0</v>
      </c>
    </row>
    <row r="23" spans="1:26" x14ac:dyDescent="0.3">
      <c r="A23" s="1" t="str">
        <f>'LaMelo Ball'!A23</f>
        <v>vs INJ</v>
      </c>
      <c r="B23">
        <v>3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1</v>
      </c>
      <c r="Q23" s="2">
        <f t="shared" si="0"/>
        <v>1</v>
      </c>
      <c r="R23" s="2">
        <f t="shared" si="4"/>
        <v>1</v>
      </c>
      <c r="S23" s="6" t="s">
        <v>45</v>
      </c>
      <c r="T23">
        <v>6</v>
      </c>
      <c r="U23">
        <v>3</v>
      </c>
      <c r="V23">
        <v>0</v>
      </c>
      <c r="W23" s="3">
        <f t="shared" si="1"/>
        <v>25.395666666666667</v>
      </c>
      <c r="X23" s="4">
        <f t="shared" si="2"/>
        <v>4.2</v>
      </c>
      <c r="Y23" s="4">
        <f t="shared" si="3"/>
        <v>3</v>
      </c>
      <c r="Z23">
        <v>0</v>
      </c>
    </row>
    <row r="24" spans="1:26" x14ac:dyDescent="0.3">
      <c r="A24" s="1" t="str">
        <f>'LaMelo Ball'!A24</f>
        <v>@ EUR</v>
      </c>
      <c r="B24">
        <v>3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9</v>
      </c>
      <c r="Q24" s="2">
        <f t="shared" si="0"/>
        <v>1</v>
      </c>
      <c r="R24" s="2">
        <f t="shared" si="4"/>
        <v>1</v>
      </c>
      <c r="S24" s="6" t="s">
        <v>45</v>
      </c>
      <c r="T24">
        <v>4</v>
      </c>
      <c r="U24">
        <v>3</v>
      </c>
      <c r="V24">
        <v>0</v>
      </c>
      <c r="W24" s="3">
        <f t="shared" si="1"/>
        <v>38.093499999999999</v>
      </c>
      <c r="X24" s="4">
        <f t="shared" si="2"/>
        <v>4.2</v>
      </c>
      <c r="Y24" s="4">
        <f t="shared" si="3"/>
        <v>3</v>
      </c>
      <c r="Z24">
        <v>0</v>
      </c>
    </row>
    <row r="25" spans="1:26" x14ac:dyDescent="0.3">
      <c r="A25" s="1" t="str">
        <f>'LaMelo Ball'!A25</f>
        <v>vs CHI</v>
      </c>
      <c r="B25">
        <v>0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11</v>
      </c>
      <c r="Q25" s="6" t="s">
        <v>45</v>
      </c>
      <c r="R25" s="6" t="s">
        <v>45</v>
      </c>
      <c r="S25" s="6" t="s">
        <v>45</v>
      </c>
      <c r="T25">
        <v>6</v>
      </c>
      <c r="U25">
        <v>3</v>
      </c>
      <c r="V25">
        <v>0</v>
      </c>
      <c r="W25" s="3">
        <f t="shared" si="1"/>
        <v>8.2306666666666661</v>
      </c>
      <c r="X25" s="4">
        <f t="shared" si="2"/>
        <v>2.7</v>
      </c>
      <c r="Y25" s="4">
        <f t="shared" si="3"/>
        <v>1</v>
      </c>
      <c r="Z25">
        <v>0</v>
      </c>
    </row>
    <row r="26" spans="1:26" x14ac:dyDescent="0.3">
      <c r="A26" s="1" t="str">
        <f>'LaMelo Ball'!A26</f>
        <v>vs AFR</v>
      </c>
      <c r="B26">
        <v>2</v>
      </c>
      <c r="C26">
        <v>1</v>
      </c>
      <c r="D26">
        <v>0</v>
      </c>
      <c r="E26">
        <v>0</v>
      </c>
      <c r="F26">
        <v>0</v>
      </c>
      <c r="G26">
        <v>1</v>
      </c>
      <c r="H26">
        <v>1</v>
      </c>
      <c r="I26">
        <v>2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-4</v>
      </c>
      <c r="Q26" s="2">
        <f t="shared" si="0"/>
        <v>0.5</v>
      </c>
      <c r="R26" s="2">
        <f t="shared" si="4"/>
        <v>0</v>
      </c>
      <c r="S26" s="6" t="s">
        <v>45</v>
      </c>
      <c r="T26">
        <v>6</v>
      </c>
      <c r="U26">
        <v>2</v>
      </c>
      <c r="V26">
        <v>0</v>
      </c>
      <c r="W26" s="3">
        <f t="shared" si="1"/>
        <v>-1.6073333333333355</v>
      </c>
      <c r="X26" s="4">
        <f t="shared" si="2"/>
        <v>2.2000000000000002</v>
      </c>
      <c r="Y26" s="4">
        <f t="shared" si="3"/>
        <v>-9.9999999999999978E-2</v>
      </c>
      <c r="Z26">
        <v>0</v>
      </c>
    </row>
    <row r="27" spans="1:26" x14ac:dyDescent="0.3">
      <c r="A27" s="1" t="str">
        <f>'LaMelo Ball'!A27</f>
        <v>@ OLD</v>
      </c>
      <c r="B27">
        <v>6</v>
      </c>
      <c r="C27">
        <v>3</v>
      </c>
      <c r="D27">
        <v>0</v>
      </c>
      <c r="E27">
        <v>1</v>
      </c>
      <c r="F27">
        <v>0</v>
      </c>
      <c r="G27">
        <v>0</v>
      </c>
      <c r="H27">
        <v>2</v>
      </c>
      <c r="I27">
        <v>4</v>
      </c>
      <c r="J27">
        <v>2</v>
      </c>
      <c r="K27">
        <v>4</v>
      </c>
      <c r="L27">
        <v>0</v>
      </c>
      <c r="M27">
        <v>0</v>
      </c>
      <c r="N27">
        <v>0</v>
      </c>
      <c r="O27">
        <v>0</v>
      </c>
      <c r="P27">
        <v>-2</v>
      </c>
      <c r="Q27" s="2">
        <f t="shared" si="0"/>
        <v>0.5</v>
      </c>
      <c r="R27" s="2">
        <f t="shared" si="4"/>
        <v>0.5</v>
      </c>
      <c r="S27" s="6" t="s">
        <v>45</v>
      </c>
      <c r="T27">
        <v>7</v>
      </c>
      <c r="U27">
        <v>6</v>
      </c>
      <c r="V27">
        <v>0</v>
      </c>
      <c r="W27" s="3">
        <f t="shared" si="1"/>
        <v>40.037857142857142</v>
      </c>
      <c r="X27" s="4">
        <f t="shared" si="2"/>
        <v>12.6</v>
      </c>
      <c r="Y27" s="4">
        <f t="shared" si="3"/>
        <v>5.6000000000000005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2.5384615384615383</v>
      </c>
      <c r="C47" s="4">
        <f t="shared" ref="C47:P47" si="6">AVERAGE(C2:C46)</f>
        <v>0.92307692307692313</v>
      </c>
      <c r="D47" s="4">
        <f t="shared" si="6"/>
        <v>0.38461538461538464</v>
      </c>
      <c r="E47" s="4">
        <f t="shared" si="6"/>
        <v>0.11538461538461539</v>
      </c>
      <c r="F47" s="4">
        <f t="shared" si="6"/>
        <v>0.15384615384615385</v>
      </c>
      <c r="G47" s="4">
        <f t="shared" si="6"/>
        <v>0.19230769230769232</v>
      </c>
      <c r="H47" s="4">
        <f t="shared" si="6"/>
        <v>0.92307692307692313</v>
      </c>
      <c r="I47" s="4">
        <f t="shared" si="6"/>
        <v>2.3461538461538463</v>
      </c>
      <c r="J47" s="4">
        <f t="shared" si="6"/>
        <v>0.30769230769230771</v>
      </c>
      <c r="K47" s="4">
        <f t="shared" si="6"/>
        <v>0.80769230769230771</v>
      </c>
      <c r="L47" s="4">
        <f t="shared" si="6"/>
        <v>0.38461538461538464</v>
      </c>
      <c r="M47" s="4">
        <f t="shared" si="6"/>
        <v>0.38461538461538464</v>
      </c>
      <c r="N47" s="4">
        <f t="shared" si="6"/>
        <v>0.11538461538461539</v>
      </c>
      <c r="O47" s="4">
        <f t="shared" si="6"/>
        <v>0.19230769230769232</v>
      </c>
      <c r="P47" s="4">
        <f t="shared" si="6"/>
        <v>1.3076923076923077</v>
      </c>
      <c r="Q47" s="2">
        <f>SUM(H2:H46)/SUM(I2:I46)</f>
        <v>0.39344262295081966</v>
      </c>
      <c r="R47" s="2">
        <f>SUM(J2:J46)/SUM(K2:K46)</f>
        <v>0.38095238095238093</v>
      </c>
      <c r="S47" s="2">
        <f>SUM(L2:L46)/SUM(M2:M46)</f>
        <v>1</v>
      </c>
      <c r="T47" s="4">
        <f t="shared" ref="T47:V47" si="7">AVERAGE(T2:T46)</f>
        <v>6.884615384615385</v>
      </c>
      <c r="U47" s="4">
        <f t="shared" si="7"/>
        <v>3.5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12.543608938547491</v>
      </c>
      <c r="X47" s="4">
        <f t="shared" ref="X47" si="8">B47+(C47*1.2)+(D47*1.5)+(E47*3)+(F47*3)-G47</f>
        <v>4.8384615384615381</v>
      </c>
      <c r="Y47" s="4">
        <f t="shared" ref="Y47" si="9">B47+0.4*H47-0.7*I47-0.4*(M47-L47)+0.7*N47+0.3*(C47-N47)+F47+D47*0.7+0.7*E47-0.4*O47-G47</f>
        <v>1.823076923076923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66</v>
      </c>
      <c r="C49">
        <f t="shared" ref="C49:P49" si="10">SUM(C2:C46)</f>
        <v>24</v>
      </c>
      <c r="D49">
        <f t="shared" si="10"/>
        <v>10</v>
      </c>
      <c r="E49">
        <f t="shared" si="10"/>
        <v>3</v>
      </c>
      <c r="F49">
        <f t="shared" si="10"/>
        <v>4</v>
      </c>
      <c r="G49">
        <f t="shared" si="10"/>
        <v>5</v>
      </c>
      <c r="H49">
        <f t="shared" si="10"/>
        <v>24</v>
      </c>
      <c r="I49">
        <f t="shared" si="10"/>
        <v>61</v>
      </c>
      <c r="J49">
        <f t="shared" si="10"/>
        <v>8</v>
      </c>
      <c r="K49">
        <f t="shared" si="10"/>
        <v>21</v>
      </c>
      <c r="L49">
        <f t="shared" si="10"/>
        <v>10</v>
      </c>
      <c r="M49">
        <f t="shared" si="10"/>
        <v>10</v>
      </c>
      <c r="N49">
        <f t="shared" si="10"/>
        <v>3</v>
      </c>
      <c r="O49">
        <f t="shared" si="10"/>
        <v>5</v>
      </c>
      <c r="P49">
        <f t="shared" si="10"/>
        <v>34</v>
      </c>
      <c r="T49">
        <f>SUM(T2:T46)</f>
        <v>179</v>
      </c>
      <c r="U49">
        <f>SUM(U2:U46)</f>
        <v>91</v>
      </c>
      <c r="V49">
        <f>SUM(V2:V46)</f>
        <v>0</v>
      </c>
      <c r="X49" s="4">
        <f>SUM(X2:X46)</f>
        <v>125.80000000000003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4CB4-BDBC-4305-B2A6-C5D2C8AED6AF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0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-3</v>
      </c>
      <c r="Q2" s="6" t="s">
        <v>45</v>
      </c>
      <c r="R2" s="6" t="s">
        <v>45</v>
      </c>
      <c r="S2" s="6" t="s">
        <v>45</v>
      </c>
      <c r="T2">
        <v>5</v>
      </c>
      <c r="U2">
        <v>3</v>
      </c>
      <c r="V2">
        <v>0</v>
      </c>
      <c r="W2" s="3">
        <f t="shared" ref="W2:W46" si="0">((H2*85.91) +(F2*53.897)+(J2*51.757)+(L2*46.845)+(E2*39.19)+(N2*39.19)+(D2*34.677)+((C2-N2)*14.707)-(O2*17.174)-((M2-L2)*20.091)-((I2-H2)*39.19)-(G2*53.897))/T2</f>
        <v>9.8767999999999994</v>
      </c>
      <c r="X2" s="4">
        <f t="shared" ref="X2:X46" si="1">B2+(C2*1.2)+(D2*1.5)+(E2*3)+(F2*3)-G2</f>
        <v>2.7</v>
      </c>
      <c r="Y2" s="4">
        <f t="shared" ref="Y2:Y46" si="2">B2+0.4*H2-0.7*I2-0.4*(M2-L2)+0.7*N2+0.3*(C2-N2)+F2+D2*0.7+0.7*E2-0.4*O2-G2</f>
        <v>1</v>
      </c>
      <c r="Z2">
        <v>0</v>
      </c>
    </row>
    <row r="3" spans="1:26" x14ac:dyDescent="0.3">
      <c r="A3" s="1" t="str">
        <f>'LaMelo Ball'!A3</f>
        <v>vs IMP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3</v>
      </c>
      <c r="Q3" s="2">
        <f t="shared" ref="Q3:Q46" si="3">H3/I3</f>
        <v>0</v>
      </c>
      <c r="R3" s="2">
        <f t="shared" ref="R3:R46" si="4">J3/K3</f>
        <v>0</v>
      </c>
      <c r="S3" s="6" t="s">
        <v>45</v>
      </c>
      <c r="T3">
        <v>13</v>
      </c>
      <c r="U3">
        <v>5</v>
      </c>
      <c r="V3">
        <v>0</v>
      </c>
      <c r="W3" s="3">
        <f t="shared" si="0"/>
        <v>2.3203076923076926</v>
      </c>
      <c r="X3" s="4">
        <f t="shared" si="1"/>
        <v>3</v>
      </c>
      <c r="Y3" s="4">
        <f t="shared" si="2"/>
        <v>0.7</v>
      </c>
      <c r="Z3">
        <v>0</v>
      </c>
    </row>
    <row r="4" spans="1:26" x14ac:dyDescent="0.3">
      <c r="A4" s="1" t="str">
        <f>'LaMelo Ball'!A4</f>
        <v>@ 3PT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s="6" t="s">
        <v>45</v>
      </c>
      <c r="R4" s="6" t="s">
        <v>45</v>
      </c>
      <c r="S4" s="6" t="s">
        <v>45</v>
      </c>
      <c r="T4">
        <v>8</v>
      </c>
      <c r="U4">
        <v>2</v>
      </c>
      <c r="V4">
        <v>0</v>
      </c>
      <c r="W4" s="3">
        <f t="shared" si="0"/>
        <v>-0.56412499999999977</v>
      </c>
      <c r="X4" s="4">
        <f t="shared" si="1"/>
        <v>1.7000000000000002</v>
      </c>
      <c r="Y4" s="4">
        <f t="shared" si="2"/>
        <v>0</v>
      </c>
      <c r="Z4">
        <v>0</v>
      </c>
    </row>
    <row r="5" spans="1:26" x14ac:dyDescent="0.3">
      <c r="A5" s="1" t="str">
        <f>'LaMelo Ball'!A5</f>
        <v>vs DEF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-10</v>
      </c>
      <c r="Q5" s="2">
        <f t="shared" si="3"/>
        <v>0</v>
      </c>
      <c r="R5" s="2">
        <f t="shared" si="4"/>
        <v>0</v>
      </c>
      <c r="S5" s="6" t="s">
        <v>45</v>
      </c>
      <c r="T5">
        <v>6</v>
      </c>
      <c r="U5">
        <v>0</v>
      </c>
      <c r="V5">
        <v>0</v>
      </c>
      <c r="W5" s="3">
        <f t="shared" si="0"/>
        <v>-6.5316666666666663</v>
      </c>
      <c r="X5" s="4">
        <f t="shared" si="1"/>
        <v>0</v>
      </c>
      <c r="Y5" s="4">
        <f t="shared" si="2"/>
        <v>-0.7</v>
      </c>
      <c r="Z5">
        <v>0</v>
      </c>
    </row>
    <row r="6" spans="1:26" x14ac:dyDescent="0.3">
      <c r="A6" s="1" t="str">
        <f>'LaMelo Ball'!A6</f>
        <v>@ OCE</v>
      </c>
      <c r="B6">
        <v>0</v>
      </c>
      <c r="C6">
        <v>0</v>
      </c>
      <c r="D6">
        <v>2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-8</v>
      </c>
      <c r="Q6" s="2">
        <f t="shared" si="3"/>
        <v>0</v>
      </c>
      <c r="R6" s="2">
        <f t="shared" si="4"/>
        <v>0</v>
      </c>
      <c r="S6" s="6" t="s">
        <v>45</v>
      </c>
      <c r="T6">
        <v>10</v>
      </c>
      <c r="U6">
        <v>6</v>
      </c>
      <c r="V6">
        <v>0</v>
      </c>
      <c r="W6" s="3">
        <f t="shared" si="0"/>
        <v>8.4061000000000003</v>
      </c>
      <c r="X6" s="4">
        <f t="shared" si="1"/>
        <v>6</v>
      </c>
      <c r="Y6" s="4">
        <f t="shared" si="2"/>
        <v>1.7</v>
      </c>
      <c r="Z6">
        <v>0</v>
      </c>
    </row>
    <row r="7" spans="1:26" x14ac:dyDescent="0.3">
      <c r="A7" s="1" t="str">
        <f>'LaMelo Ball'!A7</f>
        <v>vs FRA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 s="6" t="s">
        <v>45</v>
      </c>
      <c r="R7" s="6" t="s">
        <v>45</v>
      </c>
      <c r="S7" s="6" t="s">
        <v>45</v>
      </c>
      <c r="T7">
        <v>9</v>
      </c>
      <c r="U7">
        <v>0</v>
      </c>
      <c r="V7">
        <v>0</v>
      </c>
      <c r="W7" s="3">
        <f t="shared" si="0"/>
        <v>5.9885555555555552</v>
      </c>
      <c r="X7" s="4">
        <f t="shared" si="1"/>
        <v>3</v>
      </c>
      <c r="Y7" s="4">
        <f t="shared" si="2"/>
        <v>1</v>
      </c>
      <c r="Z7">
        <v>0</v>
      </c>
    </row>
    <row r="8" spans="1:26" x14ac:dyDescent="0.3">
      <c r="A8" s="1" t="str">
        <f>'LaMelo Ball'!A8</f>
        <v>@ INJ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6" t="s">
        <v>45</v>
      </c>
      <c r="R8" s="6" t="s">
        <v>45</v>
      </c>
      <c r="S8" s="6" t="s">
        <v>45</v>
      </c>
      <c r="T8">
        <v>4</v>
      </c>
      <c r="U8">
        <v>2</v>
      </c>
      <c r="V8">
        <v>0</v>
      </c>
      <c r="W8" s="3">
        <f t="shared" si="0"/>
        <v>8.6692499999999999</v>
      </c>
      <c r="X8" s="4">
        <f t="shared" si="1"/>
        <v>1.5</v>
      </c>
      <c r="Y8" s="4">
        <f t="shared" si="2"/>
        <v>0.7</v>
      </c>
      <c r="Z8">
        <v>0</v>
      </c>
    </row>
    <row r="9" spans="1:26" x14ac:dyDescent="0.3">
      <c r="A9" s="1" t="str">
        <f>'LaMelo Ball'!A9</f>
        <v>vs EUR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 s="6" t="s">
        <v>45</v>
      </c>
      <c r="R9" s="6" t="s">
        <v>45</v>
      </c>
      <c r="S9" s="6" t="s">
        <v>45</v>
      </c>
      <c r="T9">
        <v>4</v>
      </c>
      <c r="U9">
        <v>0</v>
      </c>
      <c r="V9">
        <v>0</v>
      </c>
      <c r="W9" s="3">
        <f t="shared" si="0"/>
        <v>0</v>
      </c>
      <c r="X9" s="4">
        <f t="shared" si="1"/>
        <v>0</v>
      </c>
      <c r="Y9" s="4">
        <f t="shared" si="2"/>
        <v>0</v>
      </c>
      <c r="Z9">
        <v>0</v>
      </c>
    </row>
    <row r="10" spans="1:26" x14ac:dyDescent="0.3">
      <c r="A10" s="1" t="str">
        <f>'LaMelo Ball'!A10</f>
        <v>@ CHI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-3</v>
      </c>
      <c r="Q10" s="6" t="s">
        <v>45</v>
      </c>
      <c r="R10" s="6" t="s">
        <v>45</v>
      </c>
      <c r="S10" s="6" t="s">
        <v>45</v>
      </c>
      <c r="T10">
        <v>5</v>
      </c>
      <c r="U10">
        <v>0</v>
      </c>
      <c r="V10">
        <v>0</v>
      </c>
      <c r="W10" s="3">
        <f t="shared" si="0"/>
        <v>-3.4348000000000001</v>
      </c>
      <c r="X10" s="4">
        <f t="shared" si="1"/>
        <v>0</v>
      </c>
      <c r="Y10" s="4">
        <f t="shared" si="2"/>
        <v>-0.4</v>
      </c>
      <c r="Z10">
        <v>0</v>
      </c>
    </row>
    <row r="11" spans="1:26" x14ac:dyDescent="0.3">
      <c r="A11" s="1" t="str">
        <f>'LaMelo Ball'!A11</f>
        <v>@ AFR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-4</v>
      </c>
      <c r="Q11" s="6" t="s">
        <v>45</v>
      </c>
      <c r="R11" s="6" t="s">
        <v>45</v>
      </c>
      <c r="S11" s="6" t="s">
        <v>45</v>
      </c>
      <c r="T11">
        <v>6</v>
      </c>
      <c r="U11">
        <v>0</v>
      </c>
      <c r="V11">
        <v>0</v>
      </c>
      <c r="W11" s="3">
        <f t="shared" si="0"/>
        <v>0</v>
      </c>
      <c r="X11" s="4">
        <f t="shared" si="1"/>
        <v>0</v>
      </c>
      <c r="Y11" s="4">
        <f t="shared" si="2"/>
        <v>0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2</v>
      </c>
      <c r="N12">
        <v>0</v>
      </c>
      <c r="O12">
        <v>0</v>
      </c>
      <c r="P12">
        <v>-3</v>
      </c>
      <c r="Q12" s="6" t="s">
        <v>45</v>
      </c>
      <c r="R12" s="6" t="s">
        <v>45</v>
      </c>
      <c r="S12" s="2">
        <f t="shared" ref="S12:S46" si="5">L12/M12</f>
        <v>1</v>
      </c>
      <c r="T12">
        <v>6</v>
      </c>
      <c r="U12">
        <v>2</v>
      </c>
      <c r="V12">
        <v>0</v>
      </c>
      <c r="W12" s="3">
        <f t="shared" si="0"/>
        <v>18.066166666666664</v>
      </c>
      <c r="X12" s="4">
        <f t="shared" si="1"/>
        <v>3.2</v>
      </c>
      <c r="Y12" s="4">
        <f t="shared" si="2"/>
        <v>2.2999999999999998</v>
      </c>
      <c r="Z12">
        <v>0</v>
      </c>
    </row>
    <row r="13" spans="1:26" x14ac:dyDescent="0.3">
      <c r="A13" s="1" t="str">
        <f>'LaMelo Ball'!A13</f>
        <v>@ USA</v>
      </c>
      <c r="B13">
        <v>5</v>
      </c>
      <c r="C13">
        <v>3</v>
      </c>
      <c r="D13">
        <v>4</v>
      </c>
      <c r="E13">
        <v>0</v>
      </c>
      <c r="F13">
        <v>2</v>
      </c>
      <c r="G13">
        <v>0</v>
      </c>
      <c r="H13">
        <v>2</v>
      </c>
      <c r="I13">
        <v>3</v>
      </c>
      <c r="J13">
        <v>1</v>
      </c>
      <c r="K13">
        <v>1</v>
      </c>
      <c r="L13">
        <v>0</v>
      </c>
      <c r="M13">
        <v>0</v>
      </c>
      <c r="N13">
        <v>1</v>
      </c>
      <c r="O13">
        <v>0</v>
      </c>
      <c r="P13">
        <v>24</v>
      </c>
      <c r="Q13" s="2">
        <f t="shared" si="3"/>
        <v>0.66666666666666663</v>
      </c>
      <c r="R13" s="2">
        <f t="shared" si="4"/>
        <v>1</v>
      </c>
      <c r="S13" s="6" t="s">
        <v>45</v>
      </c>
      <c r="T13">
        <v>12</v>
      </c>
      <c r="U13">
        <v>15</v>
      </c>
      <c r="V13">
        <v>0</v>
      </c>
      <c r="W13" s="3">
        <f t="shared" si="0"/>
        <v>41.624416666666669</v>
      </c>
      <c r="X13" s="4">
        <f t="shared" si="1"/>
        <v>20.6</v>
      </c>
      <c r="Y13" s="4">
        <f t="shared" si="2"/>
        <v>9.8000000000000007</v>
      </c>
      <c r="Z13">
        <v>0</v>
      </c>
    </row>
    <row r="14" spans="1:26" x14ac:dyDescent="0.3">
      <c r="A14" s="1" t="str">
        <f>'LaMelo Ball'!A14</f>
        <v>vs SPA</v>
      </c>
      <c r="B14">
        <v>0</v>
      </c>
      <c r="C14">
        <v>0</v>
      </c>
      <c r="D14">
        <v>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-9</v>
      </c>
      <c r="Q14" s="6" t="s">
        <v>45</v>
      </c>
      <c r="R14" s="6" t="s">
        <v>45</v>
      </c>
      <c r="S14" s="6" t="s">
        <v>45</v>
      </c>
      <c r="T14">
        <v>8</v>
      </c>
      <c r="U14">
        <v>4</v>
      </c>
      <c r="V14">
        <v>0</v>
      </c>
      <c r="W14" s="3">
        <f t="shared" si="0"/>
        <v>8.6692499999999999</v>
      </c>
      <c r="X14" s="4">
        <f t="shared" si="1"/>
        <v>3</v>
      </c>
      <c r="Y14" s="4">
        <f t="shared" si="2"/>
        <v>1.4</v>
      </c>
      <c r="Z14">
        <v>0</v>
      </c>
    </row>
    <row r="15" spans="1:26" x14ac:dyDescent="0.3">
      <c r="A15" s="1" t="str">
        <f>'LaMelo Ball'!A15</f>
        <v>@ 6TH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-1</v>
      </c>
      <c r="Q15" s="6" t="s">
        <v>45</v>
      </c>
      <c r="R15" s="6" t="s">
        <v>45</v>
      </c>
      <c r="S15" s="6" t="s">
        <v>45</v>
      </c>
      <c r="T15">
        <v>5</v>
      </c>
      <c r="U15">
        <v>0</v>
      </c>
      <c r="V15">
        <v>0</v>
      </c>
      <c r="W15" s="3">
        <f t="shared" si="0"/>
        <v>2.9414000000000002</v>
      </c>
      <c r="X15" s="4">
        <f t="shared" si="1"/>
        <v>1.2</v>
      </c>
      <c r="Y15" s="4">
        <f t="shared" si="2"/>
        <v>0.3</v>
      </c>
      <c r="Z15">
        <v>0</v>
      </c>
    </row>
    <row r="16" spans="1:26" x14ac:dyDescent="0.3">
      <c r="A16" s="1" t="str">
        <f>'LaMelo Ball'!A16</f>
        <v>vs CAN</v>
      </c>
      <c r="B16">
        <v>3</v>
      </c>
      <c r="C16">
        <v>0</v>
      </c>
      <c r="D16">
        <v>1</v>
      </c>
      <c r="E16">
        <v>0</v>
      </c>
      <c r="F16">
        <v>0</v>
      </c>
      <c r="G16">
        <v>1</v>
      </c>
      <c r="H16">
        <v>1</v>
      </c>
      <c r="I16">
        <v>1</v>
      </c>
      <c r="J16">
        <v>1</v>
      </c>
      <c r="K16">
        <v>1</v>
      </c>
      <c r="L16">
        <v>0</v>
      </c>
      <c r="M16">
        <v>0</v>
      </c>
      <c r="N16">
        <v>0</v>
      </c>
      <c r="O16">
        <v>1</v>
      </c>
      <c r="P16">
        <v>-2</v>
      </c>
      <c r="Q16" s="2">
        <f t="shared" si="3"/>
        <v>1</v>
      </c>
      <c r="R16" s="2">
        <f t="shared" si="4"/>
        <v>1</v>
      </c>
      <c r="S16" s="6" t="s">
        <v>45</v>
      </c>
      <c r="T16">
        <v>6</v>
      </c>
      <c r="U16">
        <v>6</v>
      </c>
      <c r="V16">
        <v>0</v>
      </c>
      <c r="W16" s="3">
        <f t="shared" si="0"/>
        <v>16.878833333333333</v>
      </c>
      <c r="X16" s="4">
        <f t="shared" si="1"/>
        <v>3.5</v>
      </c>
      <c r="Y16" s="4">
        <f t="shared" si="2"/>
        <v>2.0000000000000004</v>
      </c>
      <c r="Z16">
        <v>0</v>
      </c>
    </row>
    <row r="17" spans="1:26" x14ac:dyDescent="0.3">
      <c r="A17" s="1" t="str">
        <f>'LaMelo Ball'!A17</f>
        <v>vs DNK</v>
      </c>
      <c r="B17">
        <v>3</v>
      </c>
      <c r="C17">
        <v>1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2</v>
      </c>
      <c r="Q17" s="2">
        <f t="shared" si="3"/>
        <v>1</v>
      </c>
      <c r="R17" s="2">
        <f t="shared" si="4"/>
        <v>1</v>
      </c>
      <c r="S17" s="6" t="s">
        <v>45</v>
      </c>
      <c r="T17">
        <v>5</v>
      </c>
      <c r="U17">
        <v>5</v>
      </c>
      <c r="V17">
        <v>0</v>
      </c>
      <c r="W17" s="3">
        <f t="shared" si="0"/>
        <v>37.410199999999996</v>
      </c>
      <c r="X17" s="4">
        <f t="shared" si="1"/>
        <v>5.7</v>
      </c>
      <c r="Y17" s="4">
        <f t="shared" si="2"/>
        <v>3.7</v>
      </c>
      <c r="Z17">
        <v>0</v>
      </c>
    </row>
    <row r="18" spans="1:26" x14ac:dyDescent="0.3">
      <c r="A18" s="1" t="str">
        <f>'LaMelo Ball'!A18</f>
        <v>@ IMP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-1</v>
      </c>
      <c r="Q18" s="6" t="s">
        <v>45</v>
      </c>
      <c r="R18" s="6" t="s">
        <v>45</v>
      </c>
      <c r="S18" s="6" t="s">
        <v>45</v>
      </c>
      <c r="T18">
        <v>6</v>
      </c>
      <c r="U18">
        <v>3</v>
      </c>
      <c r="V18">
        <v>0</v>
      </c>
      <c r="W18" s="3">
        <f t="shared" si="0"/>
        <v>-0.75216666666666632</v>
      </c>
      <c r="X18" s="4">
        <f t="shared" si="1"/>
        <v>1.7000000000000002</v>
      </c>
      <c r="Y18" s="4">
        <f t="shared" si="2"/>
        <v>0</v>
      </c>
      <c r="Z18">
        <v>0</v>
      </c>
    </row>
    <row r="19" spans="1:26" x14ac:dyDescent="0.3">
      <c r="A19" s="1" t="str">
        <f>'LaMelo Ball'!A19</f>
        <v>vs 3PT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4</v>
      </c>
      <c r="Q19" s="2">
        <f t="shared" si="3"/>
        <v>0</v>
      </c>
      <c r="R19" s="6" t="s">
        <v>45</v>
      </c>
      <c r="S19" s="6" t="s">
        <v>45</v>
      </c>
      <c r="T19">
        <v>5</v>
      </c>
      <c r="U19">
        <v>0</v>
      </c>
      <c r="V19">
        <v>0</v>
      </c>
      <c r="W19" s="3">
        <f t="shared" si="0"/>
        <v>-7.8379999999999992</v>
      </c>
      <c r="X19" s="4">
        <f t="shared" si="1"/>
        <v>0</v>
      </c>
      <c r="Y19" s="4">
        <f t="shared" si="2"/>
        <v>-0.7</v>
      </c>
      <c r="Z19">
        <v>0</v>
      </c>
    </row>
    <row r="20" spans="1:26" x14ac:dyDescent="0.3">
      <c r="A20" s="1" t="str">
        <f>'LaMelo Ball'!A20</f>
        <v>@ DEF</v>
      </c>
      <c r="B20">
        <v>2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2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14</v>
      </c>
      <c r="Q20" s="2">
        <f t="shared" si="3"/>
        <v>0.5</v>
      </c>
      <c r="R20" s="6" t="s">
        <v>45</v>
      </c>
      <c r="S20" s="6" t="s">
        <v>45</v>
      </c>
      <c r="T20">
        <v>7</v>
      </c>
      <c r="U20">
        <v>5</v>
      </c>
      <c r="V20">
        <v>0</v>
      </c>
      <c r="W20" s="3">
        <f t="shared" si="0"/>
        <v>11.275714285714283</v>
      </c>
      <c r="X20" s="4">
        <f t="shared" si="1"/>
        <v>4.7</v>
      </c>
      <c r="Y20" s="4">
        <f t="shared" si="2"/>
        <v>1.6</v>
      </c>
      <c r="Z20">
        <v>0</v>
      </c>
    </row>
    <row r="21" spans="1:26" x14ac:dyDescent="0.3">
      <c r="A21" s="1" t="str">
        <f>'LaMelo Ball'!A21</f>
        <v>vs OCE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-5</v>
      </c>
      <c r="Q21" s="6" t="s">
        <v>45</v>
      </c>
      <c r="R21" s="6" t="s">
        <v>45</v>
      </c>
      <c r="S21" s="6" t="s">
        <v>45</v>
      </c>
      <c r="T21">
        <v>5</v>
      </c>
      <c r="U21">
        <v>3</v>
      </c>
      <c r="V21">
        <v>0</v>
      </c>
      <c r="W21" s="3">
        <f t="shared" si="0"/>
        <v>6.9353999999999996</v>
      </c>
      <c r="X21" s="4">
        <f t="shared" si="1"/>
        <v>1.5</v>
      </c>
      <c r="Y21" s="4">
        <f t="shared" si="2"/>
        <v>0.7</v>
      </c>
      <c r="Z21">
        <v>0</v>
      </c>
    </row>
    <row r="22" spans="1:26" x14ac:dyDescent="0.3">
      <c r="A22" s="1" t="str">
        <f>'LaMelo Ball'!A22</f>
        <v>@ FRA</v>
      </c>
      <c r="B22">
        <v>0</v>
      </c>
      <c r="C22">
        <v>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-1</v>
      </c>
      <c r="Q22" s="6" t="s">
        <v>45</v>
      </c>
      <c r="R22" s="6" t="s">
        <v>45</v>
      </c>
      <c r="S22" s="6" t="s">
        <v>45</v>
      </c>
      <c r="T22">
        <v>4</v>
      </c>
      <c r="U22">
        <v>2</v>
      </c>
      <c r="V22">
        <v>0</v>
      </c>
      <c r="W22" s="3">
        <f t="shared" si="0"/>
        <v>12.346</v>
      </c>
      <c r="X22" s="4">
        <f t="shared" si="1"/>
        <v>2.7</v>
      </c>
      <c r="Y22" s="4">
        <f t="shared" si="2"/>
        <v>1</v>
      </c>
      <c r="Z22">
        <v>0</v>
      </c>
    </row>
    <row r="23" spans="1:26" x14ac:dyDescent="0.3">
      <c r="A23" s="1" t="str">
        <f>'LaMelo Ball'!A23</f>
        <v>vs INJ</v>
      </c>
      <c r="B23">
        <v>0</v>
      </c>
      <c r="C23">
        <v>1</v>
      </c>
      <c r="D23">
        <v>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 s="6" t="s">
        <v>45</v>
      </c>
      <c r="R23" s="6" t="s">
        <v>45</v>
      </c>
      <c r="S23" s="6" t="s">
        <v>45</v>
      </c>
      <c r="T23">
        <v>6</v>
      </c>
      <c r="U23">
        <v>5</v>
      </c>
      <c r="V23">
        <v>0</v>
      </c>
      <c r="W23" s="3">
        <f t="shared" si="0"/>
        <v>14.010166666666668</v>
      </c>
      <c r="X23" s="4">
        <f t="shared" si="1"/>
        <v>4.2</v>
      </c>
      <c r="Y23" s="4">
        <f t="shared" si="2"/>
        <v>1.7</v>
      </c>
      <c r="Z23">
        <v>0</v>
      </c>
    </row>
    <row r="24" spans="1:26" x14ac:dyDescent="0.3">
      <c r="A24" s="1" t="str">
        <f>'LaMelo Ball'!A24</f>
        <v>@ EUR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</v>
      </c>
      <c r="Q24" s="6" t="s">
        <v>45</v>
      </c>
      <c r="R24" s="6" t="s">
        <v>45</v>
      </c>
      <c r="S24" s="6" t="s">
        <v>45</v>
      </c>
      <c r="T24">
        <v>5</v>
      </c>
      <c r="U24">
        <v>0</v>
      </c>
      <c r="V24">
        <v>0</v>
      </c>
      <c r="W24" s="3">
        <f t="shared" si="0"/>
        <v>-10.779399999999999</v>
      </c>
      <c r="X24" s="4">
        <f t="shared" si="1"/>
        <v>-1</v>
      </c>
      <c r="Y24" s="4">
        <f t="shared" si="2"/>
        <v>-1</v>
      </c>
      <c r="Z24">
        <v>0</v>
      </c>
    </row>
    <row r="25" spans="1:26" x14ac:dyDescent="0.3">
      <c r="A25" s="1" t="str">
        <f>'LaMelo Ball'!A25</f>
        <v>vs CHI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  <c r="Q25" s="6" t="s">
        <v>45</v>
      </c>
      <c r="R25" s="6" t="s">
        <v>45</v>
      </c>
      <c r="S25" s="6" t="s">
        <v>45</v>
      </c>
      <c r="T25">
        <v>5</v>
      </c>
      <c r="U25">
        <v>0</v>
      </c>
      <c r="V25">
        <v>0</v>
      </c>
      <c r="W25" s="3">
        <f t="shared" si="0"/>
        <v>-10.779399999999999</v>
      </c>
      <c r="X25" s="4">
        <f t="shared" si="1"/>
        <v>-1</v>
      </c>
      <c r="Y25" s="4">
        <f t="shared" si="2"/>
        <v>-1</v>
      </c>
      <c r="Z25">
        <v>0</v>
      </c>
    </row>
    <row r="26" spans="1:26" x14ac:dyDescent="0.3">
      <c r="A26" s="1" t="str">
        <f>'LaMelo Ball'!A26</f>
        <v>vs AFR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6</v>
      </c>
      <c r="Q26" s="6" t="s">
        <v>45</v>
      </c>
      <c r="R26" s="6" t="s">
        <v>45</v>
      </c>
      <c r="S26" s="6" t="s">
        <v>45</v>
      </c>
      <c r="T26">
        <v>5</v>
      </c>
      <c r="U26">
        <v>2</v>
      </c>
      <c r="V26">
        <v>0</v>
      </c>
      <c r="W26" s="3">
        <f t="shared" si="0"/>
        <v>6.9353999999999996</v>
      </c>
      <c r="X26" s="4">
        <f t="shared" si="1"/>
        <v>1.5</v>
      </c>
      <c r="Y26" s="4">
        <f t="shared" si="2"/>
        <v>0.7</v>
      </c>
      <c r="Z26">
        <v>0</v>
      </c>
    </row>
    <row r="27" spans="1:26" x14ac:dyDescent="0.3">
      <c r="A27" s="1" t="str">
        <f>'LaMelo Ball'!A27</f>
        <v>@ OLD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 s="6" t="s">
        <v>45</v>
      </c>
      <c r="R27" s="6" t="s">
        <v>45</v>
      </c>
      <c r="S27" s="6" t="s">
        <v>45</v>
      </c>
      <c r="T27">
        <v>7</v>
      </c>
      <c r="U27">
        <v>2</v>
      </c>
      <c r="V27">
        <v>0</v>
      </c>
      <c r="W27" s="3">
        <f t="shared" si="0"/>
        <v>4.9538571428571432</v>
      </c>
      <c r="X27" s="4">
        <f t="shared" si="1"/>
        <v>1.5</v>
      </c>
      <c r="Y27" s="4">
        <f t="shared" si="2"/>
        <v>0.7</v>
      </c>
      <c r="Z27">
        <v>0</v>
      </c>
    </row>
    <row r="28" spans="1:26" x14ac:dyDescent="0.3">
      <c r="A28" s="1">
        <f>'LaMelo Ball'!A28</f>
        <v>0</v>
      </c>
      <c r="Q28" s="2" t="e">
        <f t="shared" si="3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0"/>
        <v>#DIV/0!</v>
      </c>
      <c r="X28" s="4">
        <f t="shared" si="1"/>
        <v>0</v>
      </c>
      <c r="Y28" s="4">
        <f t="shared" si="2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3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0"/>
        <v>#DIV/0!</v>
      </c>
      <c r="X29" s="4">
        <f t="shared" si="1"/>
        <v>0</v>
      </c>
      <c r="Y29" s="4">
        <f t="shared" si="2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3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0"/>
        <v>#DIV/0!</v>
      </c>
      <c r="X30" s="4">
        <f t="shared" si="1"/>
        <v>0</v>
      </c>
      <c r="Y30" s="4">
        <f t="shared" si="2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3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0"/>
        <v>#DIV/0!</v>
      </c>
      <c r="X31" s="4">
        <f t="shared" si="1"/>
        <v>0</v>
      </c>
      <c r="Y31" s="4">
        <f t="shared" si="2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3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0"/>
        <v>#DIV/0!</v>
      </c>
      <c r="X32" s="4">
        <f t="shared" si="1"/>
        <v>0</v>
      </c>
      <c r="Y32" s="4">
        <f t="shared" si="2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3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0"/>
        <v>#DIV/0!</v>
      </c>
      <c r="X33" s="4">
        <f t="shared" si="1"/>
        <v>0</v>
      </c>
      <c r="Y33" s="4">
        <f t="shared" si="2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3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0"/>
        <v>#DIV/0!</v>
      </c>
      <c r="X34" s="4">
        <f t="shared" si="1"/>
        <v>0</v>
      </c>
      <c r="Y34" s="4">
        <f t="shared" si="2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3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0"/>
        <v>#DIV/0!</v>
      </c>
      <c r="X35" s="4">
        <f t="shared" si="1"/>
        <v>0</v>
      </c>
      <c r="Y35" s="4">
        <f t="shared" si="2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3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0"/>
        <v>#DIV/0!</v>
      </c>
      <c r="X36" s="4">
        <f t="shared" si="1"/>
        <v>0</v>
      </c>
      <c r="Y36" s="4">
        <f t="shared" si="2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3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0"/>
        <v>#DIV/0!</v>
      </c>
      <c r="X37" s="4">
        <f t="shared" si="1"/>
        <v>0</v>
      </c>
      <c r="Y37" s="4">
        <f t="shared" si="2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3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0"/>
        <v>#DIV/0!</v>
      </c>
      <c r="X38" s="4">
        <f t="shared" si="1"/>
        <v>0</v>
      </c>
      <c r="Y38" s="4">
        <f t="shared" si="2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3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0"/>
        <v>#DIV/0!</v>
      </c>
      <c r="X39" s="4">
        <f t="shared" si="1"/>
        <v>0</v>
      </c>
      <c r="Y39" s="4">
        <f t="shared" si="2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3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0"/>
        <v>#DIV/0!</v>
      </c>
      <c r="X40" s="4">
        <f t="shared" si="1"/>
        <v>0</v>
      </c>
      <c r="Y40" s="4">
        <f t="shared" si="2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3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0"/>
        <v>#DIV/0!</v>
      </c>
      <c r="X41" s="4">
        <f t="shared" si="1"/>
        <v>0</v>
      </c>
      <c r="Y41" s="4">
        <f t="shared" si="2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3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0"/>
        <v>#DIV/0!</v>
      </c>
      <c r="X42" s="4">
        <f t="shared" si="1"/>
        <v>0</v>
      </c>
      <c r="Y42" s="4">
        <f t="shared" si="2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3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0"/>
        <v>#DIV/0!</v>
      </c>
      <c r="X43" s="4">
        <f t="shared" si="1"/>
        <v>0</v>
      </c>
      <c r="Y43" s="4">
        <f t="shared" si="2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3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0"/>
        <v>#DIV/0!</v>
      </c>
      <c r="X44" s="4">
        <f t="shared" si="1"/>
        <v>0</v>
      </c>
      <c r="Y44" s="4">
        <f t="shared" si="2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3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0"/>
        <v>#DIV/0!</v>
      </c>
      <c r="X45" s="4">
        <f t="shared" si="1"/>
        <v>0</v>
      </c>
      <c r="Y45" s="4">
        <f t="shared" si="2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3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0"/>
        <v>#DIV/0!</v>
      </c>
      <c r="X46" s="4">
        <f t="shared" si="1"/>
        <v>0</v>
      </c>
      <c r="Y46" s="4">
        <f t="shared" si="2"/>
        <v>0</v>
      </c>
      <c r="Z46">
        <v>0</v>
      </c>
    </row>
    <row r="47" spans="1:26" x14ac:dyDescent="0.3">
      <c r="A47" t="s">
        <v>22</v>
      </c>
      <c r="B47" s="4">
        <f>AVERAGE(B2:B46)</f>
        <v>0.57692307692307687</v>
      </c>
      <c r="C47" s="4">
        <f t="shared" ref="C47:P47" si="6">AVERAGE(C2:C46)</f>
        <v>0.46153846153846156</v>
      </c>
      <c r="D47" s="4">
        <f t="shared" si="6"/>
        <v>0.88461538461538458</v>
      </c>
      <c r="E47" s="4">
        <f t="shared" si="6"/>
        <v>0</v>
      </c>
      <c r="F47" s="4">
        <f t="shared" si="6"/>
        <v>0.15384615384615385</v>
      </c>
      <c r="G47" s="4">
        <f t="shared" si="6"/>
        <v>0.19230769230769232</v>
      </c>
      <c r="H47" s="4">
        <f t="shared" si="6"/>
        <v>0.19230769230769232</v>
      </c>
      <c r="I47" s="4">
        <f t="shared" si="6"/>
        <v>0.42307692307692307</v>
      </c>
      <c r="J47" s="4">
        <f t="shared" si="6"/>
        <v>0.11538461538461539</v>
      </c>
      <c r="K47" s="4">
        <f t="shared" si="6"/>
        <v>0.23076923076923078</v>
      </c>
      <c r="L47" s="4">
        <f t="shared" si="6"/>
        <v>7.6923076923076927E-2</v>
      </c>
      <c r="M47" s="4">
        <f t="shared" si="6"/>
        <v>7.6923076923076927E-2</v>
      </c>
      <c r="N47" s="4">
        <f t="shared" si="6"/>
        <v>3.8461538461538464E-2</v>
      </c>
      <c r="O47" s="4">
        <f t="shared" si="6"/>
        <v>0.11538461538461539</v>
      </c>
      <c r="P47" s="4">
        <f t="shared" si="6"/>
        <v>0.61538461538461542</v>
      </c>
      <c r="Q47" s="2">
        <f>SUM(H2:H46)/SUM(I2:I46)</f>
        <v>0.45454545454545453</v>
      </c>
      <c r="R47" s="2">
        <f>SUM(J2:J46)/SUM(K2:K46)</f>
        <v>0.5</v>
      </c>
      <c r="S47" s="2">
        <f>SUM(L2:L46)/SUM(M2:M46)</f>
        <v>1</v>
      </c>
      <c r="T47" s="4">
        <f t="shared" ref="T47:V47" si="7">AVERAGE(T2:T46)</f>
        <v>6.4230769230769234</v>
      </c>
      <c r="U47" s="4">
        <f t="shared" si="7"/>
        <v>2.7692307692307692</v>
      </c>
      <c r="V47" s="4">
        <f t="shared" si="7"/>
        <v>0</v>
      </c>
      <c r="W47" s="3">
        <f>((H49*85.91) +(F49*53.897)+(J49*51.757)+(L49*46.845)+(E49*39.19)+(N49*39.19)+(D49*34.677)+((C49-N49)*14.707)-(O49*17.174)-((M49-L49)*20.091)-((I49-H49)*39.19)-(G49*53.897))/T49</f>
        <v>8.002934131736529</v>
      </c>
      <c r="X47" s="4">
        <f t="shared" ref="X47" si="8">B47+(C47*1.2)+(D47*1.5)+(E47*3)+(F47*3)-G47</f>
        <v>2.726923076923077</v>
      </c>
      <c r="Y47" s="4">
        <f t="shared" ref="Y47" si="9">B47+0.4*H47-0.7*I47-0.4*(M47-L47)+0.7*N47+0.3*(C47-N47)+F47+D47*0.7+0.7*E47-0.4*O47-G47</f>
        <v>1.046153846153846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15</v>
      </c>
      <c r="C49">
        <f t="shared" ref="C49:P49" si="10">SUM(C2:C46)</f>
        <v>12</v>
      </c>
      <c r="D49">
        <f t="shared" si="10"/>
        <v>23</v>
      </c>
      <c r="E49">
        <f t="shared" si="10"/>
        <v>0</v>
      </c>
      <c r="F49">
        <f t="shared" si="10"/>
        <v>4</v>
      </c>
      <c r="G49">
        <f t="shared" si="10"/>
        <v>5</v>
      </c>
      <c r="H49">
        <f t="shared" si="10"/>
        <v>5</v>
      </c>
      <c r="I49">
        <f t="shared" si="10"/>
        <v>11</v>
      </c>
      <c r="J49">
        <f t="shared" si="10"/>
        <v>3</v>
      </c>
      <c r="K49">
        <f t="shared" si="10"/>
        <v>6</v>
      </c>
      <c r="L49">
        <f t="shared" si="10"/>
        <v>2</v>
      </c>
      <c r="M49">
        <f t="shared" si="10"/>
        <v>2</v>
      </c>
      <c r="N49">
        <f t="shared" si="10"/>
        <v>1</v>
      </c>
      <c r="O49">
        <f t="shared" si="10"/>
        <v>3</v>
      </c>
      <c r="P49">
        <f t="shared" si="10"/>
        <v>16</v>
      </c>
      <c r="T49">
        <f>SUM(T2:T46)</f>
        <v>167</v>
      </c>
      <c r="U49">
        <f>SUM(U2:U46)</f>
        <v>72</v>
      </c>
      <c r="V49">
        <f>SUM(V2:V46)</f>
        <v>0</v>
      </c>
      <c r="X49" s="4">
        <f>SUM(X2:X46)</f>
        <v>70.90000000000002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39F84-F177-4316-87FC-5F6BF05A1643}">
  <dimension ref="A1:AA59"/>
  <sheetViews>
    <sheetView tabSelected="1" topLeftCell="E10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'LaMelo Ball'!A2</f>
        <v>@ DNK</v>
      </c>
      <c r="B2">
        <v>134</v>
      </c>
      <c r="C2">
        <v>52</v>
      </c>
      <c r="D2">
        <v>87</v>
      </c>
      <c r="E2">
        <v>15</v>
      </c>
      <c r="F2">
        <v>29</v>
      </c>
      <c r="G2">
        <v>15</v>
      </c>
      <c r="H2">
        <v>19</v>
      </c>
      <c r="I2">
        <v>16</v>
      </c>
      <c r="J2">
        <v>12</v>
      </c>
      <c r="K2">
        <v>54</v>
      </c>
      <c r="L2">
        <v>18</v>
      </c>
      <c r="M2">
        <v>30</v>
      </c>
      <c r="N2">
        <v>37</v>
      </c>
      <c r="O2">
        <v>15</v>
      </c>
      <c r="P2">
        <v>32</v>
      </c>
      <c r="Q2">
        <f t="shared" ref="Q2:Q46" si="0">O2+P2</f>
        <v>47</v>
      </c>
      <c r="R2">
        <v>3</v>
      </c>
      <c r="S2">
        <v>6</v>
      </c>
      <c r="T2">
        <v>11</v>
      </c>
      <c r="U2">
        <v>6</v>
      </c>
      <c r="V2">
        <v>10</v>
      </c>
      <c r="W2" s="5">
        <v>0.93251157407407403</v>
      </c>
      <c r="X2" s="2">
        <f t="shared" ref="X2:X46" si="1">C2/D2</f>
        <v>0.5977011494252874</v>
      </c>
      <c r="Y2" s="2">
        <f t="shared" ref="Y2:Y46" si="2" xml:space="preserve"> E2/F2</f>
        <v>0.51724137931034486</v>
      </c>
      <c r="Z2" s="2">
        <f t="shared" ref="Z2:Z46" si="3">G2/H2</f>
        <v>0.78947368421052633</v>
      </c>
      <c r="AA2" s="4">
        <f t="shared" ref="AA2:AA46" si="4">0.96*((D2)+(T2)+0.44*(H2)-(O2))</f>
        <v>87.70559999999999</v>
      </c>
    </row>
    <row r="3" spans="1:27" x14ac:dyDescent="0.3">
      <c r="A3" s="1" t="str">
        <f>'LaMelo Ball'!A3</f>
        <v>vs IMP</v>
      </c>
      <c r="B3">
        <v>138</v>
      </c>
      <c r="C3">
        <v>54</v>
      </c>
      <c r="D3">
        <v>87</v>
      </c>
      <c r="E3">
        <v>14</v>
      </c>
      <c r="F3">
        <v>26</v>
      </c>
      <c r="G3">
        <v>16</v>
      </c>
      <c r="H3">
        <v>19</v>
      </c>
      <c r="I3">
        <v>6</v>
      </c>
      <c r="J3">
        <v>16</v>
      </c>
      <c r="K3">
        <v>70</v>
      </c>
      <c r="L3">
        <v>9</v>
      </c>
      <c r="M3">
        <v>43</v>
      </c>
      <c r="N3">
        <v>29</v>
      </c>
      <c r="O3">
        <v>9</v>
      </c>
      <c r="P3">
        <v>32</v>
      </c>
      <c r="Q3">
        <f>O3+P3</f>
        <v>41</v>
      </c>
      <c r="R3">
        <v>7</v>
      </c>
      <c r="S3">
        <v>7</v>
      </c>
      <c r="T3">
        <v>5</v>
      </c>
      <c r="U3">
        <v>13</v>
      </c>
      <c r="V3">
        <v>8</v>
      </c>
      <c r="W3" s="5">
        <v>0.93206018518518519</v>
      </c>
      <c r="X3" s="2">
        <f t="shared" si="1"/>
        <v>0.62068965517241381</v>
      </c>
      <c r="Y3" s="2">
        <f t="shared" si="2"/>
        <v>0.53846153846153844</v>
      </c>
      <c r="Z3" s="2">
        <f t="shared" si="3"/>
        <v>0.84210526315789469</v>
      </c>
      <c r="AA3" s="4">
        <f t="shared" si="4"/>
        <v>87.70559999999999</v>
      </c>
    </row>
    <row r="4" spans="1:27" x14ac:dyDescent="0.3">
      <c r="A4" s="1" t="str">
        <f>'LaMelo Ball'!A4</f>
        <v>@ 3PT</v>
      </c>
      <c r="B4">
        <v>129</v>
      </c>
      <c r="C4">
        <v>52</v>
      </c>
      <c r="D4">
        <v>85</v>
      </c>
      <c r="E4">
        <v>9</v>
      </c>
      <c r="F4">
        <v>16</v>
      </c>
      <c r="G4">
        <v>16</v>
      </c>
      <c r="H4">
        <v>16</v>
      </c>
      <c r="I4">
        <v>4</v>
      </c>
      <c r="J4">
        <v>12</v>
      </c>
      <c r="K4">
        <v>62</v>
      </c>
      <c r="L4">
        <v>2</v>
      </c>
      <c r="M4">
        <v>23</v>
      </c>
      <c r="N4">
        <v>27</v>
      </c>
      <c r="O4">
        <v>5</v>
      </c>
      <c r="P4">
        <v>40</v>
      </c>
      <c r="Q4">
        <f t="shared" si="0"/>
        <v>45</v>
      </c>
      <c r="R4">
        <v>5</v>
      </c>
      <c r="S4">
        <v>5</v>
      </c>
      <c r="T4">
        <v>9</v>
      </c>
      <c r="U4">
        <v>12</v>
      </c>
      <c r="V4">
        <v>3</v>
      </c>
      <c r="W4" s="5">
        <v>0.93354166666666671</v>
      </c>
      <c r="X4" s="2">
        <f t="shared" si="1"/>
        <v>0.61176470588235299</v>
      </c>
      <c r="Y4" s="2">
        <f t="shared" si="2"/>
        <v>0.5625</v>
      </c>
      <c r="Z4" s="2">
        <f t="shared" si="3"/>
        <v>1</v>
      </c>
      <c r="AA4" s="4">
        <f t="shared" si="4"/>
        <v>92.198400000000007</v>
      </c>
    </row>
    <row r="5" spans="1:27" x14ac:dyDescent="0.3">
      <c r="A5" s="1" t="str">
        <f>'LaMelo Ball'!A5</f>
        <v>vs DEF</v>
      </c>
      <c r="B5">
        <v>133</v>
      </c>
      <c r="C5">
        <v>51</v>
      </c>
      <c r="D5">
        <v>76</v>
      </c>
      <c r="E5">
        <v>14</v>
      </c>
      <c r="F5">
        <v>23</v>
      </c>
      <c r="G5">
        <v>17</v>
      </c>
      <c r="H5">
        <v>17</v>
      </c>
      <c r="I5">
        <v>7</v>
      </c>
      <c r="J5">
        <v>6</v>
      </c>
      <c r="K5">
        <v>48</v>
      </c>
      <c r="L5">
        <v>0</v>
      </c>
      <c r="M5">
        <v>19</v>
      </c>
      <c r="N5">
        <v>30</v>
      </c>
      <c r="O5">
        <v>0</v>
      </c>
      <c r="P5">
        <v>26</v>
      </c>
      <c r="Q5">
        <f t="shared" si="0"/>
        <v>26</v>
      </c>
      <c r="R5">
        <v>9</v>
      </c>
      <c r="S5">
        <v>8</v>
      </c>
      <c r="T5">
        <v>12</v>
      </c>
      <c r="U5">
        <v>19</v>
      </c>
      <c r="V5">
        <v>14</v>
      </c>
      <c r="W5" s="5">
        <v>0.93309027777777775</v>
      </c>
      <c r="X5" s="2">
        <f t="shared" si="1"/>
        <v>0.67105263157894735</v>
      </c>
      <c r="Y5" s="2">
        <f t="shared" si="2"/>
        <v>0.60869565217391308</v>
      </c>
      <c r="Z5" s="2">
        <f t="shared" si="3"/>
        <v>1</v>
      </c>
      <c r="AA5" s="4">
        <f t="shared" si="4"/>
        <v>91.660799999999995</v>
      </c>
    </row>
    <row r="6" spans="1:27" x14ac:dyDescent="0.3">
      <c r="A6" s="1" t="str">
        <f>'LaMelo Ball'!A6</f>
        <v>@ OCE</v>
      </c>
      <c r="B6">
        <v>121</v>
      </c>
      <c r="C6">
        <v>45</v>
      </c>
      <c r="D6">
        <v>75</v>
      </c>
      <c r="E6">
        <v>16</v>
      </c>
      <c r="F6">
        <v>26</v>
      </c>
      <c r="G6">
        <v>15</v>
      </c>
      <c r="H6">
        <v>17</v>
      </c>
      <c r="I6">
        <v>7</v>
      </c>
      <c r="J6">
        <v>7</v>
      </c>
      <c r="K6">
        <v>50</v>
      </c>
      <c r="L6">
        <v>10</v>
      </c>
      <c r="M6">
        <v>33</v>
      </c>
      <c r="N6">
        <v>30</v>
      </c>
      <c r="O6">
        <v>7</v>
      </c>
      <c r="P6">
        <v>28</v>
      </c>
      <c r="Q6">
        <f t="shared" si="0"/>
        <v>35</v>
      </c>
      <c r="R6">
        <v>4</v>
      </c>
      <c r="S6">
        <v>6</v>
      </c>
      <c r="T6">
        <v>9</v>
      </c>
      <c r="U6">
        <v>18</v>
      </c>
      <c r="V6">
        <v>9</v>
      </c>
      <c r="W6" s="5">
        <v>0.93291666666666673</v>
      </c>
      <c r="X6" s="2">
        <f t="shared" si="1"/>
        <v>0.6</v>
      </c>
      <c r="Y6" s="2">
        <f t="shared" si="2"/>
        <v>0.61538461538461542</v>
      </c>
      <c r="Z6" s="2">
        <f t="shared" si="3"/>
        <v>0.88235294117647056</v>
      </c>
      <c r="AA6" s="4">
        <f t="shared" si="4"/>
        <v>81.100800000000007</v>
      </c>
    </row>
    <row r="7" spans="1:27" x14ac:dyDescent="0.3">
      <c r="A7" s="1" t="str">
        <f>'LaMelo Ball'!A7</f>
        <v>vs FRA</v>
      </c>
      <c r="B7">
        <v>110</v>
      </c>
      <c r="C7">
        <v>42</v>
      </c>
      <c r="D7">
        <v>74</v>
      </c>
      <c r="E7">
        <v>12</v>
      </c>
      <c r="F7">
        <v>26</v>
      </c>
      <c r="G7">
        <v>14</v>
      </c>
      <c r="H7">
        <v>16</v>
      </c>
      <c r="I7">
        <v>5</v>
      </c>
      <c r="J7">
        <v>8</v>
      </c>
      <c r="K7">
        <v>40</v>
      </c>
      <c r="L7">
        <v>8</v>
      </c>
      <c r="M7">
        <v>26</v>
      </c>
      <c r="N7">
        <v>24</v>
      </c>
      <c r="O7">
        <v>6</v>
      </c>
      <c r="P7">
        <v>33</v>
      </c>
      <c r="Q7">
        <f t="shared" si="0"/>
        <v>39</v>
      </c>
      <c r="R7">
        <v>4</v>
      </c>
      <c r="S7">
        <v>4</v>
      </c>
      <c r="T7">
        <v>6</v>
      </c>
      <c r="U7">
        <v>15</v>
      </c>
      <c r="V7">
        <v>12</v>
      </c>
      <c r="W7" s="5">
        <v>0.93190972222222224</v>
      </c>
      <c r="X7" s="2">
        <f t="shared" si="1"/>
        <v>0.56756756756756754</v>
      </c>
      <c r="Y7" s="2">
        <f t="shared" si="2"/>
        <v>0.46153846153846156</v>
      </c>
      <c r="Z7" s="2">
        <f t="shared" si="3"/>
        <v>0.875</v>
      </c>
      <c r="AA7" s="4">
        <f t="shared" si="4"/>
        <v>77.798400000000001</v>
      </c>
    </row>
    <row r="8" spans="1:27" x14ac:dyDescent="0.3">
      <c r="A8" s="1" t="str">
        <f>'LaMelo Ball'!A8</f>
        <v>@ INJ</v>
      </c>
      <c r="B8">
        <v>127</v>
      </c>
      <c r="C8">
        <v>48</v>
      </c>
      <c r="D8">
        <v>84</v>
      </c>
      <c r="E8">
        <v>11</v>
      </c>
      <c r="F8">
        <v>29</v>
      </c>
      <c r="G8">
        <v>20</v>
      </c>
      <c r="H8">
        <v>23</v>
      </c>
      <c r="I8">
        <v>13</v>
      </c>
      <c r="J8">
        <v>7</v>
      </c>
      <c r="K8">
        <v>58</v>
      </c>
      <c r="L8">
        <v>11</v>
      </c>
      <c r="M8">
        <v>24</v>
      </c>
      <c r="N8">
        <v>29</v>
      </c>
      <c r="O8">
        <v>5</v>
      </c>
      <c r="P8">
        <v>30</v>
      </c>
      <c r="Q8">
        <f t="shared" si="0"/>
        <v>35</v>
      </c>
      <c r="R8">
        <v>9</v>
      </c>
      <c r="S8">
        <v>5</v>
      </c>
      <c r="T8">
        <v>10</v>
      </c>
      <c r="U8">
        <v>12</v>
      </c>
      <c r="V8">
        <v>13</v>
      </c>
      <c r="W8" s="5">
        <v>0.93365740740740744</v>
      </c>
      <c r="X8" s="2">
        <f t="shared" si="1"/>
        <v>0.5714285714285714</v>
      </c>
      <c r="Y8" s="2">
        <f t="shared" si="2"/>
        <v>0.37931034482758619</v>
      </c>
      <c r="Z8" s="2">
        <f t="shared" si="3"/>
        <v>0.86956521739130432</v>
      </c>
      <c r="AA8" s="4">
        <f t="shared" si="4"/>
        <v>95.155200000000008</v>
      </c>
    </row>
    <row r="9" spans="1:27" x14ac:dyDescent="0.3">
      <c r="A9" s="1" t="str">
        <f>'LaMelo Ball'!A9</f>
        <v>vs EUR</v>
      </c>
      <c r="B9">
        <v>127</v>
      </c>
      <c r="C9">
        <v>50</v>
      </c>
      <c r="D9">
        <v>85</v>
      </c>
      <c r="E9">
        <v>13</v>
      </c>
      <c r="F9">
        <v>26</v>
      </c>
      <c r="G9">
        <v>14</v>
      </c>
      <c r="H9">
        <v>17</v>
      </c>
      <c r="I9">
        <v>6</v>
      </c>
      <c r="J9">
        <v>7</v>
      </c>
      <c r="K9">
        <v>52</v>
      </c>
      <c r="L9">
        <v>12</v>
      </c>
      <c r="M9">
        <v>27</v>
      </c>
      <c r="N9">
        <v>29</v>
      </c>
      <c r="O9">
        <v>8</v>
      </c>
      <c r="P9">
        <v>34</v>
      </c>
      <c r="Q9">
        <f t="shared" si="0"/>
        <v>42</v>
      </c>
      <c r="R9">
        <v>4</v>
      </c>
      <c r="S9">
        <v>9</v>
      </c>
      <c r="T9">
        <v>7</v>
      </c>
      <c r="U9">
        <v>8</v>
      </c>
      <c r="V9">
        <v>10</v>
      </c>
      <c r="W9" s="5">
        <v>0.93244212962962969</v>
      </c>
      <c r="X9" s="2">
        <f t="shared" si="1"/>
        <v>0.58823529411764708</v>
      </c>
      <c r="Y9" s="2">
        <f t="shared" si="2"/>
        <v>0.5</v>
      </c>
      <c r="Z9" s="2">
        <f t="shared" si="3"/>
        <v>0.82352941176470584</v>
      </c>
      <c r="AA9" s="4">
        <f t="shared" si="4"/>
        <v>87.820800000000006</v>
      </c>
    </row>
    <row r="10" spans="1:27" x14ac:dyDescent="0.3">
      <c r="A10" s="1" t="str">
        <f>'LaMelo Ball'!A10</f>
        <v>@ CHI</v>
      </c>
      <c r="B10">
        <v>122</v>
      </c>
      <c r="C10">
        <v>48</v>
      </c>
      <c r="D10">
        <v>78</v>
      </c>
      <c r="E10">
        <v>14</v>
      </c>
      <c r="F10">
        <v>27</v>
      </c>
      <c r="G10">
        <v>12</v>
      </c>
      <c r="H10">
        <v>12</v>
      </c>
      <c r="I10">
        <v>8</v>
      </c>
      <c r="J10">
        <v>8</v>
      </c>
      <c r="K10">
        <v>56</v>
      </c>
      <c r="L10">
        <v>8</v>
      </c>
      <c r="M10">
        <v>17</v>
      </c>
      <c r="N10">
        <v>36</v>
      </c>
      <c r="O10">
        <v>4</v>
      </c>
      <c r="P10">
        <v>41</v>
      </c>
      <c r="Q10">
        <f t="shared" si="0"/>
        <v>45</v>
      </c>
      <c r="R10">
        <v>3</v>
      </c>
      <c r="S10">
        <v>5</v>
      </c>
      <c r="T10">
        <v>10</v>
      </c>
      <c r="U10">
        <v>14</v>
      </c>
      <c r="V10">
        <v>7</v>
      </c>
      <c r="W10" s="5">
        <v>0.93233796296296301</v>
      </c>
      <c r="X10" s="2">
        <f t="shared" si="1"/>
        <v>0.61538461538461542</v>
      </c>
      <c r="Y10" s="2">
        <f t="shared" si="2"/>
        <v>0.51851851851851849</v>
      </c>
      <c r="Z10" s="2">
        <f t="shared" si="3"/>
        <v>1</v>
      </c>
      <c r="AA10" s="4">
        <f t="shared" si="4"/>
        <v>85.708799999999997</v>
      </c>
    </row>
    <row r="11" spans="1:27" x14ac:dyDescent="0.3">
      <c r="A11" s="1" t="str">
        <f>'LaMelo Ball'!A11</f>
        <v>@ AFR</v>
      </c>
      <c r="B11">
        <v>161</v>
      </c>
      <c r="C11">
        <v>66</v>
      </c>
      <c r="D11">
        <v>116</v>
      </c>
      <c r="E11">
        <v>16</v>
      </c>
      <c r="F11">
        <v>35</v>
      </c>
      <c r="G11">
        <v>13</v>
      </c>
      <c r="H11">
        <v>17</v>
      </c>
      <c r="I11">
        <v>11</v>
      </c>
      <c r="J11">
        <v>11</v>
      </c>
      <c r="K11">
        <v>66</v>
      </c>
      <c r="L11">
        <v>6</v>
      </c>
      <c r="M11">
        <v>24</v>
      </c>
      <c r="N11">
        <v>38</v>
      </c>
      <c r="O11">
        <v>9</v>
      </c>
      <c r="P11">
        <v>38</v>
      </c>
      <c r="Q11">
        <f t="shared" si="0"/>
        <v>47</v>
      </c>
      <c r="R11">
        <v>3</v>
      </c>
      <c r="S11">
        <v>3</v>
      </c>
      <c r="T11">
        <v>7</v>
      </c>
      <c r="U11">
        <v>9</v>
      </c>
      <c r="V11">
        <v>17</v>
      </c>
      <c r="W11" s="5">
        <v>0.93837962962962962</v>
      </c>
      <c r="X11" s="2">
        <f t="shared" si="1"/>
        <v>0.56896551724137934</v>
      </c>
      <c r="Y11" s="2">
        <f t="shared" si="2"/>
        <v>0.45714285714285713</v>
      </c>
      <c r="Z11" s="2">
        <f t="shared" si="3"/>
        <v>0.76470588235294112</v>
      </c>
      <c r="AA11" s="4">
        <f t="shared" si="4"/>
        <v>116.62079999999999</v>
      </c>
    </row>
    <row r="12" spans="1:27" x14ac:dyDescent="0.3">
      <c r="A12" s="1" t="str">
        <f>'LaMelo Ball'!A12</f>
        <v>vs OLD</v>
      </c>
      <c r="B12">
        <v>140</v>
      </c>
      <c r="C12">
        <v>50</v>
      </c>
      <c r="D12">
        <v>89</v>
      </c>
      <c r="E12">
        <v>21</v>
      </c>
      <c r="F12">
        <v>38</v>
      </c>
      <c r="G12">
        <v>19</v>
      </c>
      <c r="H12">
        <v>20</v>
      </c>
      <c r="I12">
        <v>4</v>
      </c>
      <c r="J12">
        <v>6</v>
      </c>
      <c r="K12">
        <v>30</v>
      </c>
      <c r="L12">
        <v>10</v>
      </c>
      <c r="M12">
        <v>15</v>
      </c>
      <c r="N12">
        <v>36</v>
      </c>
      <c r="O12">
        <v>6</v>
      </c>
      <c r="P12">
        <v>33</v>
      </c>
      <c r="Q12">
        <f t="shared" si="0"/>
        <v>39</v>
      </c>
      <c r="R12">
        <v>9</v>
      </c>
      <c r="S12">
        <v>5</v>
      </c>
      <c r="T12">
        <v>14</v>
      </c>
      <c r="U12">
        <v>25</v>
      </c>
      <c r="V12">
        <v>11</v>
      </c>
      <c r="W12" s="5">
        <v>0.93475694444444446</v>
      </c>
      <c r="X12" s="2">
        <f t="shared" si="1"/>
        <v>0.5617977528089888</v>
      </c>
      <c r="Y12" s="2">
        <f t="shared" si="2"/>
        <v>0.55263157894736847</v>
      </c>
      <c r="Z12" s="2">
        <f t="shared" si="3"/>
        <v>0.95</v>
      </c>
      <c r="AA12" s="4">
        <f t="shared" si="4"/>
        <v>101.568</v>
      </c>
    </row>
    <row r="13" spans="1:27" x14ac:dyDescent="0.3">
      <c r="A13" s="1" t="str">
        <f>'LaMelo Ball'!A13</f>
        <v>@ USA</v>
      </c>
      <c r="B13">
        <v>125</v>
      </c>
      <c r="C13">
        <v>52</v>
      </c>
      <c r="D13">
        <v>82</v>
      </c>
      <c r="E13">
        <v>18</v>
      </c>
      <c r="F13">
        <v>34</v>
      </c>
      <c r="G13">
        <v>13</v>
      </c>
      <c r="H13">
        <v>13</v>
      </c>
      <c r="I13">
        <v>11</v>
      </c>
      <c r="J13">
        <v>14</v>
      </c>
      <c r="K13">
        <v>52</v>
      </c>
      <c r="L13">
        <v>11</v>
      </c>
      <c r="M13">
        <v>63</v>
      </c>
      <c r="N13">
        <v>36</v>
      </c>
      <c r="O13">
        <v>9</v>
      </c>
      <c r="P13">
        <v>28</v>
      </c>
      <c r="Q13">
        <f t="shared" si="0"/>
        <v>37</v>
      </c>
      <c r="R13">
        <v>10</v>
      </c>
      <c r="S13">
        <v>5</v>
      </c>
      <c r="T13">
        <v>9</v>
      </c>
      <c r="U13">
        <v>32</v>
      </c>
      <c r="V13">
        <v>12</v>
      </c>
      <c r="W13" s="5">
        <v>0.93243055555555554</v>
      </c>
      <c r="X13" s="2">
        <f t="shared" si="1"/>
        <v>0.63414634146341464</v>
      </c>
      <c r="Y13" s="2">
        <f t="shared" si="2"/>
        <v>0.52941176470588236</v>
      </c>
      <c r="Z13" s="2">
        <f t="shared" si="3"/>
        <v>1</v>
      </c>
      <c r="AA13" s="4">
        <f t="shared" si="4"/>
        <v>84.211199999999991</v>
      </c>
    </row>
    <row r="14" spans="1:27" x14ac:dyDescent="0.3">
      <c r="A14" s="1" t="str">
        <f>'LaMelo Ball'!A14</f>
        <v>vs SPA</v>
      </c>
      <c r="B14">
        <v>106</v>
      </c>
      <c r="C14">
        <v>44</v>
      </c>
      <c r="D14">
        <v>73</v>
      </c>
      <c r="E14">
        <v>4</v>
      </c>
      <c r="F14">
        <v>13</v>
      </c>
      <c r="G14">
        <v>14</v>
      </c>
      <c r="H14">
        <v>16</v>
      </c>
      <c r="I14">
        <v>10</v>
      </c>
      <c r="J14">
        <v>8</v>
      </c>
      <c r="K14">
        <v>58</v>
      </c>
      <c r="L14">
        <v>4</v>
      </c>
      <c r="M14">
        <v>15</v>
      </c>
      <c r="N14">
        <v>29</v>
      </c>
      <c r="O14">
        <v>3</v>
      </c>
      <c r="P14">
        <v>40</v>
      </c>
      <c r="Q14">
        <f t="shared" si="0"/>
        <v>43</v>
      </c>
      <c r="R14">
        <v>5</v>
      </c>
      <c r="S14">
        <v>6</v>
      </c>
      <c r="T14">
        <v>10</v>
      </c>
      <c r="U14">
        <v>10</v>
      </c>
      <c r="V14">
        <v>11</v>
      </c>
      <c r="W14" s="5">
        <v>0.93133101851851852</v>
      </c>
      <c r="X14" s="2">
        <f t="shared" si="1"/>
        <v>0.60273972602739723</v>
      </c>
      <c r="Y14" s="2">
        <f t="shared" si="2"/>
        <v>0.30769230769230771</v>
      </c>
      <c r="Z14" s="2">
        <f t="shared" si="3"/>
        <v>0.875</v>
      </c>
      <c r="AA14" s="4">
        <f t="shared" si="4"/>
        <v>83.558400000000006</v>
      </c>
    </row>
    <row r="15" spans="1:27" x14ac:dyDescent="0.3">
      <c r="A15" s="1" t="str">
        <f>'LaMelo Ball'!A15</f>
        <v>@ 6TH</v>
      </c>
      <c r="B15">
        <v>131</v>
      </c>
      <c r="C15">
        <v>52</v>
      </c>
      <c r="D15">
        <v>86</v>
      </c>
      <c r="E15">
        <v>14</v>
      </c>
      <c r="F15">
        <v>26</v>
      </c>
      <c r="G15">
        <v>13</v>
      </c>
      <c r="H15">
        <v>15</v>
      </c>
      <c r="I15">
        <v>6</v>
      </c>
      <c r="J15">
        <v>21</v>
      </c>
      <c r="K15">
        <v>56</v>
      </c>
      <c r="L15">
        <v>13</v>
      </c>
      <c r="M15">
        <v>25</v>
      </c>
      <c r="N15">
        <v>35</v>
      </c>
      <c r="O15">
        <v>10</v>
      </c>
      <c r="P15">
        <v>32</v>
      </c>
      <c r="Q15">
        <f t="shared" si="0"/>
        <v>42</v>
      </c>
      <c r="R15">
        <v>6</v>
      </c>
      <c r="S15">
        <v>6</v>
      </c>
      <c r="T15">
        <v>17</v>
      </c>
      <c r="U15">
        <v>14</v>
      </c>
      <c r="V15">
        <v>11</v>
      </c>
      <c r="W15" s="5">
        <v>0.93222222222222217</v>
      </c>
      <c r="X15" s="2">
        <f t="shared" si="1"/>
        <v>0.60465116279069764</v>
      </c>
      <c r="Y15" s="2">
        <f t="shared" si="2"/>
        <v>0.53846153846153844</v>
      </c>
      <c r="Z15" s="2">
        <f t="shared" si="3"/>
        <v>0.8666666666666667</v>
      </c>
      <c r="AA15" s="4">
        <f t="shared" si="4"/>
        <v>95.615999999999985</v>
      </c>
    </row>
    <row r="16" spans="1:27" x14ac:dyDescent="0.3">
      <c r="A16" s="1" t="str">
        <f>'LaMelo Ball'!A16</f>
        <v>vs CAN</v>
      </c>
      <c r="B16">
        <v>114</v>
      </c>
      <c r="C16">
        <v>47</v>
      </c>
      <c r="D16">
        <v>82</v>
      </c>
      <c r="E16">
        <v>10</v>
      </c>
      <c r="F16">
        <v>25</v>
      </c>
      <c r="G16">
        <v>10</v>
      </c>
      <c r="H16">
        <v>12</v>
      </c>
      <c r="I16">
        <v>7</v>
      </c>
      <c r="J16">
        <v>6</v>
      </c>
      <c r="K16">
        <v>48</v>
      </c>
      <c r="L16">
        <v>12</v>
      </c>
      <c r="M16">
        <v>37</v>
      </c>
      <c r="N16">
        <v>27</v>
      </c>
      <c r="O16">
        <v>9</v>
      </c>
      <c r="P16">
        <v>24</v>
      </c>
      <c r="Q16">
        <f t="shared" si="0"/>
        <v>33</v>
      </c>
      <c r="R16">
        <v>4</v>
      </c>
      <c r="S16">
        <v>4</v>
      </c>
      <c r="T16">
        <v>8</v>
      </c>
      <c r="U16">
        <v>8</v>
      </c>
      <c r="V16">
        <v>12</v>
      </c>
      <c r="W16" s="5">
        <v>0.93268518518518517</v>
      </c>
      <c r="X16" s="2">
        <f t="shared" si="1"/>
        <v>0.57317073170731703</v>
      </c>
      <c r="Y16" s="2">
        <f t="shared" si="2"/>
        <v>0.4</v>
      </c>
      <c r="Z16" s="2">
        <f t="shared" si="3"/>
        <v>0.83333333333333337</v>
      </c>
      <c r="AA16" s="4">
        <f t="shared" si="4"/>
        <v>82.828800000000001</v>
      </c>
    </row>
    <row r="17" spans="1:27" x14ac:dyDescent="0.3">
      <c r="A17" s="1" t="str">
        <f>'LaMelo Ball'!A17</f>
        <v>vs DNK</v>
      </c>
      <c r="B17">
        <v>125</v>
      </c>
      <c r="C17">
        <v>51</v>
      </c>
      <c r="D17">
        <v>89</v>
      </c>
      <c r="E17">
        <v>14</v>
      </c>
      <c r="F17">
        <v>30</v>
      </c>
      <c r="G17">
        <v>9</v>
      </c>
      <c r="H17">
        <v>10</v>
      </c>
      <c r="I17">
        <v>11</v>
      </c>
      <c r="J17">
        <v>8</v>
      </c>
      <c r="K17">
        <v>50</v>
      </c>
      <c r="L17">
        <v>13</v>
      </c>
      <c r="M17">
        <v>23</v>
      </c>
      <c r="N17">
        <v>38</v>
      </c>
      <c r="O17">
        <v>9</v>
      </c>
      <c r="P17">
        <v>26</v>
      </c>
      <c r="Q17">
        <f t="shared" si="0"/>
        <v>35</v>
      </c>
      <c r="R17">
        <v>8</v>
      </c>
      <c r="S17">
        <v>5</v>
      </c>
      <c r="T17">
        <v>9</v>
      </c>
      <c r="U17">
        <v>10</v>
      </c>
      <c r="V17">
        <v>16</v>
      </c>
      <c r="W17" s="5">
        <v>0.93237268518518523</v>
      </c>
      <c r="X17" s="2">
        <f t="shared" si="1"/>
        <v>0.5730337078651685</v>
      </c>
      <c r="Y17" s="2">
        <f t="shared" si="2"/>
        <v>0.46666666666666667</v>
      </c>
      <c r="Z17" s="2">
        <f t="shared" si="3"/>
        <v>0.9</v>
      </c>
      <c r="AA17" s="4">
        <f t="shared" si="4"/>
        <v>89.664000000000001</v>
      </c>
    </row>
    <row r="18" spans="1:27" x14ac:dyDescent="0.3">
      <c r="A18" s="1" t="str">
        <f>'LaMelo Ball'!A18</f>
        <v>@ IMP</v>
      </c>
      <c r="B18">
        <v>139</v>
      </c>
      <c r="C18">
        <v>56</v>
      </c>
      <c r="D18">
        <v>92</v>
      </c>
      <c r="E18">
        <v>14</v>
      </c>
      <c r="F18">
        <v>30</v>
      </c>
      <c r="G18">
        <v>13</v>
      </c>
      <c r="H18">
        <v>15</v>
      </c>
      <c r="I18">
        <v>12</v>
      </c>
      <c r="J18">
        <v>13</v>
      </c>
      <c r="K18">
        <v>64</v>
      </c>
      <c r="L18">
        <v>2</v>
      </c>
      <c r="M18">
        <v>21</v>
      </c>
      <c r="N18">
        <v>37</v>
      </c>
      <c r="O18">
        <v>6</v>
      </c>
      <c r="P18">
        <v>39</v>
      </c>
      <c r="Q18">
        <f t="shared" si="0"/>
        <v>45</v>
      </c>
      <c r="R18">
        <v>9</v>
      </c>
      <c r="S18">
        <v>4</v>
      </c>
      <c r="T18">
        <v>21</v>
      </c>
      <c r="U18">
        <v>21</v>
      </c>
      <c r="V18">
        <v>17</v>
      </c>
      <c r="W18" s="5">
        <v>0.93287037037037035</v>
      </c>
      <c r="X18" s="2">
        <f t="shared" si="1"/>
        <v>0.60869565217391308</v>
      </c>
      <c r="Y18" s="2">
        <f t="shared" si="2"/>
        <v>0.46666666666666667</v>
      </c>
      <c r="Z18" s="2">
        <f t="shared" si="3"/>
        <v>0.8666666666666667</v>
      </c>
      <c r="AA18" s="4">
        <f t="shared" si="4"/>
        <v>109.056</v>
      </c>
    </row>
    <row r="19" spans="1:27" x14ac:dyDescent="0.3">
      <c r="A19" s="1" t="str">
        <f>'LaMelo Ball'!A19</f>
        <v>vs 3PT</v>
      </c>
      <c r="B19">
        <v>129</v>
      </c>
      <c r="C19">
        <v>54</v>
      </c>
      <c r="D19">
        <v>82</v>
      </c>
      <c r="E19">
        <v>15</v>
      </c>
      <c r="F19">
        <v>26</v>
      </c>
      <c r="G19">
        <v>6</v>
      </c>
      <c r="H19">
        <v>6</v>
      </c>
      <c r="I19">
        <v>9</v>
      </c>
      <c r="J19">
        <v>8</v>
      </c>
      <c r="K19">
        <v>58</v>
      </c>
      <c r="L19">
        <v>6</v>
      </c>
      <c r="M19">
        <v>27</v>
      </c>
      <c r="N19">
        <v>29</v>
      </c>
      <c r="O19">
        <v>3</v>
      </c>
      <c r="P19">
        <v>26</v>
      </c>
      <c r="Q19">
        <f t="shared" si="0"/>
        <v>29</v>
      </c>
      <c r="R19">
        <v>7</v>
      </c>
      <c r="S19">
        <v>7</v>
      </c>
      <c r="T19">
        <v>10</v>
      </c>
      <c r="U19">
        <v>16</v>
      </c>
      <c r="V19">
        <v>8</v>
      </c>
      <c r="W19" s="5">
        <v>0.93356481481481479</v>
      </c>
      <c r="X19" s="2">
        <f t="shared" si="1"/>
        <v>0.65853658536585369</v>
      </c>
      <c r="Y19" s="2">
        <f t="shared" si="2"/>
        <v>0.57692307692307687</v>
      </c>
      <c r="Z19" s="2">
        <f t="shared" si="3"/>
        <v>1</v>
      </c>
      <c r="AA19" s="4">
        <f t="shared" si="4"/>
        <v>87.974400000000003</v>
      </c>
    </row>
    <row r="20" spans="1:27" x14ac:dyDescent="0.3">
      <c r="A20" s="1" t="str">
        <f>'LaMelo Ball'!A20</f>
        <v>@ DEF</v>
      </c>
      <c r="B20">
        <v>120</v>
      </c>
      <c r="C20">
        <v>47</v>
      </c>
      <c r="D20">
        <v>85</v>
      </c>
      <c r="E20">
        <v>11</v>
      </c>
      <c r="F20">
        <v>24</v>
      </c>
      <c r="G20">
        <v>15</v>
      </c>
      <c r="H20">
        <v>15</v>
      </c>
      <c r="I20">
        <v>8</v>
      </c>
      <c r="J20">
        <v>12</v>
      </c>
      <c r="K20">
        <v>62</v>
      </c>
      <c r="L20">
        <v>5</v>
      </c>
      <c r="M20">
        <v>34</v>
      </c>
      <c r="N20">
        <v>25</v>
      </c>
      <c r="O20">
        <v>6</v>
      </c>
      <c r="P20">
        <v>32</v>
      </c>
      <c r="Q20">
        <f t="shared" si="0"/>
        <v>38</v>
      </c>
      <c r="R20">
        <v>8</v>
      </c>
      <c r="S20">
        <v>2</v>
      </c>
      <c r="T20">
        <v>7</v>
      </c>
      <c r="U20">
        <v>18</v>
      </c>
      <c r="V20">
        <v>13</v>
      </c>
      <c r="W20" s="5">
        <v>0.93200231481481477</v>
      </c>
      <c r="X20" s="2">
        <f t="shared" si="1"/>
        <v>0.55294117647058827</v>
      </c>
      <c r="Y20" s="2">
        <f t="shared" si="2"/>
        <v>0.45833333333333331</v>
      </c>
      <c r="Z20" s="2">
        <f t="shared" si="3"/>
        <v>1</v>
      </c>
      <c r="AA20" s="4">
        <f t="shared" si="4"/>
        <v>88.895999999999987</v>
      </c>
    </row>
    <row r="21" spans="1:27" x14ac:dyDescent="0.3">
      <c r="A21" s="1" t="str">
        <f>'LaMelo Ball'!A21</f>
        <v>vs OCE</v>
      </c>
      <c r="B21">
        <v>134</v>
      </c>
      <c r="C21">
        <v>47</v>
      </c>
      <c r="D21">
        <v>84</v>
      </c>
      <c r="E21">
        <v>19</v>
      </c>
      <c r="F21">
        <v>39</v>
      </c>
      <c r="G21">
        <v>21</v>
      </c>
      <c r="H21">
        <v>25</v>
      </c>
      <c r="I21">
        <v>10</v>
      </c>
      <c r="J21">
        <v>15</v>
      </c>
      <c r="K21">
        <v>52</v>
      </c>
      <c r="L21">
        <v>2</v>
      </c>
      <c r="M21">
        <v>27</v>
      </c>
      <c r="N21">
        <v>31</v>
      </c>
      <c r="O21">
        <v>3</v>
      </c>
      <c r="P21">
        <v>29</v>
      </c>
      <c r="Q21">
        <f t="shared" si="0"/>
        <v>32</v>
      </c>
      <c r="R21">
        <v>4</v>
      </c>
      <c r="S21">
        <v>4</v>
      </c>
      <c r="T21">
        <v>8</v>
      </c>
      <c r="U21">
        <v>8</v>
      </c>
      <c r="V21">
        <v>21</v>
      </c>
      <c r="W21" s="5">
        <v>0.9324189814814815</v>
      </c>
      <c r="X21" s="2">
        <f t="shared" si="1"/>
        <v>0.55952380952380953</v>
      </c>
      <c r="Y21" s="2">
        <f t="shared" si="2"/>
        <v>0.48717948717948717</v>
      </c>
      <c r="Z21" s="2">
        <f t="shared" si="3"/>
        <v>0.84</v>
      </c>
      <c r="AA21" s="4">
        <f t="shared" si="4"/>
        <v>96</v>
      </c>
    </row>
    <row r="22" spans="1:27" x14ac:dyDescent="0.3">
      <c r="A22" s="1" t="str">
        <f>'LaMelo Ball'!A22</f>
        <v>@ FRA</v>
      </c>
      <c r="B22">
        <v>130</v>
      </c>
      <c r="C22">
        <v>49</v>
      </c>
      <c r="D22">
        <v>84</v>
      </c>
      <c r="E22">
        <v>17</v>
      </c>
      <c r="F22">
        <v>37</v>
      </c>
      <c r="G22">
        <v>15</v>
      </c>
      <c r="H22">
        <v>16</v>
      </c>
      <c r="I22">
        <v>8</v>
      </c>
      <c r="J22">
        <v>16</v>
      </c>
      <c r="K22">
        <v>44</v>
      </c>
      <c r="L22">
        <v>8</v>
      </c>
      <c r="M22">
        <v>20</v>
      </c>
      <c r="N22">
        <v>39</v>
      </c>
      <c r="O22">
        <v>7</v>
      </c>
      <c r="P22">
        <v>31</v>
      </c>
      <c r="Q22">
        <f t="shared" si="0"/>
        <v>38</v>
      </c>
      <c r="R22">
        <v>8</v>
      </c>
      <c r="S22">
        <v>4</v>
      </c>
      <c r="T22">
        <v>12</v>
      </c>
      <c r="U22">
        <v>23</v>
      </c>
      <c r="V22">
        <v>10</v>
      </c>
      <c r="W22" s="5">
        <v>0.93258101851851849</v>
      </c>
      <c r="X22" s="2">
        <f t="shared" si="1"/>
        <v>0.58333333333333337</v>
      </c>
      <c r="Y22" s="2">
        <f t="shared" si="2"/>
        <v>0.45945945945945948</v>
      </c>
      <c r="Z22" s="2">
        <f t="shared" si="3"/>
        <v>0.9375</v>
      </c>
      <c r="AA22" s="4">
        <f t="shared" si="4"/>
        <v>92.198400000000007</v>
      </c>
    </row>
    <row r="23" spans="1:27" x14ac:dyDescent="0.3">
      <c r="A23" s="1" t="str">
        <f>'LaMelo Ball'!A23</f>
        <v>vs INJ</v>
      </c>
      <c r="B23">
        <v>111</v>
      </c>
      <c r="C23">
        <v>43</v>
      </c>
      <c r="D23">
        <v>82</v>
      </c>
      <c r="E23">
        <v>10</v>
      </c>
      <c r="F23">
        <v>26</v>
      </c>
      <c r="G23">
        <v>15</v>
      </c>
      <c r="H23">
        <v>16</v>
      </c>
      <c r="I23">
        <v>5</v>
      </c>
      <c r="J23">
        <v>10</v>
      </c>
      <c r="K23">
        <v>46</v>
      </c>
      <c r="L23">
        <v>5</v>
      </c>
      <c r="M23">
        <v>26</v>
      </c>
      <c r="N23">
        <v>25</v>
      </c>
      <c r="O23">
        <v>4</v>
      </c>
      <c r="P23">
        <v>28</v>
      </c>
      <c r="Q23">
        <f t="shared" si="0"/>
        <v>32</v>
      </c>
      <c r="R23">
        <v>6</v>
      </c>
      <c r="S23">
        <v>7</v>
      </c>
      <c r="T23">
        <v>9</v>
      </c>
      <c r="U23">
        <v>11</v>
      </c>
      <c r="V23">
        <v>13</v>
      </c>
      <c r="W23" s="5">
        <v>0.93336805555555558</v>
      </c>
      <c r="X23" s="2">
        <f t="shared" si="1"/>
        <v>0.52439024390243905</v>
      </c>
      <c r="Y23" s="2">
        <f t="shared" si="2"/>
        <v>0.38461538461538464</v>
      </c>
      <c r="Z23" s="2">
        <f t="shared" si="3"/>
        <v>0.9375</v>
      </c>
      <c r="AA23" s="4">
        <f t="shared" si="4"/>
        <v>90.278400000000005</v>
      </c>
    </row>
    <row r="24" spans="1:27" x14ac:dyDescent="0.3">
      <c r="A24" s="1" t="str">
        <f>'LaMelo Ball'!A24</f>
        <v>@ EUR</v>
      </c>
      <c r="B24">
        <v>116</v>
      </c>
      <c r="C24">
        <v>48</v>
      </c>
      <c r="D24">
        <v>79</v>
      </c>
      <c r="E24">
        <v>10</v>
      </c>
      <c r="F24">
        <v>19</v>
      </c>
      <c r="G24">
        <v>10</v>
      </c>
      <c r="H24">
        <v>11</v>
      </c>
      <c r="I24">
        <v>13</v>
      </c>
      <c r="J24">
        <v>12</v>
      </c>
      <c r="K24">
        <v>50</v>
      </c>
      <c r="L24">
        <v>14</v>
      </c>
      <c r="M24">
        <v>19</v>
      </c>
      <c r="N24">
        <v>31</v>
      </c>
      <c r="O24">
        <v>8</v>
      </c>
      <c r="P24">
        <v>39</v>
      </c>
      <c r="Q24">
        <f t="shared" si="0"/>
        <v>47</v>
      </c>
      <c r="R24">
        <v>3</v>
      </c>
      <c r="S24">
        <v>11</v>
      </c>
      <c r="T24">
        <v>13</v>
      </c>
      <c r="U24">
        <v>6</v>
      </c>
      <c r="V24">
        <v>8</v>
      </c>
      <c r="W24" s="5">
        <v>0.93328703703703708</v>
      </c>
      <c r="X24" s="2">
        <f t="shared" si="1"/>
        <v>0.60759493670886078</v>
      </c>
      <c r="Y24" s="2">
        <f t="shared" si="2"/>
        <v>0.52631578947368418</v>
      </c>
      <c r="Z24" s="2">
        <f t="shared" si="3"/>
        <v>0.90909090909090906</v>
      </c>
      <c r="AA24" s="4">
        <f t="shared" si="4"/>
        <v>85.2864</v>
      </c>
    </row>
    <row r="25" spans="1:27" x14ac:dyDescent="0.3">
      <c r="A25" s="1" t="str">
        <f>'LaMelo Ball'!A25</f>
        <v>vs CHI</v>
      </c>
      <c r="B25">
        <v>126</v>
      </c>
      <c r="C25">
        <v>51</v>
      </c>
      <c r="D25">
        <v>86</v>
      </c>
      <c r="E25">
        <v>13</v>
      </c>
      <c r="F25">
        <v>27</v>
      </c>
      <c r="G25">
        <v>11</v>
      </c>
      <c r="H25">
        <v>13</v>
      </c>
      <c r="I25">
        <v>10</v>
      </c>
      <c r="J25">
        <v>10</v>
      </c>
      <c r="K25">
        <v>58</v>
      </c>
      <c r="L25">
        <v>6</v>
      </c>
      <c r="M25">
        <v>23</v>
      </c>
      <c r="N25">
        <v>29</v>
      </c>
      <c r="O25">
        <v>5</v>
      </c>
      <c r="P25">
        <v>30</v>
      </c>
      <c r="Q25">
        <f t="shared" si="0"/>
        <v>35</v>
      </c>
      <c r="R25">
        <v>11</v>
      </c>
      <c r="S25">
        <v>2</v>
      </c>
      <c r="T25">
        <v>14</v>
      </c>
      <c r="U25">
        <v>18</v>
      </c>
      <c r="V25">
        <v>11</v>
      </c>
      <c r="W25" s="5">
        <v>0.93396990740740737</v>
      </c>
      <c r="X25" s="2">
        <f t="shared" si="1"/>
        <v>0.59302325581395354</v>
      </c>
      <c r="Y25" s="2">
        <f t="shared" si="2"/>
        <v>0.48148148148148145</v>
      </c>
      <c r="Z25" s="2">
        <f t="shared" si="3"/>
        <v>0.84615384615384615</v>
      </c>
      <c r="AA25" s="4">
        <f t="shared" si="4"/>
        <v>96.691199999999995</v>
      </c>
    </row>
    <row r="26" spans="1:27" x14ac:dyDescent="0.3">
      <c r="A26" s="1" t="str">
        <f>'LaMelo Ball'!A26</f>
        <v>vs AFR</v>
      </c>
      <c r="B26">
        <v>140</v>
      </c>
      <c r="C26">
        <v>55</v>
      </c>
      <c r="D26">
        <v>87</v>
      </c>
      <c r="E26">
        <v>15</v>
      </c>
      <c r="F26">
        <v>28</v>
      </c>
      <c r="G26">
        <v>15</v>
      </c>
      <c r="H26">
        <v>18</v>
      </c>
      <c r="I26">
        <v>11</v>
      </c>
      <c r="J26">
        <v>10</v>
      </c>
      <c r="K26">
        <v>60</v>
      </c>
      <c r="L26">
        <v>6</v>
      </c>
      <c r="M26">
        <v>17</v>
      </c>
      <c r="N26">
        <v>38</v>
      </c>
      <c r="O26">
        <v>5</v>
      </c>
      <c r="P26">
        <v>31</v>
      </c>
      <c r="Q26">
        <f t="shared" si="0"/>
        <v>36</v>
      </c>
      <c r="R26">
        <v>12</v>
      </c>
      <c r="S26">
        <v>8</v>
      </c>
      <c r="T26">
        <v>14</v>
      </c>
      <c r="U26">
        <v>16</v>
      </c>
      <c r="V26">
        <v>13</v>
      </c>
      <c r="W26" s="5">
        <v>0.93303240740740745</v>
      </c>
      <c r="X26" s="2">
        <f t="shared" si="1"/>
        <v>0.63218390804597702</v>
      </c>
      <c r="Y26" s="2">
        <f t="shared" si="2"/>
        <v>0.5357142857142857</v>
      </c>
      <c r="Z26" s="2">
        <f t="shared" si="3"/>
        <v>0.83333333333333337</v>
      </c>
      <c r="AA26" s="4">
        <f t="shared" si="4"/>
        <v>99.763199999999998</v>
      </c>
    </row>
    <row r="27" spans="1:27" x14ac:dyDescent="0.3">
      <c r="A27" s="1" t="str">
        <f>'LaMelo Ball'!A27</f>
        <v>@ OLD</v>
      </c>
      <c r="B27">
        <v>138</v>
      </c>
      <c r="C27">
        <v>54</v>
      </c>
      <c r="D27">
        <v>86</v>
      </c>
      <c r="E27">
        <v>16</v>
      </c>
      <c r="F27">
        <v>31</v>
      </c>
      <c r="G27">
        <v>14</v>
      </c>
      <c r="H27">
        <v>15</v>
      </c>
      <c r="I27">
        <v>14</v>
      </c>
      <c r="J27">
        <v>10</v>
      </c>
      <c r="K27">
        <v>62</v>
      </c>
      <c r="L27">
        <v>12</v>
      </c>
      <c r="M27">
        <v>25</v>
      </c>
      <c r="N27">
        <v>31</v>
      </c>
      <c r="O27">
        <v>10</v>
      </c>
      <c r="P27">
        <v>37</v>
      </c>
      <c r="Q27">
        <f t="shared" si="0"/>
        <v>47</v>
      </c>
      <c r="R27">
        <v>6</v>
      </c>
      <c r="S27">
        <v>11</v>
      </c>
      <c r="T27">
        <v>8</v>
      </c>
      <c r="U27">
        <v>10</v>
      </c>
      <c r="V27">
        <v>7</v>
      </c>
      <c r="W27" s="5">
        <v>0.93214120370370368</v>
      </c>
      <c r="X27" s="2">
        <f t="shared" si="1"/>
        <v>0.62790697674418605</v>
      </c>
      <c r="Y27" s="2">
        <f t="shared" si="2"/>
        <v>0.5161290322580645</v>
      </c>
      <c r="Z27" s="2">
        <f t="shared" si="3"/>
        <v>0.93333333333333335</v>
      </c>
      <c r="AA27" s="4">
        <f t="shared" si="4"/>
        <v>86.975999999999985</v>
      </c>
    </row>
    <row r="28" spans="1:27" x14ac:dyDescent="0.3">
      <c r="A28" s="1">
        <f>'LaMelo Ball'!A28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'LaMelo Ball'!A29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'LaMelo Ball'!A30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'LaMelo Ball'!A31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'LaMelo Ball'!A32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'LaMelo Ball'!A33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'LaMelo Ball'!A34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'LaMelo Ball'!A35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'LaMelo Ball'!A36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'LaMelo Ball'!A37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'LaMelo Ball'!A38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'LaMelo Ball'!A39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'LaMelo Ball'!A40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'LaMelo Ball'!A41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'LaMelo Ball'!A42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'LaMelo Ball'!A43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'LaMelo Ball'!A44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'LaMelo Ball'!A45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'LaMelo Ball'!A46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127.92307692307692</v>
      </c>
      <c r="C47" s="4">
        <f t="shared" ref="C47:I47" si="5">AVERAGE(C2:C46)</f>
        <v>50.307692307692307</v>
      </c>
      <c r="D47" s="4">
        <f t="shared" si="5"/>
        <v>84.42307692307692</v>
      </c>
      <c r="E47" s="4">
        <f t="shared" si="5"/>
        <v>13.653846153846153</v>
      </c>
      <c r="F47" s="4">
        <f t="shared" si="5"/>
        <v>27.53846153846154</v>
      </c>
      <c r="G47" s="4">
        <f t="shared" si="5"/>
        <v>14.038461538461538</v>
      </c>
      <c r="H47" s="4">
        <f t="shared" si="5"/>
        <v>15.73076923076923</v>
      </c>
      <c r="I47" s="4">
        <f t="shared" si="5"/>
        <v>8.9230769230769234</v>
      </c>
      <c r="J47" s="4">
        <f t="shared" ref="J47:W47" si="6">AVERAGE(J2:J46)</f>
        <v>10.5</v>
      </c>
      <c r="K47" s="4">
        <f t="shared" si="6"/>
        <v>54.07692307692308</v>
      </c>
      <c r="L47" s="4">
        <f t="shared" si="6"/>
        <v>8.1923076923076916</v>
      </c>
      <c r="M47" s="4">
        <f t="shared" si="6"/>
        <v>26.26923076923077</v>
      </c>
      <c r="N47" s="4">
        <f t="shared" si="6"/>
        <v>31.73076923076923</v>
      </c>
      <c r="O47" s="4">
        <f t="shared" si="6"/>
        <v>6.5769230769230766</v>
      </c>
      <c r="P47" s="4">
        <f t="shared" si="6"/>
        <v>32.269230769230766</v>
      </c>
      <c r="Q47" s="4">
        <f t="shared" si="6"/>
        <v>22.444444444444443</v>
      </c>
      <c r="R47" s="4">
        <f t="shared" si="6"/>
        <v>6.4230769230769234</v>
      </c>
      <c r="S47" s="4">
        <f t="shared" si="6"/>
        <v>5.7307692307692308</v>
      </c>
      <c r="T47" s="4">
        <f t="shared" si="6"/>
        <v>10.346153846153847</v>
      </c>
      <c r="U47" s="4">
        <f t="shared" si="6"/>
        <v>14.307692307692308</v>
      </c>
      <c r="V47" s="4">
        <f t="shared" si="6"/>
        <v>11.423076923076923</v>
      </c>
      <c r="W47" s="5">
        <f t="shared" si="6"/>
        <v>0.93299545940170947</v>
      </c>
      <c r="X47" s="2">
        <f>SUM(C2:C46)/SUM(D2:D46)</f>
        <v>0.59589977220956725</v>
      </c>
      <c r="Y47" s="2">
        <f>SUM(E2:E46)/SUM(F2:F46)</f>
        <v>0.49581005586592181</v>
      </c>
      <c r="Z47" s="2">
        <f>SUM(G2:G46)/SUM(H2:H46)</f>
        <v>0.89242053789731046</v>
      </c>
      <c r="AA47" s="4">
        <f>AVERAGE(AA2:AA46)</f>
        <v>52.75648000000001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3326</v>
      </c>
      <c r="C49">
        <f t="shared" ref="C49:I49" si="7">SUM(C2:C46)</f>
        <v>1308</v>
      </c>
      <c r="D49">
        <f t="shared" si="7"/>
        <v>2195</v>
      </c>
      <c r="E49">
        <f t="shared" si="7"/>
        <v>355</v>
      </c>
      <c r="F49">
        <f t="shared" si="7"/>
        <v>716</v>
      </c>
      <c r="G49">
        <f t="shared" si="7"/>
        <v>365</v>
      </c>
      <c r="H49">
        <f t="shared" si="7"/>
        <v>409</v>
      </c>
      <c r="I49">
        <f t="shared" si="7"/>
        <v>232</v>
      </c>
      <c r="J49">
        <f t="shared" ref="J49:V49" si="8">SUM(J2:J46)</f>
        <v>273</v>
      </c>
      <c r="K49">
        <f t="shared" si="8"/>
        <v>1406</v>
      </c>
      <c r="L49">
        <f t="shared" si="8"/>
        <v>213</v>
      </c>
      <c r="M49">
        <f t="shared" si="8"/>
        <v>683</v>
      </c>
      <c r="N49">
        <f t="shared" si="8"/>
        <v>825</v>
      </c>
      <c r="O49">
        <f t="shared" si="8"/>
        <v>171</v>
      </c>
      <c r="P49">
        <f t="shared" si="8"/>
        <v>839</v>
      </c>
      <c r="Q49">
        <f t="shared" si="8"/>
        <v>1010</v>
      </c>
      <c r="R49">
        <f t="shared" si="8"/>
        <v>167</v>
      </c>
      <c r="S49">
        <f t="shared" si="8"/>
        <v>149</v>
      </c>
      <c r="T49">
        <f t="shared" si="8"/>
        <v>269</v>
      </c>
      <c r="U49">
        <f t="shared" si="8"/>
        <v>372</v>
      </c>
      <c r="V49">
        <f t="shared" si="8"/>
        <v>297</v>
      </c>
      <c r="AA49" s="4">
        <f>SUM(AA2:AA46)</f>
        <v>2374.0416000000005</v>
      </c>
    </row>
    <row r="50" spans="1:27" x14ac:dyDescent="0.3">
      <c r="V50" s="5"/>
      <c r="W50" s="2"/>
      <c r="X50" s="2"/>
      <c r="Y50" s="2"/>
    </row>
    <row r="51" spans="1:27" x14ac:dyDescent="0.3">
      <c r="A51" t="s">
        <v>37</v>
      </c>
      <c r="B51" s="3">
        <f>B49/AA49</f>
        <v>1.4009864022601792</v>
      </c>
      <c r="V51" s="5"/>
      <c r="W51" s="2"/>
      <c r="X51" s="2"/>
      <c r="Y51" s="2"/>
    </row>
    <row r="52" spans="1:27" x14ac:dyDescent="0.3">
      <c r="A52" t="s">
        <v>38</v>
      </c>
      <c r="B52" s="4">
        <f>(B49/AA49)*100</f>
        <v>140.09864022601792</v>
      </c>
      <c r="V52" s="5"/>
      <c r="W52" s="2"/>
      <c r="X52" s="2"/>
      <c r="Y52" s="2"/>
    </row>
    <row r="53" spans="1:27" x14ac:dyDescent="0.3">
      <c r="A53" t="s">
        <v>39</v>
      </c>
      <c r="B53" s="3">
        <f>'Opponent Stats'!B49/'Opponent Stats'!AA49</f>
        <v>1.2643539386134361</v>
      </c>
      <c r="V53" s="5"/>
      <c r="W53" s="2"/>
      <c r="X53" s="2"/>
      <c r="Y53" s="2"/>
    </row>
    <row r="54" spans="1:27" x14ac:dyDescent="0.3">
      <c r="A54" t="s">
        <v>40</v>
      </c>
      <c r="B54" s="4">
        <f>('Opponent Stats'!B49/'Opponent Stats'!AA49)*100</f>
        <v>126.43539386134361</v>
      </c>
      <c r="V54" s="5"/>
      <c r="W54" s="2"/>
      <c r="X54" s="2"/>
      <c r="Y54" s="2"/>
    </row>
    <row r="55" spans="1:27" x14ac:dyDescent="0.3">
      <c r="A55" t="s">
        <v>41</v>
      </c>
      <c r="B55" s="4">
        <f>B49-'Opponent Stats'!B49</f>
        <v>310</v>
      </c>
      <c r="V55" s="5"/>
      <c r="W55" s="2"/>
      <c r="X55" s="2"/>
      <c r="Y55" s="2"/>
    </row>
    <row r="59" spans="1:27" x14ac:dyDescent="0.3">
      <c r="D59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A7D1-0CFE-4674-8CA5-1ACD86B0AA86}">
  <dimension ref="A1:AA58"/>
  <sheetViews>
    <sheetView topLeftCell="E4" workbookViewId="0">
      <selection activeCell="B27" sqref="B27:AA27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7</v>
      </c>
      <c r="D1" s="1" t="s">
        <v>8</v>
      </c>
      <c r="E1" s="1" t="s">
        <v>9</v>
      </c>
      <c r="F1" s="1" t="s">
        <v>10</v>
      </c>
      <c r="G1" t="s">
        <v>11</v>
      </c>
      <c r="H1" s="1" t="s">
        <v>12</v>
      </c>
      <c r="I1" t="s">
        <v>43</v>
      </c>
      <c r="J1" t="s">
        <v>25</v>
      </c>
      <c r="K1" t="s">
        <v>26</v>
      </c>
      <c r="L1" t="s">
        <v>27</v>
      </c>
      <c r="M1" t="s">
        <v>28</v>
      </c>
      <c r="N1" t="s">
        <v>3</v>
      </c>
      <c r="O1" t="s">
        <v>29</v>
      </c>
      <c r="P1" t="s">
        <v>30</v>
      </c>
      <c r="Q1" t="s">
        <v>31</v>
      </c>
      <c r="R1" t="s">
        <v>5</v>
      </c>
      <c r="S1" t="s">
        <v>4</v>
      </c>
      <c r="T1" t="s">
        <v>6</v>
      </c>
      <c r="U1" t="s">
        <v>32</v>
      </c>
      <c r="V1" t="s">
        <v>33</v>
      </c>
      <c r="W1" t="s">
        <v>34</v>
      </c>
      <c r="X1" t="s">
        <v>16</v>
      </c>
      <c r="Y1" t="s">
        <v>17</v>
      </c>
      <c r="Z1" t="s">
        <v>18</v>
      </c>
      <c r="AA1" t="s">
        <v>35</v>
      </c>
    </row>
    <row r="2" spans="1:27" x14ac:dyDescent="0.3">
      <c r="A2" s="1" t="str">
        <f>'LaMelo Ball'!A2</f>
        <v>@ DNK</v>
      </c>
      <c r="B2">
        <v>117</v>
      </c>
      <c r="C2">
        <v>47</v>
      </c>
      <c r="D2">
        <v>85</v>
      </c>
      <c r="E2">
        <v>11</v>
      </c>
      <c r="F2">
        <v>31</v>
      </c>
      <c r="G2">
        <v>12</v>
      </c>
      <c r="H2">
        <v>14</v>
      </c>
      <c r="I2">
        <v>12</v>
      </c>
      <c r="J2">
        <v>4</v>
      </c>
      <c r="K2">
        <v>52</v>
      </c>
      <c r="L2">
        <v>9</v>
      </c>
      <c r="M2">
        <v>22</v>
      </c>
      <c r="N2">
        <v>27</v>
      </c>
      <c r="O2">
        <v>5</v>
      </c>
      <c r="P2">
        <v>22</v>
      </c>
      <c r="Q2">
        <f t="shared" ref="Q2:Q46" si="0">O2+P2</f>
        <v>27</v>
      </c>
      <c r="R2">
        <v>7</v>
      </c>
      <c r="S2">
        <v>4</v>
      </c>
      <c r="T2">
        <v>6</v>
      </c>
      <c r="U2">
        <v>9</v>
      </c>
      <c r="V2">
        <v>12</v>
      </c>
      <c r="W2" s="5">
        <v>0.93414351851851851</v>
      </c>
      <c r="X2" s="2">
        <f t="shared" ref="X2:X46" si="1">C2/D2</f>
        <v>0.55294117647058827</v>
      </c>
      <c r="Y2" s="2">
        <f t="shared" ref="Y2:Y46" si="2" xml:space="preserve"> E2/F2</f>
        <v>0.35483870967741937</v>
      </c>
      <c r="Z2" s="2">
        <f t="shared" ref="Z2:Z46" si="3">G2/H2</f>
        <v>0.8571428571428571</v>
      </c>
      <c r="AA2" s="4">
        <f t="shared" ref="AA2:AA46" si="4">0.96*((D2)+(T2)+0.44*(H2)-(O2))</f>
        <v>88.47359999999999</v>
      </c>
    </row>
    <row r="3" spans="1:27" x14ac:dyDescent="0.3">
      <c r="A3" s="1" t="str">
        <f>'LaMelo Ball'!A3</f>
        <v>vs IMP</v>
      </c>
      <c r="B3">
        <v>106</v>
      </c>
      <c r="C3">
        <v>41</v>
      </c>
      <c r="D3">
        <v>81</v>
      </c>
      <c r="E3">
        <v>14</v>
      </c>
      <c r="F3">
        <v>27</v>
      </c>
      <c r="G3">
        <v>10</v>
      </c>
      <c r="H3">
        <v>12</v>
      </c>
      <c r="I3">
        <v>1</v>
      </c>
      <c r="J3">
        <v>8</v>
      </c>
      <c r="K3">
        <v>30</v>
      </c>
      <c r="L3">
        <v>6</v>
      </c>
      <c r="M3">
        <v>74</v>
      </c>
      <c r="N3">
        <v>24</v>
      </c>
      <c r="O3">
        <v>5</v>
      </c>
      <c r="P3">
        <v>25</v>
      </c>
      <c r="Q3">
        <f>O3+P3</f>
        <v>30</v>
      </c>
      <c r="R3">
        <v>4</v>
      </c>
      <c r="S3">
        <v>3</v>
      </c>
      <c r="T3">
        <v>10</v>
      </c>
      <c r="U3">
        <v>4</v>
      </c>
      <c r="V3">
        <v>12</v>
      </c>
      <c r="W3" s="5">
        <v>0.93460648148148151</v>
      </c>
      <c r="X3" s="2">
        <f t="shared" si="1"/>
        <v>0.50617283950617287</v>
      </c>
      <c r="Y3" s="2">
        <f t="shared" si="2"/>
        <v>0.51851851851851849</v>
      </c>
      <c r="Z3" s="2">
        <f t="shared" si="3"/>
        <v>0.83333333333333337</v>
      </c>
      <c r="AA3" s="4">
        <f t="shared" si="4"/>
        <v>87.628799999999998</v>
      </c>
    </row>
    <row r="4" spans="1:27" x14ac:dyDescent="0.3">
      <c r="A4" s="1" t="str">
        <f>'LaMelo Ball'!A4</f>
        <v>@ 3PT</v>
      </c>
      <c r="B4">
        <v>104</v>
      </c>
      <c r="C4">
        <v>39</v>
      </c>
      <c r="D4">
        <v>84</v>
      </c>
      <c r="E4">
        <v>22</v>
      </c>
      <c r="F4">
        <v>46</v>
      </c>
      <c r="G4">
        <v>4</v>
      </c>
      <c r="H4">
        <v>4</v>
      </c>
      <c r="I4">
        <v>2</v>
      </c>
      <c r="J4">
        <v>2</v>
      </c>
      <c r="K4">
        <v>6</v>
      </c>
      <c r="L4">
        <v>5</v>
      </c>
      <c r="M4">
        <v>40</v>
      </c>
      <c r="N4">
        <v>27</v>
      </c>
      <c r="O4">
        <v>1</v>
      </c>
      <c r="P4">
        <v>26</v>
      </c>
      <c r="Q4">
        <f t="shared" si="0"/>
        <v>27</v>
      </c>
      <c r="R4">
        <v>4</v>
      </c>
      <c r="S4">
        <v>3</v>
      </c>
      <c r="T4">
        <v>10</v>
      </c>
      <c r="U4">
        <v>13</v>
      </c>
      <c r="V4">
        <v>12</v>
      </c>
      <c r="W4" s="5">
        <v>0.93311342592592583</v>
      </c>
      <c r="X4" s="2">
        <f t="shared" si="1"/>
        <v>0.4642857142857143</v>
      </c>
      <c r="Y4" s="2">
        <f t="shared" si="2"/>
        <v>0.47826086956521741</v>
      </c>
      <c r="Z4" s="2">
        <f t="shared" si="3"/>
        <v>1</v>
      </c>
      <c r="AA4" s="4">
        <f t="shared" si="4"/>
        <v>90.9696</v>
      </c>
    </row>
    <row r="5" spans="1:27" x14ac:dyDescent="0.3">
      <c r="A5" s="1" t="str">
        <f>'LaMelo Ball'!A5</f>
        <v>vs DEF</v>
      </c>
      <c r="B5">
        <v>127</v>
      </c>
      <c r="C5">
        <v>48</v>
      </c>
      <c r="D5">
        <v>85</v>
      </c>
      <c r="E5">
        <v>13</v>
      </c>
      <c r="F5">
        <v>25</v>
      </c>
      <c r="G5">
        <v>18</v>
      </c>
      <c r="H5">
        <v>19</v>
      </c>
      <c r="I5">
        <v>4</v>
      </c>
      <c r="J5">
        <v>8</v>
      </c>
      <c r="K5">
        <v>46</v>
      </c>
      <c r="L5">
        <v>12</v>
      </c>
      <c r="M5">
        <v>21</v>
      </c>
      <c r="N5">
        <v>27</v>
      </c>
      <c r="O5">
        <v>7</v>
      </c>
      <c r="P5">
        <v>25</v>
      </c>
      <c r="Q5">
        <f t="shared" si="0"/>
        <v>32</v>
      </c>
      <c r="R5">
        <v>9</v>
      </c>
      <c r="S5">
        <v>4</v>
      </c>
      <c r="T5">
        <v>14</v>
      </c>
      <c r="U5">
        <v>12</v>
      </c>
      <c r="V5">
        <v>11</v>
      </c>
      <c r="W5" s="5">
        <v>0.937037037037037</v>
      </c>
      <c r="X5" s="2">
        <f t="shared" si="1"/>
        <v>0.56470588235294117</v>
      </c>
      <c r="Y5" s="2">
        <f t="shared" si="2"/>
        <v>0.52</v>
      </c>
      <c r="Z5" s="2">
        <f t="shared" si="3"/>
        <v>0.94736842105263153</v>
      </c>
      <c r="AA5" s="4">
        <f t="shared" si="4"/>
        <v>96.34559999999999</v>
      </c>
    </row>
    <row r="6" spans="1:27" x14ac:dyDescent="0.3">
      <c r="A6" s="1" t="str">
        <f>'LaMelo Ball'!A6</f>
        <v>@ OCE</v>
      </c>
      <c r="B6">
        <v>97</v>
      </c>
      <c r="C6">
        <v>38</v>
      </c>
      <c r="D6">
        <v>72</v>
      </c>
      <c r="E6">
        <v>8</v>
      </c>
      <c r="F6">
        <v>20</v>
      </c>
      <c r="G6">
        <v>13</v>
      </c>
      <c r="H6">
        <v>15</v>
      </c>
      <c r="I6">
        <v>4</v>
      </c>
      <c r="J6">
        <v>4</v>
      </c>
      <c r="K6">
        <v>32</v>
      </c>
      <c r="L6">
        <v>4</v>
      </c>
      <c r="M6">
        <v>33</v>
      </c>
      <c r="N6">
        <v>16</v>
      </c>
      <c r="O6">
        <v>4</v>
      </c>
      <c r="P6">
        <v>24</v>
      </c>
      <c r="Q6">
        <f t="shared" si="0"/>
        <v>28</v>
      </c>
      <c r="R6">
        <v>8</v>
      </c>
      <c r="S6">
        <v>2</v>
      </c>
      <c r="T6">
        <v>9</v>
      </c>
      <c r="U6">
        <v>6</v>
      </c>
      <c r="V6">
        <v>13</v>
      </c>
      <c r="W6" s="5">
        <v>0.93373842592592593</v>
      </c>
      <c r="X6" s="2">
        <f t="shared" si="1"/>
        <v>0.52777777777777779</v>
      </c>
      <c r="Y6" s="2">
        <f t="shared" si="2"/>
        <v>0.4</v>
      </c>
      <c r="Z6" s="2">
        <f t="shared" si="3"/>
        <v>0.8666666666666667</v>
      </c>
      <c r="AA6" s="4">
        <f t="shared" si="4"/>
        <v>80.255999999999986</v>
      </c>
    </row>
    <row r="7" spans="1:27" x14ac:dyDescent="0.3">
      <c r="A7" s="1" t="str">
        <f>'LaMelo Ball'!A7</f>
        <v>vs FRA</v>
      </c>
      <c r="B7">
        <v>91</v>
      </c>
      <c r="C7">
        <v>35</v>
      </c>
      <c r="D7">
        <v>71</v>
      </c>
      <c r="E7">
        <v>9</v>
      </c>
      <c r="F7">
        <v>21</v>
      </c>
      <c r="G7">
        <v>12</v>
      </c>
      <c r="H7">
        <v>19</v>
      </c>
      <c r="I7">
        <v>0</v>
      </c>
      <c r="J7">
        <v>0</v>
      </c>
      <c r="K7">
        <v>36</v>
      </c>
      <c r="L7">
        <v>0</v>
      </c>
      <c r="M7">
        <v>21</v>
      </c>
      <c r="N7">
        <v>11</v>
      </c>
      <c r="O7">
        <v>4</v>
      </c>
      <c r="P7">
        <v>24</v>
      </c>
      <c r="Q7">
        <f t="shared" si="0"/>
        <v>28</v>
      </c>
      <c r="R7">
        <v>4</v>
      </c>
      <c r="S7">
        <v>3</v>
      </c>
      <c r="T7">
        <v>6</v>
      </c>
      <c r="U7">
        <v>2</v>
      </c>
      <c r="V7">
        <v>10</v>
      </c>
      <c r="W7" s="5">
        <v>0.93474537037037031</v>
      </c>
      <c r="X7" s="2">
        <f t="shared" si="1"/>
        <v>0.49295774647887325</v>
      </c>
      <c r="Y7" s="2">
        <f t="shared" si="2"/>
        <v>0.42857142857142855</v>
      </c>
      <c r="Z7" s="2">
        <f t="shared" si="3"/>
        <v>0.63157894736842102</v>
      </c>
      <c r="AA7" s="4">
        <f t="shared" si="4"/>
        <v>78.105599999999995</v>
      </c>
    </row>
    <row r="8" spans="1:27" x14ac:dyDescent="0.3">
      <c r="A8" s="1" t="str">
        <f>'LaMelo Ball'!A8</f>
        <v>@ INJ</v>
      </c>
      <c r="B8">
        <v>118</v>
      </c>
      <c r="C8">
        <v>48</v>
      </c>
      <c r="D8">
        <v>88</v>
      </c>
      <c r="E8">
        <v>7</v>
      </c>
      <c r="F8">
        <v>18</v>
      </c>
      <c r="G8">
        <v>15</v>
      </c>
      <c r="H8">
        <v>16</v>
      </c>
      <c r="I8">
        <v>4</v>
      </c>
      <c r="J8">
        <v>8</v>
      </c>
      <c r="K8">
        <v>54</v>
      </c>
      <c r="L8">
        <v>12</v>
      </c>
      <c r="M8">
        <v>23</v>
      </c>
      <c r="N8">
        <v>25</v>
      </c>
      <c r="O8">
        <v>9</v>
      </c>
      <c r="P8">
        <v>30</v>
      </c>
      <c r="Q8">
        <f t="shared" si="0"/>
        <v>39</v>
      </c>
      <c r="R8">
        <v>7</v>
      </c>
      <c r="S8">
        <v>5</v>
      </c>
      <c r="T8">
        <v>13</v>
      </c>
      <c r="U8">
        <v>11</v>
      </c>
      <c r="V8">
        <v>14</v>
      </c>
      <c r="W8" s="5">
        <v>0.93300925925925926</v>
      </c>
      <c r="X8" s="2">
        <f t="shared" si="1"/>
        <v>0.54545454545454541</v>
      </c>
      <c r="Y8" s="2">
        <f t="shared" si="2"/>
        <v>0.3888888888888889</v>
      </c>
      <c r="Z8" s="2">
        <f t="shared" si="3"/>
        <v>0.9375</v>
      </c>
      <c r="AA8" s="4">
        <f t="shared" si="4"/>
        <v>95.078400000000002</v>
      </c>
    </row>
    <row r="9" spans="1:27" x14ac:dyDescent="0.3">
      <c r="A9" s="1" t="str">
        <f>'LaMelo Ball'!A9</f>
        <v>vs EUR</v>
      </c>
      <c r="B9">
        <v>117</v>
      </c>
      <c r="C9">
        <v>45</v>
      </c>
      <c r="D9">
        <v>86</v>
      </c>
      <c r="E9">
        <v>19</v>
      </c>
      <c r="F9">
        <v>40</v>
      </c>
      <c r="G9">
        <v>8</v>
      </c>
      <c r="H9">
        <v>13</v>
      </c>
      <c r="I9">
        <v>9</v>
      </c>
      <c r="J9">
        <v>8</v>
      </c>
      <c r="K9">
        <v>40</v>
      </c>
      <c r="L9">
        <v>13</v>
      </c>
      <c r="M9">
        <v>15</v>
      </c>
      <c r="N9">
        <v>34</v>
      </c>
      <c r="O9">
        <v>7</v>
      </c>
      <c r="P9">
        <v>30</v>
      </c>
      <c r="Q9">
        <f t="shared" si="0"/>
        <v>37</v>
      </c>
      <c r="R9">
        <v>4</v>
      </c>
      <c r="S9">
        <v>5</v>
      </c>
      <c r="T9">
        <v>9</v>
      </c>
      <c r="U9">
        <v>11</v>
      </c>
      <c r="V9">
        <v>10</v>
      </c>
      <c r="W9" s="5">
        <v>0.93421296296296286</v>
      </c>
      <c r="X9" s="2">
        <f t="shared" si="1"/>
        <v>0.52325581395348841</v>
      </c>
      <c r="Y9" s="2">
        <f t="shared" si="2"/>
        <v>0.47499999999999998</v>
      </c>
      <c r="Z9" s="2">
        <f t="shared" si="3"/>
        <v>0.61538461538461542</v>
      </c>
      <c r="AA9" s="4">
        <f t="shared" si="4"/>
        <v>89.971199999999996</v>
      </c>
    </row>
    <row r="10" spans="1:27" x14ac:dyDescent="0.3">
      <c r="A10" s="1" t="str">
        <f>'LaMelo Ball'!A10</f>
        <v>@ CHI</v>
      </c>
      <c r="B10">
        <v>92</v>
      </c>
      <c r="C10">
        <v>38</v>
      </c>
      <c r="D10">
        <v>82</v>
      </c>
      <c r="E10">
        <v>10</v>
      </c>
      <c r="F10">
        <v>29</v>
      </c>
      <c r="G10">
        <v>6</v>
      </c>
      <c r="H10">
        <v>9</v>
      </c>
      <c r="I10">
        <v>7</v>
      </c>
      <c r="J10">
        <v>12</v>
      </c>
      <c r="K10">
        <v>40</v>
      </c>
      <c r="L10">
        <v>4</v>
      </c>
      <c r="M10">
        <v>16</v>
      </c>
      <c r="N10">
        <v>21</v>
      </c>
      <c r="O10">
        <v>4</v>
      </c>
      <c r="P10">
        <v>23</v>
      </c>
      <c r="Q10">
        <f t="shared" si="0"/>
        <v>27</v>
      </c>
      <c r="R10">
        <v>5</v>
      </c>
      <c r="S10">
        <v>4</v>
      </c>
      <c r="T10">
        <v>9</v>
      </c>
      <c r="U10">
        <v>16</v>
      </c>
      <c r="V10">
        <v>10</v>
      </c>
      <c r="W10" s="5">
        <v>0.93362268518518521</v>
      </c>
      <c r="X10" s="2">
        <f t="shared" si="1"/>
        <v>0.46341463414634149</v>
      </c>
      <c r="Y10" s="2">
        <f t="shared" si="2"/>
        <v>0.34482758620689657</v>
      </c>
      <c r="Z10" s="2">
        <f t="shared" si="3"/>
        <v>0.66666666666666663</v>
      </c>
      <c r="AA10" s="4">
        <f t="shared" si="4"/>
        <v>87.321599999999989</v>
      </c>
    </row>
    <row r="11" spans="1:27" x14ac:dyDescent="0.3">
      <c r="A11" s="1" t="str">
        <f>'LaMelo Ball'!A11</f>
        <v>@ AFR</v>
      </c>
      <c r="B11">
        <v>160</v>
      </c>
      <c r="C11">
        <v>61</v>
      </c>
      <c r="D11">
        <v>109</v>
      </c>
      <c r="E11">
        <v>14</v>
      </c>
      <c r="F11">
        <v>35</v>
      </c>
      <c r="G11">
        <v>24</v>
      </c>
      <c r="H11">
        <v>28</v>
      </c>
      <c r="I11">
        <v>6</v>
      </c>
      <c r="J11">
        <v>11</v>
      </c>
      <c r="K11">
        <v>60</v>
      </c>
      <c r="L11">
        <v>6</v>
      </c>
      <c r="M11">
        <v>26</v>
      </c>
      <c r="N11">
        <v>37</v>
      </c>
      <c r="O11">
        <v>9</v>
      </c>
      <c r="P11">
        <v>42</v>
      </c>
      <c r="Q11">
        <f t="shared" si="0"/>
        <v>51</v>
      </c>
      <c r="R11">
        <v>5</v>
      </c>
      <c r="S11">
        <v>7</v>
      </c>
      <c r="T11">
        <v>7</v>
      </c>
      <c r="U11">
        <v>15</v>
      </c>
      <c r="V11">
        <v>11</v>
      </c>
      <c r="W11" s="5">
        <v>0.93869212962962967</v>
      </c>
      <c r="X11" s="2">
        <f t="shared" si="1"/>
        <v>0.55963302752293576</v>
      </c>
      <c r="Y11" s="2">
        <f t="shared" si="2"/>
        <v>0.4</v>
      </c>
      <c r="Z11" s="2">
        <f t="shared" si="3"/>
        <v>0.8571428571428571</v>
      </c>
      <c r="AA11" s="4">
        <f t="shared" si="4"/>
        <v>114.54719999999999</v>
      </c>
    </row>
    <row r="12" spans="1:27" x14ac:dyDescent="0.3">
      <c r="A12" s="1" t="str">
        <f>'LaMelo Ball'!A12</f>
        <v>vs OLD</v>
      </c>
      <c r="B12">
        <v>133</v>
      </c>
      <c r="C12">
        <v>54</v>
      </c>
      <c r="D12">
        <v>93</v>
      </c>
      <c r="E12">
        <v>12</v>
      </c>
      <c r="F12">
        <v>21</v>
      </c>
      <c r="G12">
        <v>13</v>
      </c>
      <c r="H12">
        <v>16</v>
      </c>
      <c r="I12">
        <v>6</v>
      </c>
      <c r="J12">
        <v>17</v>
      </c>
      <c r="K12">
        <v>58</v>
      </c>
      <c r="L12">
        <v>4</v>
      </c>
      <c r="M12">
        <v>33</v>
      </c>
      <c r="N12">
        <v>33</v>
      </c>
      <c r="O12">
        <v>7</v>
      </c>
      <c r="P12">
        <v>28</v>
      </c>
      <c r="Q12">
        <f t="shared" si="0"/>
        <v>35</v>
      </c>
      <c r="R12">
        <v>11</v>
      </c>
      <c r="S12">
        <v>3</v>
      </c>
      <c r="T12">
        <v>12</v>
      </c>
      <c r="U12">
        <v>21</v>
      </c>
      <c r="V12">
        <v>14</v>
      </c>
      <c r="W12" s="5">
        <v>0.9353703703703703</v>
      </c>
      <c r="X12" s="2">
        <f t="shared" si="1"/>
        <v>0.58064516129032262</v>
      </c>
      <c r="Y12" s="2">
        <f t="shared" si="2"/>
        <v>0.5714285714285714</v>
      </c>
      <c r="Z12" s="2">
        <f t="shared" si="3"/>
        <v>0.8125</v>
      </c>
      <c r="AA12" s="4">
        <f t="shared" si="4"/>
        <v>100.83840000000001</v>
      </c>
    </row>
    <row r="13" spans="1:27" x14ac:dyDescent="0.3">
      <c r="A13" s="1" t="str">
        <f>'LaMelo Ball'!A13</f>
        <v>@ USA</v>
      </c>
      <c r="B13">
        <v>93</v>
      </c>
      <c r="C13">
        <v>36</v>
      </c>
      <c r="D13">
        <v>69</v>
      </c>
      <c r="E13">
        <v>8</v>
      </c>
      <c r="F13">
        <v>20</v>
      </c>
      <c r="G13">
        <v>13</v>
      </c>
      <c r="H13">
        <v>17</v>
      </c>
      <c r="I13">
        <v>3</v>
      </c>
      <c r="J13">
        <v>2</v>
      </c>
      <c r="K13">
        <v>40</v>
      </c>
      <c r="L13">
        <v>10</v>
      </c>
      <c r="M13">
        <v>33</v>
      </c>
      <c r="N13">
        <v>18</v>
      </c>
      <c r="O13">
        <v>6</v>
      </c>
      <c r="P13">
        <v>19</v>
      </c>
      <c r="Q13">
        <f t="shared" si="0"/>
        <v>25</v>
      </c>
      <c r="R13">
        <v>6</v>
      </c>
      <c r="S13">
        <v>4</v>
      </c>
      <c r="T13">
        <v>17</v>
      </c>
      <c r="U13">
        <v>9</v>
      </c>
      <c r="V13">
        <v>12</v>
      </c>
      <c r="W13" s="5">
        <v>0.93423611111111116</v>
      </c>
      <c r="X13" s="2">
        <f t="shared" si="1"/>
        <v>0.52173913043478259</v>
      </c>
      <c r="Y13" s="2">
        <f t="shared" si="2"/>
        <v>0.4</v>
      </c>
      <c r="Z13" s="2">
        <f t="shared" si="3"/>
        <v>0.76470588235294112</v>
      </c>
      <c r="AA13" s="4">
        <f t="shared" si="4"/>
        <v>83.980800000000002</v>
      </c>
    </row>
    <row r="14" spans="1:27" x14ac:dyDescent="0.3">
      <c r="A14" s="1" t="str">
        <f>'LaMelo Ball'!A14</f>
        <v>vs SPA</v>
      </c>
      <c r="B14">
        <v>88</v>
      </c>
      <c r="C14">
        <v>35</v>
      </c>
      <c r="D14">
        <v>79</v>
      </c>
      <c r="E14">
        <v>11</v>
      </c>
      <c r="F14">
        <v>28</v>
      </c>
      <c r="G14">
        <v>7</v>
      </c>
      <c r="H14">
        <v>12</v>
      </c>
      <c r="I14">
        <v>2</v>
      </c>
      <c r="J14">
        <v>5</v>
      </c>
      <c r="K14">
        <v>24</v>
      </c>
      <c r="L14">
        <v>4</v>
      </c>
      <c r="M14">
        <v>32</v>
      </c>
      <c r="N14">
        <v>23</v>
      </c>
      <c r="O14">
        <v>5</v>
      </c>
      <c r="P14">
        <v>26</v>
      </c>
      <c r="Q14">
        <f t="shared" si="0"/>
        <v>31</v>
      </c>
      <c r="R14">
        <v>8</v>
      </c>
      <c r="S14">
        <v>7</v>
      </c>
      <c r="T14">
        <v>9</v>
      </c>
      <c r="U14">
        <v>10</v>
      </c>
      <c r="V14">
        <v>9</v>
      </c>
      <c r="W14" s="5">
        <v>0.93532407407407403</v>
      </c>
      <c r="X14" s="2">
        <f t="shared" si="1"/>
        <v>0.44303797468354428</v>
      </c>
      <c r="Y14" s="2">
        <f t="shared" si="2"/>
        <v>0.39285714285714285</v>
      </c>
      <c r="Z14" s="2">
        <f t="shared" si="3"/>
        <v>0.58333333333333337</v>
      </c>
      <c r="AA14" s="4">
        <f t="shared" si="4"/>
        <v>84.748800000000003</v>
      </c>
    </row>
    <row r="15" spans="1:27" x14ac:dyDescent="0.3">
      <c r="A15" s="1" t="str">
        <f>'LaMelo Ball'!A15</f>
        <v>@ 6TH</v>
      </c>
      <c r="B15">
        <v>124</v>
      </c>
      <c r="C15">
        <v>50</v>
      </c>
      <c r="D15">
        <v>87</v>
      </c>
      <c r="E15">
        <v>15</v>
      </c>
      <c r="F15">
        <v>28</v>
      </c>
      <c r="G15">
        <v>9</v>
      </c>
      <c r="H15">
        <v>9</v>
      </c>
      <c r="I15">
        <v>7</v>
      </c>
      <c r="J15">
        <v>23</v>
      </c>
      <c r="K15">
        <v>54</v>
      </c>
      <c r="L15">
        <v>0</v>
      </c>
      <c r="M15">
        <v>22</v>
      </c>
      <c r="N15">
        <v>29</v>
      </c>
      <c r="O15">
        <v>2</v>
      </c>
      <c r="P15">
        <v>21</v>
      </c>
      <c r="Q15">
        <f t="shared" si="0"/>
        <v>23</v>
      </c>
      <c r="R15">
        <v>13</v>
      </c>
      <c r="S15">
        <v>3</v>
      </c>
      <c r="T15">
        <v>11</v>
      </c>
      <c r="U15">
        <v>21</v>
      </c>
      <c r="V15">
        <v>11</v>
      </c>
      <c r="W15" s="5">
        <v>0.93443287037037037</v>
      </c>
      <c r="X15" s="2">
        <f t="shared" si="1"/>
        <v>0.57471264367816088</v>
      </c>
      <c r="Y15" s="2">
        <f t="shared" si="2"/>
        <v>0.5357142857142857</v>
      </c>
      <c r="Z15" s="2">
        <f t="shared" si="3"/>
        <v>1</v>
      </c>
      <c r="AA15" s="4">
        <f t="shared" si="4"/>
        <v>95.96159999999999</v>
      </c>
    </row>
    <row r="16" spans="1:27" x14ac:dyDescent="0.3">
      <c r="A16" s="1" t="str">
        <f>'LaMelo Ball'!A16</f>
        <v>vs CAN</v>
      </c>
      <c r="B16">
        <v>117</v>
      </c>
      <c r="C16">
        <v>44</v>
      </c>
      <c r="D16">
        <v>76</v>
      </c>
      <c r="E16">
        <v>13</v>
      </c>
      <c r="F16">
        <v>28</v>
      </c>
      <c r="G16">
        <v>16</v>
      </c>
      <c r="H16">
        <v>16</v>
      </c>
      <c r="I16">
        <v>2</v>
      </c>
      <c r="J16">
        <v>0</v>
      </c>
      <c r="K16">
        <v>52</v>
      </c>
      <c r="L16">
        <v>7</v>
      </c>
      <c r="M16">
        <v>26</v>
      </c>
      <c r="N16">
        <v>24</v>
      </c>
      <c r="O16">
        <v>4</v>
      </c>
      <c r="P16">
        <v>24</v>
      </c>
      <c r="Q16">
        <f t="shared" si="0"/>
        <v>28</v>
      </c>
      <c r="R16">
        <v>4</v>
      </c>
      <c r="S16">
        <v>6</v>
      </c>
      <c r="T16">
        <v>7</v>
      </c>
      <c r="U16">
        <v>15</v>
      </c>
      <c r="V16">
        <v>10</v>
      </c>
      <c r="W16" s="5">
        <v>0.93396990740740737</v>
      </c>
      <c r="X16" s="2">
        <f t="shared" si="1"/>
        <v>0.57894736842105265</v>
      </c>
      <c r="Y16" s="2">
        <f t="shared" si="2"/>
        <v>0.4642857142857143</v>
      </c>
      <c r="Z16" s="2">
        <f t="shared" si="3"/>
        <v>1</v>
      </c>
      <c r="AA16" s="4">
        <f t="shared" si="4"/>
        <v>82.598399999999998</v>
      </c>
    </row>
    <row r="17" spans="1:27" x14ac:dyDescent="0.3">
      <c r="A17" s="1" t="str">
        <f>'LaMelo Ball'!A17</f>
        <v>vs DNK</v>
      </c>
      <c r="B17">
        <v>130</v>
      </c>
      <c r="C17">
        <v>51</v>
      </c>
      <c r="D17">
        <v>81</v>
      </c>
      <c r="E17">
        <v>10</v>
      </c>
      <c r="F17">
        <v>22</v>
      </c>
      <c r="G17">
        <v>18</v>
      </c>
      <c r="H17">
        <v>21</v>
      </c>
      <c r="I17">
        <v>14</v>
      </c>
      <c r="J17">
        <v>6</v>
      </c>
      <c r="K17">
        <v>68</v>
      </c>
      <c r="L17">
        <v>12</v>
      </c>
      <c r="M17">
        <v>24</v>
      </c>
      <c r="N17">
        <v>26</v>
      </c>
      <c r="O17">
        <v>6</v>
      </c>
      <c r="P17">
        <v>28</v>
      </c>
      <c r="Q17">
        <f t="shared" si="0"/>
        <v>34</v>
      </c>
      <c r="R17">
        <v>6</v>
      </c>
      <c r="S17">
        <v>4</v>
      </c>
      <c r="T17">
        <v>10</v>
      </c>
      <c r="U17">
        <v>13</v>
      </c>
      <c r="V17">
        <v>8</v>
      </c>
      <c r="W17" s="5">
        <v>0.93429398148148146</v>
      </c>
      <c r="X17" s="2">
        <f t="shared" si="1"/>
        <v>0.62962962962962965</v>
      </c>
      <c r="Y17" s="2">
        <f t="shared" si="2"/>
        <v>0.45454545454545453</v>
      </c>
      <c r="Z17" s="2">
        <f t="shared" si="3"/>
        <v>0.8571428571428571</v>
      </c>
      <c r="AA17" s="4">
        <f t="shared" si="4"/>
        <v>90.470399999999998</v>
      </c>
    </row>
    <row r="18" spans="1:27" x14ac:dyDescent="0.3">
      <c r="A18" s="1" t="str">
        <f>'LaMelo Ball'!A18</f>
        <v>@ IMP</v>
      </c>
      <c r="B18">
        <v>133</v>
      </c>
      <c r="C18">
        <v>46</v>
      </c>
      <c r="D18">
        <v>94</v>
      </c>
      <c r="E18">
        <v>20</v>
      </c>
      <c r="F18">
        <v>45</v>
      </c>
      <c r="G18">
        <v>21</v>
      </c>
      <c r="H18">
        <v>26</v>
      </c>
      <c r="I18">
        <v>4</v>
      </c>
      <c r="J18">
        <v>10</v>
      </c>
      <c r="K18">
        <v>40</v>
      </c>
      <c r="L18">
        <v>10</v>
      </c>
      <c r="M18">
        <v>22</v>
      </c>
      <c r="N18">
        <v>27</v>
      </c>
      <c r="O18">
        <v>10</v>
      </c>
      <c r="P18">
        <v>29</v>
      </c>
      <c r="Q18">
        <f t="shared" si="0"/>
        <v>39</v>
      </c>
      <c r="R18">
        <v>6</v>
      </c>
      <c r="S18">
        <v>4</v>
      </c>
      <c r="T18">
        <v>18</v>
      </c>
      <c r="U18">
        <v>29</v>
      </c>
      <c r="V18">
        <v>11</v>
      </c>
      <c r="W18" s="5">
        <v>0.9337847222222222</v>
      </c>
      <c r="X18" s="2">
        <f t="shared" si="1"/>
        <v>0.48936170212765956</v>
      </c>
      <c r="Y18" s="2">
        <f t="shared" si="2"/>
        <v>0.44444444444444442</v>
      </c>
      <c r="Z18" s="2">
        <f t="shared" si="3"/>
        <v>0.80769230769230771</v>
      </c>
      <c r="AA18" s="4">
        <f t="shared" si="4"/>
        <v>108.9024</v>
      </c>
    </row>
    <row r="19" spans="1:27" x14ac:dyDescent="0.3">
      <c r="A19" s="1" t="str">
        <f>'LaMelo Ball'!A19</f>
        <v>vs 3PT</v>
      </c>
      <c r="B19">
        <v>119</v>
      </c>
      <c r="C19">
        <v>44</v>
      </c>
      <c r="D19">
        <v>81</v>
      </c>
      <c r="E19">
        <v>21</v>
      </c>
      <c r="F19">
        <v>43</v>
      </c>
      <c r="G19">
        <v>10</v>
      </c>
      <c r="H19">
        <v>10</v>
      </c>
      <c r="I19">
        <v>2</v>
      </c>
      <c r="J19">
        <v>5</v>
      </c>
      <c r="K19">
        <v>14</v>
      </c>
      <c r="L19">
        <v>5</v>
      </c>
      <c r="M19">
        <v>38</v>
      </c>
      <c r="N19">
        <v>25</v>
      </c>
      <c r="O19">
        <v>7</v>
      </c>
      <c r="P19">
        <v>24</v>
      </c>
      <c r="Q19">
        <f t="shared" si="0"/>
        <v>31</v>
      </c>
      <c r="R19">
        <v>6</v>
      </c>
      <c r="S19">
        <v>1</v>
      </c>
      <c r="T19">
        <v>12</v>
      </c>
      <c r="U19">
        <v>14</v>
      </c>
      <c r="V19">
        <v>7</v>
      </c>
      <c r="W19" s="5">
        <v>0.93309027777777775</v>
      </c>
      <c r="X19" s="2">
        <f t="shared" si="1"/>
        <v>0.54320987654320985</v>
      </c>
      <c r="Y19" s="2">
        <f t="shared" si="2"/>
        <v>0.48837209302325579</v>
      </c>
      <c r="Z19" s="2">
        <f t="shared" si="3"/>
        <v>1</v>
      </c>
      <c r="AA19" s="4">
        <f t="shared" si="4"/>
        <v>86.784000000000006</v>
      </c>
    </row>
    <row r="20" spans="1:27" x14ac:dyDescent="0.3">
      <c r="A20" s="1" t="str">
        <f>'LaMelo Ball'!A20</f>
        <v>@ DEF</v>
      </c>
      <c r="B20">
        <v>100</v>
      </c>
      <c r="C20">
        <v>42</v>
      </c>
      <c r="D20">
        <v>77</v>
      </c>
      <c r="E20">
        <v>4</v>
      </c>
      <c r="F20">
        <v>15</v>
      </c>
      <c r="G20">
        <v>12</v>
      </c>
      <c r="H20">
        <v>16</v>
      </c>
      <c r="I20">
        <v>12</v>
      </c>
      <c r="J20">
        <v>8</v>
      </c>
      <c r="K20">
        <v>54</v>
      </c>
      <c r="L20">
        <v>4</v>
      </c>
      <c r="M20">
        <v>15</v>
      </c>
      <c r="N20">
        <v>26</v>
      </c>
      <c r="O20">
        <v>4</v>
      </c>
      <c r="P20">
        <v>30</v>
      </c>
      <c r="Q20">
        <f t="shared" si="0"/>
        <v>34</v>
      </c>
      <c r="R20">
        <v>4</v>
      </c>
      <c r="S20">
        <v>6</v>
      </c>
      <c r="T20">
        <v>11</v>
      </c>
      <c r="U20">
        <v>12</v>
      </c>
      <c r="V20">
        <v>15</v>
      </c>
      <c r="W20" s="5">
        <v>0.93465277777777778</v>
      </c>
      <c r="X20" s="2">
        <f t="shared" si="1"/>
        <v>0.54545454545454541</v>
      </c>
      <c r="Y20" s="2">
        <f t="shared" si="2"/>
        <v>0.26666666666666666</v>
      </c>
      <c r="Z20" s="2">
        <f t="shared" si="3"/>
        <v>0.75</v>
      </c>
      <c r="AA20" s="4">
        <f t="shared" si="4"/>
        <v>87.398400000000009</v>
      </c>
    </row>
    <row r="21" spans="1:27" x14ac:dyDescent="0.3">
      <c r="A21" s="1" t="str">
        <f>'LaMelo Ball'!A21</f>
        <v>vs OCE</v>
      </c>
      <c r="B21">
        <v>138</v>
      </c>
      <c r="C21">
        <v>52</v>
      </c>
      <c r="D21">
        <v>87</v>
      </c>
      <c r="E21">
        <v>12</v>
      </c>
      <c r="F21">
        <v>21</v>
      </c>
      <c r="G21">
        <v>22</v>
      </c>
      <c r="H21">
        <v>29</v>
      </c>
      <c r="I21">
        <v>4</v>
      </c>
      <c r="J21">
        <v>6</v>
      </c>
      <c r="K21">
        <v>68</v>
      </c>
      <c r="L21">
        <v>4</v>
      </c>
      <c r="M21">
        <v>19</v>
      </c>
      <c r="N21">
        <v>32</v>
      </c>
      <c r="O21">
        <v>7</v>
      </c>
      <c r="P21">
        <v>31</v>
      </c>
      <c r="Q21">
        <f t="shared" si="0"/>
        <v>38</v>
      </c>
      <c r="R21">
        <v>5</v>
      </c>
      <c r="S21">
        <v>3</v>
      </c>
      <c r="T21">
        <v>7</v>
      </c>
      <c r="U21">
        <v>9</v>
      </c>
      <c r="V21">
        <v>15</v>
      </c>
      <c r="W21" s="5">
        <v>0.93423611111111116</v>
      </c>
      <c r="X21" s="2">
        <f t="shared" si="1"/>
        <v>0.5977011494252874</v>
      </c>
      <c r="Y21" s="2">
        <f t="shared" si="2"/>
        <v>0.5714285714285714</v>
      </c>
      <c r="Z21" s="2">
        <f t="shared" si="3"/>
        <v>0.75862068965517238</v>
      </c>
      <c r="AA21" s="4">
        <f t="shared" si="4"/>
        <v>95.769599999999997</v>
      </c>
    </row>
    <row r="22" spans="1:27" x14ac:dyDescent="0.3">
      <c r="A22" s="1" t="str">
        <f>'LaMelo Ball'!A22</f>
        <v>@ FRA</v>
      </c>
      <c r="B22">
        <v>115</v>
      </c>
      <c r="C22">
        <v>48</v>
      </c>
      <c r="D22">
        <v>89</v>
      </c>
      <c r="E22">
        <v>9</v>
      </c>
      <c r="F22">
        <v>22</v>
      </c>
      <c r="G22">
        <v>10</v>
      </c>
      <c r="H22">
        <v>14</v>
      </c>
      <c r="I22">
        <v>6</v>
      </c>
      <c r="J22">
        <v>14</v>
      </c>
      <c r="K22">
        <v>58</v>
      </c>
      <c r="L22">
        <v>17</v>
      </c>
      <c r="M22">
        <v>22</v>
      </c>
      <c r="N22">
        <v>29</v>
      </c>
      <c r="O22">
        <v>12</v>
      </c>
      <c r="P22">
        <v>25</v>
      </c>
      <c r="Q22">
        <f t="shared" si="0"/>
        <v>37</v>
      </c>
      <c r="R22">
        <v>10</v>
      </c>
      <c r="S22">
        <v>2</v>
      </c>
      <c r="T22">
        <v>12</v>
      </c>
      <c r="U22">
        <v>16</v>
      </c>
      <c r="V22">
        <v>11</v>
      </c>
      <c r="W22" s="5">
        <v>0.93407407407407406</v>
      </c>
      <c r="X22" s="2">
        <f t="shared" si="1"/>
        <v>0.5393258426966292</v>
      </c>
      <c r="Y22" s="2">
        <f t="shared" si="2"/>
        <v>0.40909090909090912</v>
      </c>
      <c r="Z22" s="2">
        <f t="shared" si="3"/>
        <v>0.7142857142857143</v>
      </c>
      <c r="AA22" s="4">
        <f t="shared" si="4"/>
        <v>91.3536</v>
      </c>
    </row>
    <row r="23" spans="1:27" x14ac:dyDescent="0.3">
      <c r="A23" s="1" t="str">
        <f>'LaMelo Ball'!A23</f>
        <v>vs INJ</v>
      </c>
      <c r="B23">
        <v>122</v>
      </c>
      <c r="C23">
        <v>51</v>
      </c>
      <c r="D23">
        <v>91</v>
      </c>
      <c r="E23">
        <v>9</v>
      </c>
      <c r="F23">
        <v>23</v>
      </c>
      <c r="G23">
        <v>11</v>
      </c>
      <c r="H23">
        <v>12</v>
      </c>
      <c r="I23">
        <v>8</v>
      </c>
      <c r="J23">
        <v>8</v>
      </c>
      <c r="K23">
        <v>68</v>
      </c>
      <c r="L23">
        <v>9</v>
      </c>
      <c r="M23">
        <v>25</v>
      </c>
      <c r="N23">
        <v>35</v>
      </c>
      <c r="O23">
        <v>9</v>
      </c>
      <c r="P23">
        <v>33</v>
      </c>
      <c r="Q23">
        <f t="shared" si="0"/>
        <v>42</v>
      </c>
      <c r="R23">
        <v>8</v>
      </c>
      <c r="S23">
        <v>2</v>
      </c>
      <c r="T23">
        <v>8</v>
      </c>
      <c r="U23">
        <v>16</v>
      </c>
      <c r="V23">
        <v>15</v>
      </c>
      <c r="W23" s="5">
        <v>0.93328703703703708</v>
      </c>
      <c r="X23" s="2">
        <f t="shared" si="1"/>
        <v>0.56043956043956045</v>
      </c>
      <c r="Y23" s="2">
        <f t="shared" si="2"/>
        <v>0.39130434782608697</v>
      </c>
      <c r="Z23" s="2">
        <f t="shared" si="3"/>
        <v>0.91666666666666663</v>
      </c>
      <c r="AA23" s="4">
        <f t="shared" si="4"/>
        <v>91.468800000000002</v>
      </c>
    </row>
    <row r="24" spans="1:27" x14ac:dyDescent="0.3">
      <c r="A24" s="1" t="str">
        <f>'LaMelo Ball'!A24</f>
        <v>@ EUR</v>
      </c>
      <c r="B24">
        <v>104</v>
      </c>
      <c r="C24">
        <v>42</v>
      </c>
      <c r="D24">
        <v>94</v>
      </c>
      <c r="E24">
        <v>15</v>
      </c>
      <c r="F24">
        <v>44</v>
      </c>
      <c r="G24">
        <v>5</v>
      </c>
      <c r="H24">
        <v>8</v>
      </c>
      <c r="I24">
        <v>4</v>
      </c>
      <c r="J24">
        <v>12</v>
      </c>
      <c r="K24">
        <v>34</v>
      </c>
      <c r="L24">
        <v>6</v>
      </c>
      <c r="M24">
        <v>15</v>
      </c>
      <c r="N24">
        <v>27</v>
      </c>
      <c r="O24">
        <v>12</v>
      </c>
      <c r="P24">
        <v>22</v>
      </c>
      <c r="Q24">
        <f t="shared" si="0"/>
        <v>34</v>
      </c>
      <c r="R24">
        <v>9</v>
      </c>
      <c r="S24">
        <v>2</v>
      </c>
      <c r="T24">
        <v>6</v>
      </c>
      <c r="U24">
        <v>20</v>
      </c>
      <c r="V24">
        <v>8</v>
      </c>
      <c r="W24" s="5">
        <v>0.93336805555555558</v>
      </c>
      <c r="X24" s="2">
        <f t="shared" si="1"/>
        <v>0.44680851063829785</v>
      </c>
      <c r="Y24" s="2">
        <f t="shared" si="2"/>
        <v>0.34090909090909088</v>
      </c>
      <c r="Z24" s="2">
        <f t="shared" si="3"/>
        <v>0.625</v>
      </c>
      <c r="AA24" s="4">
        <f t="shared" si="4"/>
        <v>87.859199999999987</v>
      </c>
    </row>
    <row r="25" spans="1:27" x14ac:dyDescent="0.3">
      <c r="A25" s="1" t="str">
        <f>'LaMelo Ball'!A25</f>
        <v>vs CHI</v>
      </c>
      <c r="B25">
        <v>124</v>
      </c>
      <c r="C25">
        <v>47</v>
      </c>
      <c r="D25">
        <v>84</v>
      </c>
      <c r="E25">
        <v>18</v>
      </c>
      <c r="F25">
        <v>42</v>
      </c>
      <c r="G25">
        <v>12</v>
      </c>
      <c r="H25">
        <v>15</v>
      </c>
      <c r="I25">
        <v>5</v>
      </c>
      <c r="J25">
        <v>2</v>
      </c>
      <c r="K25">
        <v>40</v>
      </c>
      <c r="L25">
        <v>2</v>
      </c>
      <c r="M25">
        <v>26</v>
      </c>
      <c r="N25">
        <v>34</v>
      </c>
      <c r="O25">
        <v>7</v>
      </c>
      <c r="P25">
        <v>30</v>
      </c>
      <c r="Q25">
        <f t="shared" si="0"/>
        <v>37</v>
      </c>
      <c r="R25">
        <v>3</v>
      </c>
      <c r="S25">
        <v>3</v>
      </c>
      <c r="T25">
        <v>18</v>
      </c>
      <c r="U25">
        <v>22</v>
      </c>
      <c r="V25">
        <v>9</v>
      </c>
      <c r="W25" s="5">
        <v>0.93615740740740738</v>
      </c>
      <c r="X25" s="2">
        <f t="shared" si="1"/>
        <v>0.55952380952380953</v>
      </c>
      <c r="Y25" s="2">
        <f t="shared" si="2"/>
        <v>0.42857142857142855</v>
      </c>
      <c r="Z25" s="2">
        <f t="shared" si="3"/>
        <v>0.8</v>
      </c>
      <c r="AA25" s="4">
        <f t="shared" si="4"/>
        <v>97.535999999999987</v>
      </c>
    </row>
    <row r="26" spans="1:27" x14ac:dyDescent="0.3">
      <c r="A26" s="1" t="str">
        <f>'LaMelo Ball'!A26</f>
        <v>vs AFR</v>
      </c>
      <c r="B26">
        <v>136</v>
      </c>
      <c r="C26">
        <v>55</v>
      </c>
      <c r="D26">
        <v>93</v>
      </c>
      <c r="E26">
        <v>14</v>
      </c>
      <c r="F26">
        <v>27</v>
      </c>
      <c r="G26">
        <v>12</v>
      </c>
      <c r="H26">
        <v>13</v>
      </c>
      <c r="I26">
        <v>10</v>
      </c>
      <c r="J26">
        <v>8</v>
      </c>
      <c r="K26">
        <v>54</v>
      </c>
      <c r="L26">
        <v>9</v>
      </c>
      <c r="M26">
        <v>9</v>
      </c>
      <c r="N26">
        <v>31</v>
      </c>
      <c r="O26">
        <v>6</v>
      </c>
      <c r="P26">
        <v>24</v>
      </c>
      <c r="Q26">
        <f t="shared" si="0"/>
        <v>30</v>
      </c>
      <c r="R26">
        <v>12</v>
      </c>
      <c r="S26">
        <v>0</v>
      </c>
      <c r="T26">
        <v>13</v>
      </c>
      <c r="U26">
        <v>15</v>
      </c>
      <c r="V26">
        <v>10</v>
      </c>
      <c r="W26" s="5">
        <v>0.93362268518518521</v>
      </c>
      <c r="X26" s="2">
        <f t="shared" si="1"/>
        <v>0.59139784946236562</v>
      </c>
      <c r="Y26" s="2">
        <f t="shared" si="2"/>
        <v>0.51851851851851849</v>
      </c>
      <c r="Z26" s="2">
        <f t="shared" si="3"/>
        <v>0.92307692307692313</v>
      </c>
      <c r="AA26" s="4">
        <f t="shared" si="4"/>
        <v>101.49119999999999</v>
      </c>
    </row>
    <row r="27" spans="1:27" x14ac:dyDescent="0.3">
      <c r="A27" s="1" t="str">
        <f>'LaMelo Ball'!A27</f>
        <v>@ OLD</v>
      </c>
      <c r="B27">
        <v>111</v>
      </c>
      <c r="C27">
        <v>45</v>
      </c>
      <c r="D27">
        <v>84</v>
      </c>
      <c r="E27">
        <v>12</v>
      </c>
      <c r="F27">
        <v>26</v>
      </c>
      <c r="G27">
        <v>9</v>
      </c>
      <c r="H27">
        <v>12</v>
      </c>
      <c r="I27">
        <v>6</v>
      </c>
      <c r="J27">
        <v>7</v>
      </c>
      <c r="K27">
        <v>40</v>
      </c>
      <c r="L27">
        <v>2</v>
      </c>
      <c r="M27">
        <v>27</v>
      </c>
      <c r="N27">
        <v>16</v>
      </c>
      <c r="O27">
        <v>4</v>
      </c>
      <c r="P27">
        <v>22</v>
      </c>
      <c r="Q27">
        <f t="shared" si="0"/>
        <v>26</v>
      </c>
      <c r="R27">
        <v>4</v>
      </c>
      <c r="S27">
        <v>3</v>
      </c>
      <c r="T27">
        <v>8</v>
      </c>
      <c r="U27">
        <v>9</v>
      </c>
      <c r="V27">
        <v>10</v>
      </c>
      <c r="W27" s="5">
        <v>0.93451388888888887</v>
      </c>
      <c r="X27" s="2">
        <f t="shared" si="1"/>
        <v>0.5357142857142857</v>
      </c>
      <c r="Y27" s="2">
        <f t="shared" si="2"/>
        <v>0.46153846153846156</v>
      </c>
      <c r="Z27" s="2">
        <f t="shared" si="3"/>
        <v>0.75</v>
      </c>
      <c r="AA27" s="4">
        <f t="shared" si="4"/>
        <v>89.5488</v>
      </c>
    </row>
    <row r="28" spans="1:27" x14ac:dyDescent="0.3">
      <c r="A28" s="1">
        <f>'LaMelo Ball'!A28</f>
        <v>0</v>
      </c>
      <c r="Q28">
        <f t="shared" si="0"/>
        <v>0</v>
      </c>
      <c r="W28" s="5"/>
      <c r="X28" s="2" t="e">
        <f t="shared" si="1"/>
        <v>#DIV/0!</v>
      </c>
      <c r="Y28" s="2" t="e">
        <f t="shared" si="2"/>
        <v>#DIV/0!</v>
      </c>
      <c r="Z28" s="2" t="e">
        <f t="shared" si="3"/>
        <v>#DIV/0!</v>
      </c>
      <c r="AA28" s="4">
        <f t="shared" si="4"/>
        <v>0</v>
      </c>
    </row>
    <row r="29" spans="1:27" x14ac:dyDescent="0.3">
      <c r="A29" s="1">
        <f>'LaMelo Ball'!A29</f>
        <v>0</v>
      </c>
      <c r="Q29">
        <f t="shared" si="0"/>
        <v>0</v>
      </c>
      <c r="W29" s="5"/>
      <c r="X29" s="2" t="e">
        <f t="shared" si="1"/>
        <v>#DIV/0!</v>
      </c>
      <c r="Y29" s="2" t="e">
        <f t="shared" si="2"/>
        <v>#DIV/0!</v>
      </c>
      <c r="Z29" s="2" t="e">
        <f t="shared" si="3"/>
        <v>#DIV/0!</v>
      </c>
      <c r="AA29" s="4">
        <f t="shared" si="4"/>
        <v>0</v>
      </c>
    </row>
    <row r="30" spans="1:27" x14ac:dyDescent="0.3">
      <c r="A30" s="1">
        <f>'LaMelo Ball'!A30</f>
        <v>0</v>
      </c>
      <c r="Q30">
        <f t="shared" si="0"/>
        <v>0</v>
      </c>
      <c r="W30" s="5"/>
      <c r="X30" s="2" t="e">
        <f t="shared" si="1"/>
        <v>#DIV/0!</v>
      </c>
      <c r="Y30" s="2" t="e">
        <f t="shared" si="2"/>
        <v>#DIV/0!</v>
      </c>
      <c r="Z30" s="2" t="e">
        <f t="shared" si="3"/>
        <v>#DIV/0!</v>
      </c>
      <c r="AA30" s="4">
        <f t="shared" si="4"/>
        <v>0</v>
      </c>
    </row>
    <row r="31" spans="1:27" x14ac:dyDescent="0.3">
      <c r="A31" s="1">
        <f>'LaMelo Ball'!A31</f>
        <v>0</v>
      </c>
      <c r="Q31">
        <f t="shared" si="0"/>
        <v>0</v>
      </c>
      <c r="W31" s="5"/>
      <c r="X31" s="2" t="e">
        <f t="shared" si="1"/>
        <v>#DIV/0!</v>
      </c>
      <c r="Y31" s="2" t="e">
        <f t="shared" si="2"/>
        <v>#DIV/0!</v>
      </c>
      <c r="Z31" s="2" t="e">
        <f t="shared" si="3"/>
        <v>#DIV/0!</v>
      </c>
      <c r="AA31" s="4">
        <f t="shared" si="4"/>
        <v>0</v>
      </c>
    </row>
    <row r="32" spans="1:27" x14ac:dyDescent="0.3">
      <c r="A32" s="1">
        <f>'LaMelo Ball'!A32</f>
        <v>0</v>
      </c>
      <c r="Q32">
        <f t="shared" si="0"/>
        <v>0</v>
      </c>
      <c r="W32" s="5"/>
      <c r="X32" s="2" t="e">
        <f t="shared" si="1"/>
        <v>#DIV/0!</v>
      </c>
      <c r="Y32" s="2" t="e">
        <f t="shared" si="2"/>
        <v>#DIV/0!</v>
      </c>
      <c r="Z32" s="2" t="e">
        <f t="shared" si="3"/>
        <v>#DIV/0!</v>
      </c>
      <c r="AA32" s="4">
        <f t="shared" si="4"/>
        <v>0</v>
      </c>
    </row>
    <row r="33" spans="1:27" x14ac:dyDescent="0.3">
      <c r="A33" s="1">
        <f>'LaMelo Ball'!A33</f>
        <v>0</v>
      </c>
      <c r="Q33">
        <f t="shared" si="0"/>
        <v>0</v>
      </c>
      <c r="W33" s="5"/>
      <c r="X33" s="2" t="e">
        <f t="shared" si="1"/>
        <v>#DIV/0!</v>
      </c>
      <c r="Y33" s="2" t="e">
        <f t="shared" si="2"/>
        <v>#DIV/0!</v>
      </c>
      <c r="Z33" s="2" t="e">
        <f t="shared" si="3"/>
        <v>#DIV/0!</v>
      </c>
      <c r="AA33" s="4">
        <f t="shared" si="4"/>
        <v>0</v>
      </c>
    </row>
    <row r="34" spans="1:27" x14ac:dyDescent="0.3">
      <c r="A34" s="1">
        <f>'LaMelo Ball'!A34</f>
        <v>0</v>
      </c>
      <c r="Q34">
        <f t="shared" si="0"/>
        <v>0</v>
      </c>
      <c r="W34" s="5"/>
      <c r="X34" s="2" t="e">
        <f t="shared" si="1"/>
        <v>#DIV/0!</v>
      </c>
      <c r="Y34" s="2" t="e">
        <f t="shared" si="2"/>
        <v>#DIV/0!</v>
      </c>
      <c r="Z34" s="2" t="e">
        <f t="shared" si="3"/>
        <v>#DIV/0!</v>
      </c>
      <c r="AA34" s="4">
        <f t="shared" si="4"/>
        <v>0</v>
      </c>
    </row>
    <row r="35" spans="1:27" x14ac:dyDescent="0.3">
      <c r="A35" s="1">
        <f>'LaMelo Ball'!A35</f>
        <v>0</v>
      </c>
      <c r="Q35">
        <f t="shared" si="0"/>
        <v>0</v>
      </c>
      <c r="W35" s="5"/>
      <c r="X35" s="2" t="e">
        <f t="shared" si="1"/>
        <v>#DIV/0!</v>
      </c>
      <c r="Y35" s="2" t="e">
        <f t="shared" si="2"/>
        <v>#DIV/0!</v>
      </c>
      <c r="Z35" s="2" t="e">
        <f t="shared" si="3"/>
        <v>#DIV/0!</v>
      </c>
      <c r="AA35" s="4">
        <f t="shared" si="4"/>
        <v>0</v>
      </c>
    </row>
    <row r="36" spans="1:27" x14ac:dyDescent="0.3">
      <c r="A36" s="1">
        <f>'LaMelo Ball'!A36</f>
        <v>0</v>
      </c>
      <c r="Q36">
        <f t="shared" si="0"/>
        <v>0</v>
      </c>
      <c r="W36" s="5"/>
      <c r="X36" s="2" t="e">
        <f t="shared" si="1"/>
        <v>#DIV/0!</v>
      </c>
      <c r="Y36" s="2" t="e">
        <f t="shared" si="2"/>
        <v>#DIV/0!</v>
      </c>
      <c r="Z36" s="2" t="e">
        <f t="shared" si="3"/>
        <v>#DIV/0!</v>
      </c>
      <c r="AA36" s="4">
        <f t="shared" si="4"/>
        <v>0</v>
      </c>
    </row>
    <row r="37" spans="1:27" x14ac:dyDescent="0.3">
      <c r="A37" s="1">
        <f>'LaMelo Ball'!A37</f>
        <v>0</v>
      </c>
      <c r="Q37">
        <f t="shared" si="0"/>
        <v>0</v>
      </c>
      <c r="W37" s="5"/>
      <c r="X37" s="2" t="e">
        <f t="shared" si="1"/>
        <v>#DIV/0!</v>
      </c>
      <c r="Y37" s="2" t="e">
        <f t="shared" si="2"/>
        <v>#DIV/0!</v>
      </c>
      <c r="Z37" s="2" t="e">
        <f t="shared" si="3"/>
        <v>#DIV/0!</v>
      </c>
      <c r="AA37" s="4">
        <f t="shared" si="4"/>
        <v>0</v>
      </c>
    </row>
    <row r="38" spans="1:27" x14ac:dyDescent="0.3">
      <c r="A38" s="1">
        <f>'LaMelo Ball'!A38</f>
        <v>0</v>
      </c>
      <c r="Q38">
        <f t="shared" si="0"/>
        <v>0</v>
      </c>
      <c r="W38" s="5"/>
      <c r="X38" s="2" t="e">
        <f t="shared" si="1"/>
        <v>#DIV/0!</v>
      </c>
      <c r="Y38" s="2" t="e">
        <f t="shared" si="2"/>
        <v>#DIV/0!</v>
      </c>
      <c r="Z38" s="2" t="e">
        <f t="shared" si="3"/>
        <v>#DIV/0!</v>
      </c>
      <c r="AA38" s="4">
        <f t="shared" si="4"/>
        <v>0</v>
      </c>
    </row>
    <row r="39" spans="1:27" x14ac:dyDescent="0.3">
      <c r="A39" s="1">
        <f>'LaMelo Ball'!A39</f>
        <v>0</v>
      </c>
      <c r="Q39">
        <f t="shared" si="0"/>
        <v>0</v>
      </c>
      <c r="W39" s="5"/>
      <c r="X39" s="2" t="e">
        <f t="shared" si="1"/>
        <v>#DIV/0!</v>
      </c>
      <c r="Y39" s="2" t="e">
        <f t="shared" si="2"/>
        <v>#DIV/0!</v>
      </c>
      <c r="Z39" s="2" t="e">
        <f t="shared" si="3"/>
        <v>#DIV/0!</v>
      </c>
      <c r="AA39" s="4">
        <f t="shared" si="4"/>
        <v>0</v>
      </c>
    </row>
    <row r="40" spans="1:27" x14ac:dyDescent="0.3">
      <c r="A40" s="1">
        <f>'LaMelo Ball'!A40</f>
        <v>0</v>
      </c>
      <c r="Q40">
        <f t="shared" si="0"/>
        <v>0</v>
      </c>
      <c r="W40" s="5"/>
      <c r="X40" s="2" t="e">
        <f t="shared" si="1"/>
        <v>#DIV/0!</v>
      </c>
      <c r="Y40" s="2" t="e">
        <f t="shared" si="2"/>
        <v>#DIV/0!</v>
      </c>
      <c r="Z40" s="2" t="e">
        <f t="shared" si="3"/>
        <v>#DIV/0!</v>
      </c>
      <c r="AA40" s="4">
        <f t="shared" si="4"/>
        <v>0</v>
      </c>
    </row>
    <row r="41" spans="1:27" x14ac:dyDescent="0.3">
      <c r="A41" s="1">
        <f>'LaMelo Ball'!A41</f>
        <v>0</v>
      </c>
      <c r="Q41">
        <f t="shared" si="0"/>
        <v>0</v>
      </c>
      <c r="W41" s="5"/>
      <c r="X41" s="2" t="e">
        <f t="shared" si="1"/>
        <v>#DIV/0!</v>
      </c>
      <c r="Y41" s="2" t="e">
        <f t="shared" si="2"/>
        <v>#DIV/0!</v>
      </c>
      <c r="Z41" s="2" t="e">
        <f t="shared" si="3"/>
        <v>#DIV/0!</v>
      </c>
      <c r="AA41" s="4">
        <f t="shared" si="4"/>
        <v>0</v>
      </c>
    </row>
    <row r="42" spans="1:27" x14ac:dyDescent="0.3">
      <c r="A42" s="1">
        <f>'LaMelo Ball'!A42</f>
        <v>0</v>
      </c>
      <c r="Q42">
        <f t="shared" si="0"/>
        <v>0</v>
      </c>
      <c r="W42" s="5"/>
      <c r="X42" s="2" t="e">
        <f t="shared" si="1"/>
        <v>#DIV/0!</v>
      </c>
      <c r="Y42" s="2" t="e">
        <f t="shared" si="2"/>
        <v>#DIV/0!</v>
      </c>
      <c r="Z42" s="2" t="e">
        <f t="shared" si="3"/>
        <v>#DIV/0!</v>
      </c>
      <c r="AA42" s="4">
        <f t="shared" si="4"/>
        <v>0</v>
      </c>
    </row>
    <row r="43" spans="1:27" x14ac:dyDescent="0.3">
      <c r="A43" s="1">
        <f>'LaMelo Ball'!A43</f>
        <v>0</v>
      </c>
      <c r="Q43">
        <f t="shared" si="0"/>
        <v>0</v>
      </c>
      <c r="W43" s="5"/>
      <c r="X43" s="2" t="e">
        <f t="shared" si="1"/>
        <v>#DIV/0!</v>
      </c>
      <c r="Y43" s="2" t="e">
        <f t="shared" si="2"/>
        <v>#DIV/0!</v>
      </c>
      <c r="Z43" s="2" t="e">
        <f t="shared" si="3"/>
        <v>#DIV/0!</v>
      </c>
      <c r="AA43" s="4">
        <f t="shared" si="4"/>
        <v>0</v>
      </c>
    </row>
    <row r="44" spans="1:27" x14ac:dyDescent="0.3">
      <c r="A44" s="1">
        <f>'LaMelo Ball'!A44</f>
        <v>0</v>
      </c>
      <c r="Q44">
        <f t="shared" si="0"/>
        <v>0</v>
      </c>
      <c r="W44" s="5"/>
      <c r="X44" s="2" t="e">
        <f t="shared" si="1"/>
        <v>#DIV/0!</v>
      </c>
      <c r="Y44" s="2" t="e">
        <f t="shared" si="2"/>
        <v>#DIV/0!</v>
      </c>
      <c r="Z44" s="2" t="e">
        <f t="shared" si="3"/>
        <v>#DIV/0!</v>
      </c>
      <c r="AA44" s="4">
        <f t="shared" si="4"/>
        <v>0</v>
      </c>
    </row>
    <row r="45" spans="1:27" x14ac:dyDescent="0.3">
      <c r="A45" s="1">
        <f>'LaMelo Ball'!A45</f>
        <v>0</v>
      </c>
      <c r="Q45">
        <f t="shared" si="0"/>
        <v>0</v>
      </c>
      <c r="W45" s="5"/>
      <c r="X45" s="2" t="e">
        <f t="shared" si="1"/>
        <v>#DIV/0!</v>
      </c>
      <c r="Y45" s="2" t="e">
        <f t="shared" si="2"/>
        <v>#DIV/0!</v>
      </c>
      <c r="Z45" s="2" t="e">
        <f t="shared" si="3"/>
        <v>#DIV/0!</v>
      </c>
      <c r="AA45" s="4">
        <f t="shared" si="4"/>
        <v>0</v>
      </c>
    </row>
    <row r="46" spans="1:27" x14ac:dyDescent="0.3">
      <c r="A46" s="1">
        <f>'LaMelo Ball'!A46</f>
        <v>0</v>
      </c>
      <c r="Q46">
        <f t="shared" si="0"/>
        <v>0</v>
      </c>
      <c r="W46" s="5"/>
      <c r="X46" s="2" t="e">
        <f t="shared" si="1"/>
        <v>#DIV/0!</v>
      </c>
      <c r="Y46" s="2" t="e">
        <f t="shared" si="2"/>
        <v>#DIV/0!</v>
      </c>
      <c r="Z46" s="2" t="e">
        <f t="shared" si="3"/>
        <v>#DIV/0!</v>
      </c>
      <c r="AA46" s="4">
        <f t="shared" si="4"/>
        <v>0</v>
      </c>
    </row>
    <row r="47" spans="1:27" x14ac:dyDescent="0.3">
      <c r="A47" t="s">
        <v>22</v>
      </c>
      <c r="B47" s="4">
        <f>AVERAGE(B2:B46)</f>
        <v>116</v>
      </c>
      <c r="C47" s="4">
        <f t="shared" ref="C47:W47" si="5">AVERAGE(C2:C46)</f>
        <v>45.46153846153846</v>
      </c>
      <c r="D47" s="4">
        <f t="shared" si="5"/>
        <v>84.692307692307693</v>
      </c>
      <c r="E47" s="4">
        <f t="shared" si="5"/>
        <v>12.692307692307692</v>
      </c>
      <c r="F47" s="4">
        <f t="shared" si="5"/>
        <v>28.73076923076923</v>
      </c>
      <c r="G47" s="4">
        <f t="shared" si="5"/>
        <v>12.384615384615385</v>
      </c>
      <c r="H47" s="4">
        <f t="shared" si="5"/>
        <v>15.192307692307692</v>
      </c>
      <c r="I47" s="4">
        <f t="shared" si="5"/>
        <v>5.5384615384615383</v>
      </c>
      <c r="J47" s="4">
        <f t="shared" si="5"/>
        <v>7.615384615384615</v>
      </c>
      <c r="K47" s="4">
        <f t="shared" si="5"/>
        <v>44.692307692307693</v>
      </c>
      <c r="L47" s="4">
        <f t="shared" si="5"/>
        <v>6.7692307692307692</v>
      </c>
      <c r="M47" s="4">
        <f t="shared" si="5"/>
        <v>26.115384615384617</v>
      </c>
      <c r="N47" s="4">
        <f t="shared" si="5"/>
        <v>26.307692307692307</v>
      </c>
      <c r="O47" s="4">
        <f t="shared" si="5"/>
        <v>6.2692307692307692</v>
      </c>
      <c r="P47" s="4">
        <f t="shared" si="5"/>
        <v>26.423076923076923</v>
      </c>
      <c r="Q47" s="4">
        <f t="shared" si="5"/>
        <v>18.888888888888889</v>
      </c>
      <c r="R47" s="4">
        <f t="shared" si="5"/>
        <v>6.615384615384615</v>
      </c>
      <c r="S47" s="4">
        <f t="shared" si="5"/>
        <v>3.5769230769230771</v>
      </c>
      <c r="T47" s="4">
        <f t="shared" si="5"/>
        <v>10.461538461538462</v>
      </c>
      <c r="U47" s="4">
        <f t="shared" si="5"/>
        <v>13.461538461538462</v>
      </c>
      <c r="V47" s="4">
        <f t="shared" si="5"/>
        <v>11.153846153846153</v>
      </c>
      <c r="W47" s="5">
        <f t="shared" si="5"/>
        <v>0.93443598646723658</v>
      </c>
      <c r="X47" s="2">
        <f>SUM(C2:C46)/SUM(D2:D46)</f>
        <v>0.53678474114441421</v>
      </c>
      <c r="Y47" s="2">
        <f>SUM(E2:E46)/SUM(F2:F46)</f>
        <v>0.44176706827309237</v>
      </c>
      <c r="Z47" s="2">
        <f>SUM(G2:G46)/SUM(H2:H46)</f>
        <v>0.81518987341772153</v>
      </c>
      <c r="AA47" s="4">
        <f>AVERAGE(AA2:AA46)</f>
        <v>53.009066666666676</v>
      </c>
    </row>
    <row r="48" spans="1:27" x14ac:dyDescent="0.3">
      <c r="B48" t="s">
        <v>1</v>
      </c>
      <c r="C48" t="s">
        <v>7</v>
      </c>
      <c r="D48" s="1" t="s">
        <v>8</v>
      </c>
      <c r="E48" s="1" t="s">
        <v>9</v>
      </c>
      <c r="F48" s="1" t="s">
        <v>10</v>
      </c>
      <c r="G48" t="s">
        <v>11</v>
      </c>
      <c r="H48" s="1" t="s">
        <v>12</v>
      </c>
      <c r="I48" t="s">
        <v>43</v>
      </c>
      <c r="J48" t="s">
        <v>25</v>
      </c>
      <c r="K48" t="s">
        <v>26</v>
      </c>
      <c r="L48" t="s">
        <v>27</v>
      </c>
      <c r="M48" t="s">
        <v>28</v>
      </c>
      <c r="N48" t="s">
        <v>3</v>
      </c>
      <c r="O48" t="s">
        <v>29</v>
      </c>
      <c r="P48" t="s">
        <v>30</v>
      </c>
      <c r="Q48" t="s">
        <v>31</v>
      </c>
      <c r="R48" t="s">
        <v>5</v>
      </c>
      <c r="S48" t="s">
        <v>4</v>
      </c>
      <c r="T48" t="s">
        <v>6</v>
      </c>
      <c r="U48" t="s">
        <v>32</v>
      </c>
      <c r="V48" t="s">
        <v>33</v>
      </c>
      <c r="W48" t="s">
        <v>34</v>
      </c>
      <c r="X48" t="s">
        <v>16</v>
      </c>
      <c r="Y48" t="s">
        <v>17</v>
      </c>
      <c r="Z48" t="s">
        <v>18</v>
      </c>
      <c r="AA48" t="s">
        <v>35</v>
      </c>
    </row>
    <row r="49" spans="1:27" x14ac:dyDescent="0.3">
      <c r="A49" t="s">
        <v>36</v>
      </c>
      <c r="B49">
        <f>SUM(B2:B46)</f>
        <v>3016</v>
      </c>
      <c r="C49">
        <f t="shared" ref="C49:V49" si="6">SUM(C2:C46)</f>
        <v>1182</v>
      </c>
      <c r="D49">
        <f t="shared" si="6"/>
        <v>2202</v>
      </c>
      <c r="E49">
        <f t="shared" si="6"/>
        <v>330</v>
      </c>
      <c r="F49">
        <f t="shared" si="6"/>
        <v>747</v>
      </c>
      <c r="G49">
        <f t="shared" si="6"/>
        <v>322</v>
      </c>
      <c r="H49">
        <f t="shared" si="6"/>
        <v>395</v>
      </c>
      <c r="I49">
        <f t="shared" si="6"/>
        <v>144</v>
      </c>
      <c r="J49">
        <f t="shared" si="6"/>
        <v>198</v>
      </c>
      <c r="K49">
        <f t="shared" si="6"/>
        <v>1162</v>
      </c>
      <c r="L49">
        <f t="shared" si="6"/>
        <v>176</v>
      </c>
      <c r="M49">
        <f t="shared" si="6"/>
        <v>679</v>
      </c>
      <c r="N49">
        <f t="shared" si="6"/>
        <v>684</v>
      </c>
      <c r="O49">
        <f t="shared" si="6"/>
        <v>163</v>
      </c>
      <c r="P49">
        <f t="shared" si="6"/>
        <v>687</v>
      </c>
      <c r="Q49">
        <f t="shared" si="6"/>
        <v>850</v>
      </c>
      <c r="R49">
        <f t="shared" si="6"/>
        <v>172</v>
      </c>
      <c r="S49">
        <f t="shared" si="6"/>
        <v>93</v>
      </c>
      <c r="T49">
        <f t="shared" si="6"/>
        <v>272</v>
      </c>
      <c r="U49">
        <f t="shared" si="6"/>
        <v>350</v>
      </c>
      <c r="V49">
        <f t="shared" si="6"/>
        <v>290</v>
      </c>
      <c r="AA49" s="4">
        <f>SUM(AA2:AA46)</f>
        <v>2385.4080000000004</v>
      </c>
    </row>
    <row r="50" spans="1:27" x14ac:dyDescent="0.3">
      <c r="V50" s="5"/>
      <c r="W50" s="2"/>
      <c r="X50" s="2"/>
      <c r="Y50" s="2"/>
    </row>
    <row r="51" spans="1:27" x14ac:dyDescent="0.3">
      <c r="V51" s="5"/>
      <c r="W51" s="2"/>
      <c r="X51" s="2"/>
      <c r="Y51" s="2"/>
    </row>
    <row r="52" spans="1:27" x14ac:dyDescent="0.3">
      <c r="V52" s="5"/>
      <c r="W52" s="2"/>
      <c r="X52" s="2"/>
      <c r="Y52" s="2"/>
    </row>
    <row r="53" spans="1:27" x14ac:dyDescent="0.3">
      <c r="V53" s="5"/>
      <c r="W53" s="2"/>
      <c r="X53" s="2"/>
      <c r="Y53" s="2"/>
    </row>
    <row r="54" spans="1:27" x14ac:dyDescent="0.3">
      <c r="V54" s="5"/>
      <c r="W54" s="2"/>
      <c r="X54" s="2"/>
      <c r="Y54" s="2"/>
    </row>
    <row r="55" spans="1:27" x14ac:dyDescent="0.3">
      <c r="V55" s="5"/>
      <c r="W55" s="2"/>
      <c r="X55" s="2"/>
      <c r="Y55" s="2"/>
    </row>
    <row r="56" spans="1:27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2"/>
      <c r="X56" s="2"/>
      <c r="Y56" s="2"/>
      <c r="Z56" s="4"/>
    </row>
    <row r="57" spans="1:27" x14ac:dyDescent="0.3">
      <c r="D57" s="1"/>
      <c r="E57" s="1"/>
      <c r="F57" s="1"/>
      <c r="H57" s="1"/>
    </row>
    <row r="58" spans="1:27" x14ac:dyDescent="0.3">
      <c r="Z5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8290-8848-4180-B830-6EBF0A5219F0}">
  <dimension ref="A1:Z54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37</v>
      </c>
      <c r="C2">
        <v>1</v>
      </c>
      <c r="D2">
        <v>7</v>
      </c>
      <c r="E2">
        <v>2</v>
      </c>
      <c r="F2">
        <v>0</v>
      </c>
      <c r="G2">
        <v>5</v>
      </c>
      <c r="H2">
        <v>13</v>
      </c>
      <c r="I2">
        <v>25</v>
      </c>
      <c r="J2">
        <v>8</v>
      </c>
      <c r="K2">
        <v>14</v>
      </c>
      <c r="L2">
        <v>3</v>
      </c>
      <c r="M2">
        <v>3</v>
      </c>
      <c r="N2">
        <v>0</v>
      </c>
      <c r="O2">
        <v>2</v>
      </c>
      <c r="P2">
        <v>12</v>
      </c>
      <c r="Q2" s="2">
        <f t="shared" ref="Q2:Q33" si="0">H2/I2</f>
        <v>0.52</v>
      </c>
      <c r="R2" s="2">
        <f t="shared" ref="R2:R33" si="1">J2/K2</f>
        <v>0.5714285714285714</v>
      </c>
      <c r="S2" s="2">
        <f>L2/M2</f>
        <v>1</v>
      </c>
      <c r="T2">
        <v>40</v>
      </c>
      <c r="U2">
        <v>54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30.82835</v>
      </c>
      <c r="X2" s="4">
        <f t="shared" ref="X2:X46" si="3">B2+(C2*1.2)+(D2*1.5)+(E2*3)+(F2*3)-G2</f>
        <v>49.7</v>
      </c>
      <c r="Y2" s="4">
        <f t="shared" ref="Y2:Y46" si="4">B2+0.4*H2-0.7*I2-0.4*(M2-L2)+0.7*N2+0.3*(C2-N2)+F2+D2*0.7+0.7*E2-0.4*O2-G2</f>
        <v>25.5</v>
      </c>
      <c r="Z2">
        <v>1</v>
      </c>
    </row>
    <row r="3" spans="1:26" x14ac:dyDescent="0.3">
      <c r="A3" s="1" t="str">
        <f>'LaMelo Ball'!A3</f>
        <v>vs IMP</v>
      </c>
      <c r="B3">
        <v>39</v>
      </c>
      <c r="C3">
        <v>2</v>
      </c>
      <c r="D3">
        <v>2</v>
      </c>
      <c r="E3">
        <v>0</v>
      </c>
      <c r="F3">
        <v>0</v>
      </c>
      <c r="G3">
        <v>0</v>
      </c>
      <c r="H3">
        <v>14</v>
      </c>
      <c r="I3">
        <v>20</v>
      </c>
      <c r="J3">
        <v>7</v>
      </c>
      <c r="K3">
        <v>9</v>
      </c>
      <c r="L3">
        <v>4</v>
      </c>
      <c r="M3">
        <v>4</v>
      </c>
      <c r="N3">
        <v>1</v>
      </c>
      <c r="O3">
        <v>0</v>
      </c>
      <c r="P3">
        <v>29</v>
      </c>
      <c r="Q3" s="2">
        <f t="shared" si="0"/>
        <v>0.7</v>
      </c>
      <c r="R3" s="2">
        <f t="shared" si="1"/>
        <v>0.77777777777777779</v>
      </c>
      <c r="S3" s="2">
        <f>L3/M3</f>
        <v>1</v>
      </c>
      <c r="T3">
        <v>33</v>
      </c>
      <c r="U3">
        <v>43</v>
      </c>
      <c r="V3">
        <v>1</v>
      </c>
      <c r="W3" s="3">
        <f t="shared" si="2"/>
        <v>49.713030303030308</v>
      </c>
      <c r="X3" s="4">
        <f t="shared" si="3"/>
        <v>44.4</v>
      </c>
      <c r="Y3" s="4">
        <f t="shared" si="4"/>
        <v>33</v>
      </c>
      <c r="Z3">
        <v>1</v>
      </c>
    </row>
    <row r="4" spans="1:26" x14ac:dyDescent="0.3">
      <c r="A4" s="1" t="str">
        <f>'LaMelo Ball'!A4</f>
        <v>@ 3PT</v>
      </c>
      <c r="B4">
        <v>51</v>
      </c>
      <c r="C4">
        <v>0</v>
      </c>
      <c r="D4">
        <v>5</v>
      </c>
      <c r="E4">
        <v>1</v>
      </c>
      <c r="F4">
        <v>0</v>
      </c>
      <c r="G4">
        <v>1</v>
      </c>
      <c r="H4">
        <v>19</v>
      </c>
      <c r="I4">
        <v>30</v>
      </c>
      <c r="J4">
        <v>6</v>
      </c>
      <c r="K4">
        <v>6</v>
      </c>
      <c r="L4">
        <v>7</v>
      </c>
      <c r="M4">
        <v>7</v>
      </c>
      <c r="N4">
        <v>0</v>
      </c>
      <c r="O4">
        <v>0</v>
      </c>
      <c r="P4">
        <v>30</v>
      </c>
      <c r="Q4" s="2">
        <f t="shared" si="0"/>
        <v>0.6333333333333333</v>
      </c>
      <c r="R4" s="2">
        <f t="shared" si="1"/>
        <v>1</v>
      </c>
      <c r="S4" s="2">
        <f>L4/M4</f>
        <v>1</v>
      </c>
      <c r="T4">
        <v>36</v>
      </c>
      <c r="U4">
        <v>61</v>
      </c>
      <c r="V4">
        <v>0</v>
      </c>
      <c r="W4" s="3">
        <f t="shared" si="2"/>
        <v>55.509305555555557</v>
      </c>
      <c r="X4" s="4">
        <f t="shared" si="3"/>
        <v>60.5</v>
      </c>
      <c r="Y4" s="4">
        <f t="shared" si="4"/>
        <v>40.800000000000004</v>
      </c>
      <c r="Z4">
        <v>1</v>
      </c>
    </row>
    <row r="5" spans="1:26" x14ac:dyDescent="0.3">
      <c r="A5" s="1" t="str">
        <f>'LaMelo Ball'!A5</f>
        <v>vs DEF</v>
      </c>
      <c r="B5">
        <v>41</v>
      </c>
      <c r="C5">
        <v>4</v>
      </c>
      <c r="D5">
        <v>9</v>
      </c>
      <c r="E5">
        <v>2</v>
      </c>
      <c r="F5">
        <v>2</v>
      </c>
      <c r="G5">
        <v>3</v>
      </c>
      <c r="H5">
        <v>16</v>
      </c>
      <c r="I5">
        <v>26</v>
      </c>
      <c r="J5">
        <v>7</v>
      </c>
      <c r="K5">
        <v>11</v>
      </c>
      <c r="L5">
        <v>2</v>
      </c>
      <c r="M5">
        <v>2</v>
      </c>
      <c r="N5">
        <v>0</v>
      </c>
      <c r="O5">
        <v>2</v>
      </c>
      <c r="P5">
        <v>8</v>
      </c>
      <c r="Q5" s="2">
        <f t="shared" si="0"/>
        <v>0.61538461538461542</v>
      </c>
      <c r="R5" s="2">
        <f t="shared" si="1"/>
        <v>0.63636363636363635</v>
      </c>
      <c r="S5" s="2">
        <f>L5/M5</f>
        <v>1</v>
      </c>
      <c r="T5">
        <v>44</v>
      </c>
      <c r="U5">
        <v>63</v>
      </c>
      <c r="V5">
        <v>0</v>
      </c>
      <c r="W5" s="3">
        <f t="shared" si="2"/>
        <v>40.90238636363636</v>
      </c>
      <c r="X5" s="4">
        <f t="shared" si="3"/>
        <v>68.3</v>
      </c>
      <c r="Y5" s="4">
        <f t="shared" si="4"/>
        <v>36.299999999999997</v>
      </c>
      <c r="Z5">
        <v>0</v>
      </c>
    </row>
    <row r="6" spans="1:26" x14ac:dyDescent="0.3">
      <c r="A6" s="1" t="str">
        <f>'LaMelo Ball'!A6</f>
        <v>@ OCE</v>
      </c>
      <c r="B6">
        <v>28</v>
      </c>
      <c r="C6">
        <v>0</v>
      </c>
      <c r="D6">
        <v>6</v>
      </c>
      <c r="E6">
        <v>1</v>
      </c>
      <c r="F6">
        <v>0</v>
      </c>
      <c r="G6">
        <v>2</v>
      </c>
      <c r="H6">
        <v>9</v>
      </c>
      <c r="I6">
        <v>17</v>
      </c>
      <c r="J6">
        <v>8</v>
      </c>
      <c r="K6">
        <v>10</v>
      </c>
      <c r="L6">
        <v>2</v>
      </c>
      <c r="M6">
        <v>2</v>
      </c>
      <c r="N6">
        <v>0</v>
      </c>
      <c r="O6">
        <v>0</v>
      </c>
      <c r="P6">
        <v>24</v>
      </c>
      <c r="Q6" s="2">
        <f t="shared" si="0"/>
        <v>0.52941176470588236</v>
      </c>
      <c r="R6" s="2">
        <f t="shared" si="1"/>
        <v>0.8</v>
      </c>
      <c r="S6" s="2">
        <f t="shared" ref="S6:S41" si="5">L6/M6</f>
        <v>1</v>
      </c>
      <c r="T6">
        <v>33</v>
      </c>
      <c r="U6">
        <v>40</v>
      </c>
      <c r="V6">
        <v>0</v>
      </c>
      <c r="W6" s="3">
        <f t="shared" si="2"/>
        <v>33.541636363636364</v>
      </c>
      <c r="X6" s="4">
        <f t="shared" si="3"/>
        <v>38</v>
      </c>
      <c r="Y6" s="4">
        <f t="shared" si="4"/>
        <v>22.6</v>
      </c>
      <c r="Z6">
        <v>1</v>
      </c>
    </row>
    <row r="7" spans="1:26" x14ac:dyDescent="0.3">
      <c r="A7" s="1" t="str">
        <f>'LaMelo Ball'!A7</f>
        <v>vs FRA</v>
      </c>
      <c r="B7">
        <v>26</v>
      </c>
      <c r="C7">
        <v>2</v>
      </c>
      <c r="D7">
        <v>5</v>
      </c>
      <c r="E7">
        <v>0</v>
      </c>
      <c r="F7">
        <v>0</v>
      </c>
      <c r="G7">
        <v>0</v>
      </c>
      <c r="H7">
        <v>10</v>
      </c>
      <c r="I7">
        <v>21</v>
      </c>
      <c r="J7">
        <v>4</v>
      </c>
      <c r="K7">
        <v>12</v>
      </c>
      <c r="L7">
        <v>2</v>
      </c>
      <c r="M7">
        <v>2</v>
      </c>
      <c r="N7">
        <v>0</v>
      </c>
      <c r="O7">
        <v>1</v>
      </c>
      <c r="P7">
        <v>20</v>
      </c>
      <c r="Q7" s="2">
        <f t="shared" si="0"/>
        <v>0.47619047619047616</v>
      </c>
      <c r="R7" s="2">
        <f t="shared" si="1"/>
        <v>0.33333333333333331</v>
      </c>
      <c r="S7" s="2">
        <f t="shared" si="5"/>
        <v>1</v>
      </c>
      <c r="T7">
        <v>36</v>
      </c>
      <c r="U7">
        <v>38</v>
      </c>
      <c r="V7">
        <v>0</v>
      </c>
      <c r="W7" s="3">
        <f t="shared" si="2"/>
        <v>25.398694444444445</v>
      </c>
      <c r="X7" s="4">
        <f t="shared" si="3"/>
        <v>35.9</v>
      </c>
      <c r="Y7" s="4">
        <f t="shared" si="4"/>
        <v>19</v>
      </c>
      <c r="Z7">
        <v>0</v>
      </c>
    </row>
    <row r="8" spans="1:26" x14ac:dyDescent="0.3">
      <c r="A8" s="1" t="str">
        <f>'LaMelo Ball'!A8</f>
        <v>@ INJ</v>
      </c>
      <c r="B8">
        <v>32</v>
      </c>
      <c r="C8">
        <v>4</v>
      </c>
      <c r="D8">
        <v>4</v>
      </c>
      <c r="E8">
        <v>0</v>
      </c>
      <c r="F8">
        <v>0</v>
      </c>
      <c r="G8">
        <v>2</v>
      </c>
      <c r="H8">
        <v>12</v>
      </c>
      <c r="I8">
        <v>22</v>
      </c>
      <c r="J8">
        <v>6</v>
      </c>
      <c r="K8">
        <v>13</v>
      </c>
      <c r="L8">
        <v>2</v>
      </c>
      <c r="M8">
        <v>2</v>
      </c>
      <c r="N8">
        <v>0</v>
      </c>
      <c r="O8">
        <v>2</v>
      </c>
      <c r="P8">
        <v>8</v>
      </c>
      <c r="Q8" s="2">
        <f t="shared" si="0"/>
        <v>0.54545454545454541</v>
      </c>
      <c r="R8" s="2">
        <f t="shared" si="1"/>
        <v>0.46153846153846156</v>
      </c>
      <c r="S8" s="2">
        <f t="shared" si="5"/>
        <v>1</v>
      </c>
      <c r="T8">
        <v>40</v>
      </c>
      <c r="U8">
        <v>40</v>
      </c>
      <c r="V8">
        <v>1</v>
      </c>
      <c r="W8" s="3">
        <f t="shared" si="2"/>
        <v>27.466149999999999</v>
      </c>
      <c r="X8" s="4">
        <f t="shared" si="3"/>
        <v>40.799999999999997</v>
      </c>
      <c r="Y8" s="4">
        <f t="shared" si="4"/>
        <v>22.599999999999998</v>
      </c>
      <c r="Z8">
        <v>0</v>
      </c>
    </row>
    <row r="9" spans="1:26" x14ac:dyDescent="0.3">
      <c r="A9" s="1" t="str">
        <f>'LaMelo Ball'!A9</f>
        <v>vs EUR</v>
      </c>
      <c r="B9">
        <v>36</v>
      </c>
      <c r="C9">
        <v>3</v>
      </c>
      <c r="D9">
        <v>7</v>
      </c>
      <c r="E9">
        <v>2</v>
      </c>
      <c r="F9">
        <v>0</v>
      </c>
      <c r="G9">
        <v>0</v>
      </c>
      <c r="H9">
        <v>14</v>
      </c>
      <c r="I9">
        <v>22</v>
      </c>
      <c r="J9">
        <v>6</v>
      </c>
      <c r="K9">
        <v>9</v>
      </c>
      <c r="L9">
        <v>2</v>
      </c>
      <c r="M9">
        <v>2</v>
      </c>
      <c r="N9">
        <v>0</v>
      </c>
      <c r="O9">
        <v>0</v>
      </c>
      <c r="P9">
        <v>6</v>
      </c>
      <c r="Q9" s="2">
        <f t="shared" si="0"/>
        <v>0.63636363636363635</v>
      </c>
      <c r="R9" s="2">
        <f t="shared" si="1"/>
        <v>0.66666666666666663</v>
      </c>
      <c r="S9" s="2">
        <f t="shared" si="5"/>
        <v>1</v>
      </c>
      <c r="T9">
        <v>39</v>
      </c>
      <c r="U9">
        <v>52</v>
      </c>
      <c r="V9">
        <v>0</v>
      </c>
      <c r="W9" s="3">
        <f t="shared" si="2"/>
        <v>42.530564102564099</v>
      </c>
      <c r="X9" s="4">
        <f t="shared" si="3"/>
        <v>56.1</v>
      </c>
      <c r="Y9" s="4">
        <f t="shared" si="4"/>
        <v>33.4</v>
      </c>
      <c r="Z9">
        <v>1</v>
      </c>
    </row>
    <row r="10" spans="1:26" x14ac:dyDescent="0.3">
      <c r="A10" s="1" t="str">
        <f>'LaMelo Ball'!A10</f>
        <v>@ CHI</v>
      </c>
      <c r="B10">
        <v>30</v>
      </c>
      <c r="C10">
        <v>2</v>
      </c>
      <c r="D10">
        <v>8</v>
      </c>
      <c r="E10">
        <v>1</v>
      </c>
      <c r="F10">
        <v>0</v>
      </c>
      <c r="G10">
        <v>4</v>
      </c>
      <c r="H10">
        <v>13</v>
      </c>
      <c r="I10">
        <v>22</v>
      </c>
      <c r="J10">
        <v>3</v>
      </c>
      <c r="K10">
        <v>7</v>
      </c>
      <c r="L10">
        <v>1</v>
      </c>
      <c r="M10">
        <v>1</v>
      </c>
      <c r="N10">
        <v>0</v>
      </c>
      <c r="O10">
        <v>3</v>
      </c>
      <c r="P10">
        <v>24</v>
      </c>
      <c r="Q10" s="2">
        <f t="shared" si="0"/>
        <v>0.59090909090909094</v>
      </c>
      <c r="R10" s="2">
        <f t="shared" si="1"/>
        <v>0.42857142857142855</v>
      </c>
      <c r="S10" s="2">
        <f t="shared" si="5"/>
        <v>1</v>
      </c>
      <c r="T10">
        <v>34</v>
      </c>
      <c r="U10">
        <v>50</v>
      </c>
      <c r="V10">
        <v>0</v>
      </c>
      <c r="W10" s="3">
        <f t="shared" si="2"/>
        <v>30.739588235294118</v>
      </c>
      <c r="X10" s="4">
        <f t="shared" si="3"/>
        <v>43.4</v>
      </c>
      <c r="Y10" s="4">
        <f t="shared" si="4"/>
        <v>21.500000000000007</v>
      </c>
      <c r="Z10">
        <v>1</v>
      </c>
    </row>
    <row r="11" spans="1:26" x14ac:dyDescent="0.3">
      <c r="A11" s="1" t="str">
        <f>'LaMelo Ball'!A11</f>
        <v>@ AFR</v>
      </c>
      <c r="B11">
        <v>41</v>
      </c>
      <c r="C11">
        <v>3</v>
      </c>
      <c r="D11">
        <v>11</v>
      </c>
      <c r="E11">
        <v>0</v>
      </c>
      <c r="F11">
        <v>0</v>
      </c>
      <c r="G11">
        <v>1</v>
      </c>
      <c r="H11">
        <v>17</v>
      </c>
      <c r="I11">
        <v>38</v>
      </c>
      <c r="J11">
        <v>7</v>
      </c>
      <c r="K11">
        <v>20</v>
      </c>
      <c r="L11">
        <v>0</v>
      </c>
      <c r="M11">
        <v>1</v>
      </c>
      <c r="N11">
        <v>0</v>
      </c>
      <c r="O11">
        <v>0</v>
      </c>
      <c r="P11">
        <v>4</v>
      </c>
      <c r="Q11" s="2">
        <f t="shared" si="0"/>
        <v>0.44736842105263158</v>
      </c>
      <c r="R11" s="2">
        <f t="shared" si="1"/>
        <v>0.35</v>
      </c>
      <c r="S11" s="2">
        <f t="shared" si="5"/>
        <v>0</v>
      </c>
      <c r="T11">
        <v>55</v>
      </c>
      <c r="U11">
        <v>65</v>
      </c>
      <c r="V11">
        <v>0</v>
      </c>
      <c r="W11" s="3">
        <f t="shared" si="2"/>
        <v>24.570163636363638</v>
      </c>
      <c r="X11" s="4">
        <f t="shared" si="3"/>
        <v>60.1</v>
      </c>
      <c r="Y11" s="4">
        <f t="shared" si="4"/>
        <v>28.4</v>
      </c>
      <c r="Z11">
        <v>0</v>
      </c>
    </row>
    <row r="12" spans="1:26" x14ac:dyDescent="0.3">
      <c r="A12" s="1" t="str">
        <f>'LaMelo Ball'!A12</f>
        <v>vs OLD</v>
      </c>
      <c r="B12">
        <v>51</v>
      </c>
      <c r="C12">
        <v>5</v>
      </c>
      <c r="D12">
        <v>7</v>
      </c>
      <c r="E12">
        <v>2</v>
      </c>
      <c r="F12">
        <v>3</v>
      </c>
      <c r="G12">
        <v>6</v>
      </c>
      <c r="H12">
        <v>19</v>
      </c>
      <c r="I12">
        <v>30</v>
      </c>
      <c r="J12">
        <v>11</v>
      </c>
      <c r="K12">
        <v>17</v>
      </c>
      <c r="L12">
        <v>2</v>
      </c>
      <c r="M12">
        <v>2</v>
      </c>
      <c r="N12">
        <v>0</v>
      </c>
      <c r="O12">
        <v>1</v>
      </c>
      <c r="P12">
        <v>21</v>
      </c>
      <c r="Q12" s="2">
        <f t="shared" si="0"/>
        <v>0.6333333333333333</v>
      </c>
      <c r="R12" s="2">
        <f t="shared" si="1"/>
        <v>0.6470588235294118</v>
      </c>
      <c r="S12" s="2">
        <f t="shared" si="5"/>
        <v>1</v>
      </c>
      <c r="T12">
        <v>44</v>
      </c>
      <c r="U12">
        <v>68</v>
      </c>
      <c r="V12">
        <v>0</v>
      </c>
      <c r="W12" s="3">
        <f t="shared" si="2"/>
        <v>47.272863636363631</v>
      </c>
      <c r="X12" s="4">
        <f t="shared" si="3"/>
        <v>76.5</v>
      </c>
      <c r="Y12" s="4">
        <f t="shared" si="4"/>
        <v>42</v>
      </c>
      <c r="Z12">
        <v>1</v>
      </c>
    </row>
    <row r="13" spans="1:26" x14ac:dyDescent="0.3">
      <c r="A13" s="1" t="str">
        <f>'LaMelo Ball'!A13</f>
        <v>@ USA</v>
      </c>
      <c r="B13">
        <v>22</v>
      </c>
      <c r="C13">
        <v>4</v>
      </c>
      <c r="D13">
        <v>2</v>
      </c>
      <c r="E13">
        <v>1</v>
      </c>
      <c r="F13">
        <v>0</v>
      </c>
      <c r="G13">
        <v>1</v>
      </c>
      <c r="H13">
        <v>8</v>
      </c>
      <c r="I13">
        <v>16</v>
      </c>
      <c r="J13">
        <v>6</v>
      </c>
      <c r="K13">
        <v>11</v>
      </c>
      <c r="L13">
        <v>0</v>
      </c>
      <c r="M13">
        <v>0</v>
      </c>
      <c r="N13">
        <v>0</v>
      </c>
      <c r="O13">
        <v>1</v>
      </c>
      <c r="P13">
        <v>9</v>
      </c>
      <c r="Q13" s="2">
        <f t="shared" si="0"/>
        <v>0.5</v>
      </c>
      <c r="R13" s="2">
        <f t="shared" si="1"/>
        <v>0.54545454545454541</v>
      </c>
      <c r="S13" s="6" t="s">
        <v>45</v>
      </c>
      <c r="T13">
        <v>26</v>
      </c>
      <c r="U13">
        <v>26</v>
      </c>
      <c r="V13">
        <v>0</v>
      </c>
      <c r="W13" s="3">
        <f t="shared" si="2"/>
        <v>30.023192307692305</v>
      </c>
      <c r="X13" s="4">
        <f t="shared" si="3"/>
        <v>31.799999999999997</v>
      </c>
      <c r="Y13" s="4">
        <f t="shared" si="4"/>
        <v>15.899999999999999</v>
      </c>
      <c r="Z13">
        <v>0</v>
      </c>
    </row>
    <row r="14" spans="1:26" x14ac:dyDescent="0.3">
      <c r="A14" s="1" t="str">
        <f>'LaMelo Ball'!A14</f>
        <v>vs SPA</v>
      </c>
      <c r="B14">
        <v>22</v>
      </c>
      <c r="C14">
        <v>1</v>
      </c>
      <c r="D14">
        <v>5</v>
      </c>
      <c r="E14">
        <v>1</v>
      </c>
      <c r="F14">
        <v>1</v>
      </c>
      <c r="G14">
        <v>3</v>
      </c>
      <c r="H14">
        <v>9</v>
      </c>
      <c r="I14">
        <v>14</v>
      </c>
      <c r="J14">
        <v>2</v>
      </c>
      <c r="K14">
        <v>4</v>
      </c>
      <c r="L14">
        <v>2</v>
      </c>
      <c r="M14">
        <v>2</v>
      </c>
      <c r="N14">
        <v>0</v>
      </c>
      <c r="O14">
        <v>0</v>
      </c>
      <c r="P14">
        <v>26</v>
      </c>
      <c r="Q14" s="2">
        <f t="shared" si="0"/>
        <v>0.6428571428571429</v>
      </c>
      <c r="R14" s="2">
        <f t="shared" si="1"/>
        <v>0.5</v>
      </c>
      <c r="S14" s="2">
        <f t="shared" si="5"/>
        <v>1</v>
      </c>
      <c r="T14">
        <v>39</v>
      </c>
      <c r="U14">
        <v>32</v>
      </c>
      <c r="V14">
        <v>0</v>
      </c>
      <c r="W14" s="3">
        <f t="shared" si="2"/>
        <v>22.921333333333333</v>
      </c>
      <c r="X14" s="4">
        <f t="shared" si="3"/>
        <v>33.700000000000003</v>
      </c>
      <c r="Y14" s="4">
        <f t="shared" si="4"/>
        <v>18.3</v>
      </c>
      <c r="Z14">
        <v>0</v>
      </c>
    </row>
    <row r="15" spans="1:26" x14ac:dyDescent="0.3">
      <c r="A15" s="1" t="str">
        <f>'LaMelo Ball'!A15</f>
        <v>@ 6TH</v>
      </c>
      <c r="B15">
        <v>31</v>
      </c>
      <c r="C15">
        <v>1</v>
      </c>
      <c r="D15">
        <v>11</v>
      </c>
      <c r="E15">
        <v>1</v>
      </c>
      <c r="F15">
        <v>0</v>
      </c>
      <c r="G15">
        <v>5</v>
      </c>
      <c r="H15">
        <v>12</v>
      </c>
      <c r="I15">
        <v>24</v>
      </c>
      <c r="J15">
        <v>7</v>
      </c>
      <c r="K15">
        <v>12</v>
      </c>
      <c r="L15">
        <v>0</v>
      </c>
      <c r="M15">
        <v>0</v>
      </c>
      <c r="N15">
        <v>0</v>
      </c>
      <c r="O15">
        <v>1</v>
      </c>
      <c r="P15">
        <v>5</v>
      </c>
      <c r="Q15" s="2">
        <f t="shared" si="0"/>
        <v>0.5</v>
      </c>
      <c r="R15" s="2">
        <f t="shared" si="1"/>
        <v>0.58333333333333337</v>
      </c>
      <c r="S15" s="6" t="s">
        <v>45</v>
      </c>
      <c r="T15">
        <v>38</v>
      </c>
      <c r="U15">
        <v>56</v>
      </c>
      <c r="V15">
        <v>0</v>
      </c>
      <c r="W15" s="3">
        <f t="shared" si="2"/>
        <v>28.200631578947377</v>
      </c>
      <c r="X15" s="4">
        <f t="shared" si="3"/>
        <v>46.7</v>
      </c>
      <c r="Y15" s="4">
        <f t="shared" si="4"/>
        <v>22.3</v>
      </c>
      <c r="Z15">
        <v>0</v>
      </c>
    </row>
    <row r="16" spans="1:26" x14ac:dyDescent="0.3">
      <c r="A16" s="1" t="str">
        <f>'LaMelo Ball'!A16</f>
        <v>vs CAN</v>
      </c>
      <c r="B16">
        <v>32</v>
      </c>
      <c r="C16">
        <v>2</v>
      </c>
      <c r="D16">
        <v>5</v>
      </c>
      <c r="E16">
        <v>0</v>
      </c>
      <c r="F16">
        <v>1</v>
      </c>
      <c r="G16">
        <v>2</v>
      </c>
      <c r="H16">
        <v>14</v>
      </c>
      <c r="I16">
        <v>25</v>
      </c>
      <c r="J16">
        <v>4</v>
      </c>
      <c r="K16">
        <v>8</v>
      </c>
      <c r="L16">
        <v>0</v>
      </c>
      <c r="M16">
        <v>0</v>
      </c>
      <c r="N16">
        <v>0</v>
      </c>
      <c r="O16">
        <v>4</v>
      </c>
      <c r="P16">
        <v>5</v>
      </c>
      <c r="Q16" s="2">
        <f t="shared" si="0"/>
        <v>0.56000000000000005</v>
      </c>
      <c r="R16" s="2">
        <f t="shared" si="1"/>
        <v>0.5</v>
      </c>
      <c r="S16" s="6" t="s">
        <v>45</v>
      </c>
      <c r="T16">
        <v>35</v>
      </c>
      <c r="U16">
        <v>43</v>
      </c>
      <c r="V16">
        <v>0</v>
      </c>
      <c r="W16" s="3">
        <f t="shared" si="2"/>
        <v>30.253828571428571</v>
      </c>
      <c r="X16" s="4">
        <f t="shared" si="3"/>
        <v>42.9</v>
      </c>
      <c r="Y16" s="4">
        <f t="shared" si="4"/>
        <v>21.6</v>
      </c>
      <c r="Z16">
        <v>0</v>
      </c>
    </row>
    <row r="17" spans="1:26" x14ac:dyDescent="0.3">
      <c r="A17" s="1" t="str">
        <f>'LaMelo Ball'!A17</f>
        <v>vs DNK</v>
      </c>
      <c r="B17">
        <v>39</v>
      </c>
      <c r="C17">
        <v>4</v>
      </c>
      <c r="D17">
        <v>11</v>
      </c>
      <c r="E17">
        <v>0</v>
      </c>
      <c r="F17">
        <v>0</v>
      </c>
      <c r="G17">
        <v>1</v>
      </c>
      <c r="H17">
        <v>16</v>
      </c>
      <c r="I17">
        <v>26</v>
      </c>
      <c r="J17">
        <v>6</v>
      </c>
      <c r="K17">
        <v>12</v>
      </c>
      <c r="L17">
        <v>1</v>
      </c>
      <c r="M17">
        <v>1</v>
      </c>
      <c r="N17">
        <v>0</v>
      </c>
      <c r="O17">
        <v>2</v>
      </c>
      <c r="P17">
        <v>-4</v>
      </c>
      <c r="Q17" s="2">
        <f t="shared" si="0"/>
        <v>0.61538461538461542</v>
      </c>
      <c r="R17" s="2">
        <f t="shared" si="1"/>
        <v>0.5</v>
      </c>
      <c r="S17" s="2">
        <f t="shared" si="5"/>
        <v>1</v>
      </c>
      <c r="T17">
        <v>40</v>
      </c>
      <c r="U17">
        <v>66</v>
      </c>
      <c r="V17">
        <v>0</v>
      </c>
      <c r="W17" s="3">
        <f t="shared" si="2"/>
        <v>42.301924999999997</v>
      </c>
      <c r="X17" s="4">
        <f t="shared" si="3"/>
        <v>59.3</v>
      </c>
      <c r="Y17" s="4">
        <f t="shared" si="4"/>
        <v>34.299999999999997</v>
      </c>
      <c r="Z17">
        <v>0</v>
      </c>
    </row>
    <row r="18" spans="1:26" x14ac:dyDescent="0.3">
      <c r="A18" s="1" t="str">
        <f>'LaMelo Ball'!A18</f>
        <v>@ IMP</v>
      </c>
      <c r="B18">
        <v>26</v>
      </c>
      <c r="C18">
        <v>2</v>
      </c>
      <c r="D18">
        <v>9</v>
      </c>
      <c r="E18">
        <v>0</v>
      </c>
      <c r="F18">
        <v>1</v>
      </c>
      <c r="G18">
        <v>2</v>
      </c>
      <c r="H18">
        <v>12</v>
      </c>
      <c r="I18">
        <v>31</v>
      </c>
      <c r="J18">
        <v>1</v>
      </c>
      <c r="K18">
        <v>11</v>
      </c>
      <c r="L18">
        <v>1</v>
      </c>
      <c r="M18">
        <v>2</v>
      </c>
      <c r="N18">
        <v>1</v>
      </c>
      <c r="O18">
        <v>1</v>
      </c>
      <c r="P18">
        <v>3</v>
      </c>
      <c r="Q18" s="2">
        <f t="shared" si="0"/>
        <v>0.38709677419354838</v>
      </c>
      <c r="R18" s="2">
        <f t="shared" si="1"/>
        <v>9.0909090909090912E-2</v>
      </c>
      <c r="S18" s="2">
        <f t="shared" si="5"/>
        <v>0.5</v>
      </c>
      <c r="T18">
        <v>40</v>
      </c>
      <c r="U18">
        <v>46</v>
      </c>
      <c r="V18">
        <v>2</v>
      </c>
      <c r="W18" s="3">
        <f t="shared" si="2"/>
        <v>16.493500000000015</v>
      </c>
      <c r="X18" s="4">
        <f t="shared" si="3"/>
        <v>42.9</v>
      </c>
      <c r="Y18" s="4">
        <f t="shared" si="4"/>
        <v>14.600000000000001</v>
      </c>
      <c r="Z18">
        <v>0</v>
      </c>
    </row>
    <row r="19" spans="1:26" x14ac:dyDescent="0.3">
      <c r="A19" s="1" t="str">
        <f>'LaMelo Ball'!A19</f>
        <v>vs 3PT</v>
      </c>
      <c r="B19">
        <v>28</v>
      </c>
      <c r="C19">
        <v>3</v>
      </c>
      <c r="D19">
        <v>5</v>
      </c>
      <c r="E19">
        <v>0</v>
      </c>
      <c r="F19">
        <v>0</v>
      </c>
      <c r="G19">
        <v>2</v>
      </c>
      <c r="H19">
        <v>11</v>
      </c>
      <c r="I19">
        <v>21</v>
      </c>
      <c r="J19">
        <v>4</v>
      </c>
      <c r="K19">
        <v>9</v>
      </c>
      <c r="L19">
        <v>2</v>
      </c>
      <c r="M19">
        <v>2</v>
      </c>
      <c r="N19">
        <v>0</v>
      </c>
      <c r="O19">
        <v>0</v>
      </c>
      <c r="P19">
        <v>11</v>
      </c>
      <c r="Q19" s="2">
        <f t="shared" si="0"/>
        <v>0.52380952380952384</v>
      </c>
      <c r="R19" s="2">
        <f t="shared" si="1"/>
        <v>0.44444444444444442</v>
      </c>
      <c r="S19" s="2">
        <f t="shared" si="5"/>
        <v>1</v>
      </c>
      <c r="T19">
        <v>40</v>
      </c>
      <c r="U19">
        <v>39</v>
      </c>
      <c r="V19">
        <v>0</v>
      </c>
      <c r="W19" s="3">
        <f t="shared" si="2"/>
        <v>24.088500000000007</v>
      </c>
      <c r="X19" s="4">
        <f t="shared" si="3"/>
        <v>37.1</v>
      </c>
      <c r="Y19" s="4">
        <f t="shared" si="4"/>
        <v>20.099999999999998</v>
      </c>
      <c r="Z19">
        <v>0</v>
      </c>
    </row>
    <row r="20" spans="1:26" x14ac:dyDescent="0.3">
      <c r="A20" s="1" t="str">
        <f>'LaMelo Ball'!A20</f>
        <v>@ DEF</v>
      </c>
      <c r="B20">
        <v>29</v>
      </c>
      <c r="C20">
        <v>2</v>
      </c>
      <c r="D20">
        <v>3</v>
      </c>
      <c r="E20">
        <v>0</v>
      </c>
      <c r="F20">
        <v>1</v>
      </c>
      <c r="G20">
        <v>2</v>
      </c>
      <c r="H20">
        <v>11</v>
      </c>
      <c r="I20">
        <v>25</v>
      </c>
      <c r="J20">
        <v>4</v>
      </c>
      <c r="K20">
        <v>11</v>
      </c>
      <c r="L20">
        <v>3</v>
      </c>
      <c r="M20">
        <v>3</v>
      </c>
      <c r="N20">
        <v>1</v>
      </c>
      <c r="O20">
        <v>0</v>
      </c>
      <c r="P20">
        <v>4</v>
      </c>
      <c r="Q20" s="2">
        <f t="shared" si="0"/>
        <v>0.44</v>
      </c>
      <c r="R20" s="2">
        <f t="shared" si="1"/>
        <v>0.36363636363636365</v>
      </c>
      <c r="S20" s="2">
        <f t="shared" si="5"/>
        <v>1</v>
      </c>
      <c r="T20">
        <v>37</v>
      </c>
      <c r="U20">
        <v>35</v>
      </c>
      <c r="V20">
        <v>0</v>
      </c>
      <c r="W20" s="3">
        <f t="shared" si="2"/>
        <v>22.917405405405411</v>
      </c>
      <c r="X20" s="4">
        <f t="shared" si="3"/>
        <v>36.9</v>
      </c>
      <c r="Y20" s="4">
        <f t="shared" si="4"/>
        <v>18</v>
      </c>
      <c r="Z20">
        <v>0</v>
      </c>
    </row>
    <row r="21" spans="1:26" x14ac:dyDescent="0.3">
      <c r="A21" s="1" t="str">
        <f>'LaMelo Ball'!A21</f>
        <v>vs OCE</v>
      </c>
      <c r="B21">
        <v>34</v>
      </c>
      <c r="C21">
        <v>1</v>
      </c>
      <c r="D21">
        <v>6</v>
      </c>
      <c r="E21">
        <v>0</v>
      </c>
      <c r="F21">
        <v>3</v>
      </c>
      <c r="G21">
        <v>1</v>
      </c>
      <c r="H21">
        <v>13</v>
      </c>
      <c r="I21">
        <v>32</v>
      </c>
      <c r="J21">
        <v>7</v>
      </c>
      <c r="K21">
        <v>19</v>
      </c>
      <c r="L21">
        <v>1</v>
      </c>
      <c r="M21">
        <v>1</v>
      </c>
      <c r="N21">
        <v>0</v>
      </c>
      <c r="O21">
        <v>2</v>
      </c>
      <c r="P21">
        <v>5</v>
      </c>
      <c r="Q21" s="2">
        <f t="shared" si="0"/>
        <v>0.40625</v>
      </c>
      <c r="R21" s="2">
        <f t="shared" si="1"/>
        <v>0.36842105263157893</v>
      </c>
      <c r="S21" s="2">
        <f t="shared" si="5"/>
        <v>1</v>
      </c>
      <c r="T21">
        <v>39</v>
      </c>
      <c r="U21">
        <v>48</v>
      </c>
      <c r="V21">
        <v>2</v>
      </c>
      <c r="W21" s="3">
        <f t="shared" si="2"/>
        <v>27.630230769230774</v>
      </c>
      <c r="X21" s="4">
        <f t="shared" si="3"/>
        <v>52.2</v>
      </c>
      <c r="Y21" s="4">
        <f t="shared" si="4"/>
        <v>22.500000000000004</v>
      </c>
      <c r="Z21">
        <v>0</v>
      </c>
    </row>
    <row r="22" spans="1:26" x14ac:dyDescent="0.3">
      <c r="A22" s="1" t="str">
        <f>'LaMelo Ball'!A22</f>
        <v>@ FRA</v>
      </c>
      <c r="B22">
        <v>42</v>
      </c>
      <c r="C22">
        <v>5</v>
      </c>
      <c r="D22">
        <v>10</v>
      </c>
      <c r="E22">
        <v>1</v>
      </c>
      <c r="F22">
        <v>1</v>
      </c>
      <c r="G22">
        <v>4</v>
      </c>
      <c r="H22">
        <v>14</v>
      </c>
      <c r="I22">
        <v>27</v>
      </c>
      <c r="J22">
        <v>8</v>
      </c>
      <c r="K22">
        <v>14</v>
      </c>
      <c r="L22">
        <v>5</v>
      </c>
      <c r="M22">
        <v>6</v>
      </c>
      <c r="N22">
        <v>0</v>
      </c>
      <c r="O22">
        <v>2</v>
      </c>
      <c r="P22">
        <v>10</v>
      </c>
      <c r="Q22" s="2">
        <f t="shared" si="0"/>
        <v>0.51851851851851849</v>
      </c>
      <c r="R22" s="2">
        <f t="shared" si="1"/>
        <v>0.5714285714285714</v>
      </c>
      <c r="S22" s="2">
        <f t="shared" si="5"/>
        <v>0.83333333333333337</v>
      </c>
      <c r="T22">
        <v>41</v>
      </c>
      <c r="U22">
        <v>64</v>
      </c>
      <c r="V22">
        <v>0</v>
      </c>
      <c r="W22" s="3">
        <f t="shared" si="2"/>
        <v>38.65648780487804</v>
      </c>
      <c r="X22" s="4">
        <f t="shared" si="3"/>
        <v>65</v>
      </c>
      <c r="Y22" s="4">
        <f t="shared" si="4"/>
        <v>33.70000000000001</v>
      </c>
      <c r="Z22">
        <v>1</v>
      </c>
    </row>
    <row r="23" spans="1:26" x14ac:dyDescent="0.3">
      <c r="A23" s="1" t="str">
        <f>'LaMelo Ball'!A23</f>
        <v>vs INJ</v>
      </c>
      <c r="B23">
        <v>37</v>
      </c>
      <c r="C23">
        <v>5</v>
      </c>
      <c r="D23">
        <v>4</v>
      </c>
      <c r="E23">
        <v>0</v>
      </c>
      <c r="F23">
        <v>1</v>
      </c>
      <c r="G23">
        <v>2</v>
      </c>
      <c r="H23">
        <v>15</v>
      </c>
      <c r="I23">
        <v>27</v>
      </c>
      <c r="J23">
        <v>4</v>
      </c>
      <c r="K23">
        <v>8</v>
      </c>
      <c r="L23">
        <v>3</v>
      </c>
      <c r="M23">
        <v>3</v>
      </c>
      <c r="N23">
        <v>0</v>
      </c>
      <c r="O23">
        <v>3</v>
      </c>
      <c r="P23">
        <v>-11</v>
      </c>
      <c r="Q23" s="2">
        <f t="shared" si="0"/>
        <v>0.55555555555555558</v>
      </c>
      <c r="R23" s="2">
        <f t="shared" si="1"/>
        <v>0.5</v>
      </c>
      <c r="S23" s="2">
        <f t="shared" si="5"/>
        <v>1</v>
      </c>
      <c r="T23">
        <v>40</v>
      </c>
      <c r="U23">
        <v>46</v>
      </c>
      <c r="V23">
        <v>0</v>
      </c>
      <c r="W23" s="3">
        <f t="shared" si="2"/>
        <v>31.818925</v>
      </c>
      <c r="X23" s="4">
        <f t="shared" si="3"/>
        <v>50</v>
      </c>
      <c r="Y23" s="4">
        <f t="shared" si="4"/>
        <v>26.200000000000003</v>
      </c>
      <c r="Z23">
        <v>0</v>
      </c>
    </row>
    <row r="24" spans="1:26" x14ac:dyDescent="0.3">
      <c r="A24" s="1" t="str">
        <f>'LaMelo Ball'!A24</f>
        <v>@ EUR</v>
      </c>
      <c r="B24">
        <v>37</v>
      </c>
      <c r="C24">
        <v>5</v>
      </c>
      <c r="D24">
        <v>5</v>
      </c>
      <c r="E24">
        <v>0</v>
      </c>
      <c r="F24">
        <v>1</v>
      </c>
      <c r="G24">
        <v>2</v>
      </c>
      <c r="H24">
        <v>14</v>
      </c>
      <c r="I24">
        <v>25</v>
      </c>
      <c r="J24">
        <v>4</v>
      </c>
      <c r="K24">
        <v>7</v>
      </c>
      <c r="L24">
        <v>5</v>
      </c>
      <c r="M24">
        <v>5</v>
      </c>
      <c r="N24">
        <v>0</v>
      </c>
      <c r="O24">
        <v>1</v>
      </c>
      <c r="P24">
        <v>18</v>
      </c>
      <c r="Q24" s="2">
        <f t="shared" si="0"/>
        <v>0.56000000000000005</v>
      </c>
      <c r="R24" s="2">
        <f t="shared" si="1"/>
        <v>0.5714285714285714</v>
      </c>
      <c r="S24" s="2">
        <f t="shared" si="5"/>
        <v>1</v>
      </c>
      <c r="T24">
        <v>38</v>
      </c>
      <c r="U24">
        <v>47</v>
      </c>
      <c r="V24">
        <v>1</v>
      </c>
      <c r="W24" s="3">
        <f t="shared" si="2"/>
        <v>36.546105263157891</v>
      </c>
      <c r="X24" s="4">
        <f t="shared" si="3"/>
        <v>51.5</v>
      </c>
      <c r="Y24" s="4">
        <f t="shared" si="4"/>
        <v>28.700000000000003</v>
      </c>
      <c r="Z24">
        <v>0</v>
      </c>
    </row>
    <row r="25" spans="1:26" x14ac:dyDescent="0.3">
      <c r="A25" s="1" t="str">
        <f>'LaMelo Ball'!A25</f>
        <v>vs CHI</v>
      </c>
      <c r="B25">
        <v>27</v>
      </c>
      <c r="C25">
        <v>5</v>
      </c>
      <c r="D25">
        <v>3</v>
      </c>
      <c r="E25">
        <v>1</v>
      </c>
      <c r="F25">
        <v>3</v>
      </c>
      <c r="G25">
        <v>0</v>
      </c>
      <c r="H25">
        <v>11</v>
      </c>
      <c r="I25">
        <v>25</v>
      </c>
      <c r="J25">
        <v>3</v>
      </c>
      <c r="K25">
        <v>9</v>
      </c>
      <c r="L25">
        <v>2</v>
      </c>
      <c r="M25">
        <v>2</v>
      </c>
      <c r="N25">
        <v>0</v>
      </c>
      <c r="O25">
        <v>2</v>
      </c>
      <c r="P25">
        <v>-3</v>
      </c>
      <c r="Q25" s="2">
        <f t="shared" si="0"/>
        <v>0.44</v>
      </c>
      <c r="R25" s="2">
        <f t="shared" si="1"/>
        <v>0.33333333333333331</v>
      </c>
      <c r="S25" s="2">
        <f t="shared" si="5"/>
        <v>1</v>
      </c>
      <c r="T25">
        <v>43</v>
      </c>
      <c r="U25">
        <v>33</v>
      </c>
      <c r="V25">
        <v>0</v>
      </c>
      <c r="W25" s="3">
        <f t="shared" si="2"/>
        <v>23.009534883720935</v>
      </c>
      <c r="X25" s="4">
        <f t="shared" si="3"/>
        <v>49.5</v>
      </c>
      <c r="Y25" s="4">
        <f t="shared" si="4"/>
        <v>20.399999999999999</v>
      </c>
      <c r="Z25">
        <v>0</v>
      </c>
    </row>
    <row r="26" spans="1:26" x14ac:dyDescent="0.3">
      <c r="A26" s="1" t="str">
        <f>'LaMelo Ball'!A26</f>
        <v>vs AFR</v>
      </c>
      <c r="B26">
        <v>44</v>
      </c>
      <c r="C26">
        <v>5</v>
      </c>
      <c r="D26">
        <v>5</v>
      </c>
      <c r="E26">
        <v>0</v>
      </c>
      <c r="F26">
        <v>4</v>
      </c>
      <c r="G26">
        <v>0</v>
      </c>
      <c r="H26">
        <v>16</v>
      </c>
      <c r="I26">
        <v>27</v>
      </c>
      <c r="J26">
        <v>6</v>
      </c>
      <c r="K26">
        <v>11</v>
      </c>
      <c r="L26">
        <v>6</v>
      </c>
      <c r="M26">
        <v>6</v>
      </c>
      <c r="N26">
        <v>0</v>
      </c>
      <c r="O26">
        <v>5</v>
      </c>
      <c r="P26">
        <v>12</v>
      </c>
      <c r="Q26" s="2">
        <f t="shared" si="0"/>
        <v>0.59259259259259256</v>
      </c>
      <c r="R26" s="2">
        <f t="shared" si="1"/>
        <v>0.54545454545454541</v>
      </c>
      <c r="S26" s="2">
        <f t="shared" si="5"/>
        <v>1</v>
      </c>
      <c r="T26">
        <v>38</v>
      </c>
      <c r="U26">
        <v>56</v>
      </c>
      <c r="V26">
        <v>3</v>
      </c>
      <c r="W26" s="3">
        <f t="shared" si="2"/>
        <v>50.308421052631566</v>
      </c>
      <c r="X26" s="4">
        <f t="shared" si="3"/>
        <v>69.5</v>
      </c>
      <c r="Y26" s="4">
        <f t="shared" si="4"/>
        <v>38.5</v>
      </c>
      <c r="Z26">
        <v>1</v>
      </c>
    </row>
    <row r="27" spans="1:26" x14ac:dyDescent="0.3">
      <c r="A27" s="1" t="str">
        <f>'LaMelo Ball'!A27</f>
        <v>@ OLD</v>
      </c>
      <c r="B27">
        <v>26</v>
      </c>
      <c r="C27">
        <v>8</v>
      </c>
      <c r="D27">
        <v>7</v>
      </c>
      <c r="E27">
        <v>0</v>
      </c>
      <c r="F27">
        <v>0</v>
      </c>
      <c r="G27">
        <v>2</v>
      </c>
      <c r="H27">
        <v>10</v>
      </c>
      <c r="I27">
        <v>23</v>
      </c>
      <c r="J27">
        <v>2</v>
      </c>
      <c r="K27">
        <v>8</v>
      </c>
      <c r="L27">
        <v>4</v>
      </c>
      <c r="M27">
        <v>4</v>
      </c>
      <c r="N27">
        <v>1</v>
      </c>
      <c r="O27">
        <v>0</v>
      </c>
      <c r="P27">
        <v>25</v>
      </c>
      <c r="Q27" s="2">
        <f t="shared" si="0"/>
        <v>0.43478260869565216</v>
      </c>
      <c r="R27" s="2">
        <f t="shared" si="1"/>
        <v>0.25</v>
      </c>
      <c r="S27" s="2">
        <f t="shared" si="5"/>
        <v>1</v>
      </c>
      <c r="T27">
        <v>37</v>
      </c>
      <c r="U27">
        <v>44</v>
      </c>
      <c r="V27">
        <v>2</v>
      </c>
      <c r="W27" s="3">
        <f t="shared" si="2"/>
        <v>24.800216216216217</v>
      </c>
      <c r="X27" s="4">
        <f t="shared" si="3"/>
        <v>44.1</v>
      </c>
      <c r="Y27" s="4">
        <f t="shared" si="4"/>
        <v>19.600000000000001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ref="Q34:Q46" si="6">H34/I34</f>
        <v>#DIV/0!</v>
      </c>
      <c r="R34" s="2" t="e">
        <f t="shared" ref="R34:R46" si="7">J34/K34</f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6"/>
        <v>#DIV/0!</v>
      </c>
      <c r="R35" s="2" t="e">
        <f t="shared" si="7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6"/>
        <v>#DIV/0!</v>
      </c>
      <c r="R36" s="2" t="e">
        <f t="shared" si="7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6"/>
        <v>#DIV/0!</v>
      </c>
      <c r="R37" s="2" t="e">
        <f t="shared" si="7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6"/>
        <v>#DIV/0!</v>
      </c>
      <c r="R38" s="2" t="e">
        <f t="shared" si="7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6"/>
        <v>#DIV/0!</v>
      </c>
      <c r="R39" s="2" t="e">
        <f t="shared" si="7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6"/>
        <v>#DIV/0!</v>
      </c>
      <c r="R40" s="2" t="e">
        <f t="shared" si="7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6"/>
        <v>#DIV/0!</v>
      </c>
      <c r="R41" s="2" t="e">
        <f t="shared" si="7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6"/>
        <v>#DIV/0!</v>
      </c>
      <c r="R42" s="2" t="e">
        <f t="shared" si="7"/>
        <v>#DIV/0!</v>
      </c>
      <c r="S42" s="2" t="e">
        <f t="shared" ref="S42:S46" si="8">L42/M42</f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6"/>
        <v>#DIV/0!</v>
      </c>
      <c r="R43" s="2" t="e">
        <f t="shared" si="7"/>
        <v>#DIV/0!</v>
      </c>
      <c r="S43" s="2" t="e">
        <f t="shared" si="8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6"/>
        <v>#DIV/0!</v>
      </c>
      <c r="R44" s="2" t="e">
        <f t="shared" si="7"/>
        <v>#DIV/0!</v>
      </c>
      <c r="S44" s="2" t="e">
        <f t="shared" si="8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6"/>
        <v>#DIV/0!</v>
      </c>
      <c r="R45" s="2" t="e">
        <f t="shared" si="7"/>
        <v>#DIV/0!</v>
      </c>
      <c r="S45" s="2" t="e">
        <f t="shared" si="8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6"/>
        <v>#DIV/0!</v>
      </c>
      <c r="R46" s="2" t="e">
        <f t="shared" si="7"/>
        <v>#DIV/0!</v>
      </c>
      <c r="S46" s="2" t="e">
        <f t="shared" si="8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34.153846153846153</v>
      </c>
      <c r="C47" s="4">
        <f t="shared" ref="C47:P47" si="9">AVERAGE(C2:C46)</f>
        <v>3.0384615384615383</v>
      </c>
      <c r="D47" s="4">
        <f t="shared" si="9"/>
        <v>6.2307692307692308</v>
      </c>
      <c r="E47" s="4">
        <f t="shared" si="9"/>
        <v>0.61538461538461542</v>
      </c>
      <c r="F47" s="4">
        <f t="shared" si="9"/>
        <v>0.84615384615384615</v>
      </c>
      <c r="G47" s="4">
        <f t="shared" si="9"/>
        <v>2.0384615384615383</v>
      </c>
      <c r="H47" s="4">
        <f t="shared" si="9"/>
        <v>13.153846153846153</v>
      </c>
      <c r="I47" s="4">
        <f t="shared" si="9"/>
        <v>24.653846153846153</v>
      </c>
      <c r="J47" s="4">
        <f t="shared" si="9"/>
        <v>5.4230769230769234</v>
      </c>
      <c r="K47" s="4">
        <f t="shared" si="9"/>
        <v>10.846153846153847</v>
      </c>
      <c r="L47" s="4">
        <f t="shared" si="9"/>
        <v>2.3846153846153846</v>
      </c>
      <c r="M47" s="4">
        <f t="shared" si="9"/>
        <v>2.5</v>
      </c>
      <c r="N47" s="4">
        <f t="shared" si="9"/>
        <v>0.15384615384615385</v>
      </c>
      <c r="O47" s="4">
        <f t="shared" si="9"/>
        <v>1.3461538461538463</v>
      </c>
      <c r="P47" s="4">
        <f t="shared" si="9"/>
        <v>11.576923076923077</v>
      </c>
      <c r="Q47" s="2">
        <f>SUM(H2:H46)/SUM(I2:I46)</f>
        <v>0.53354134165366618</v>
      </c>
      <c r="R47" s="2">
        <f>SUM(J2:J46)/SUM(K2:K46)</f>
        <v>0.5</v>
      </c>
      <c r="S47" s="2">
        <f>SUM(L2:L46)/SUM(M2:M46)</f>
        <v>0.9538461538461539</v>
      </c>
      <c r="T47" s="4">
        <f t="shared" ref="T47:V47" si="10">AVERAGE(T2:T46)</f>
        <v>38.653846153846153</v>
      </c>
      <c r="U47" s="4">
        <f t="shared" si="10"/>
        <v>48.269230769230766</v>
      </c>
      <c r="V47" s="4">
        <f t="shared" si="10"/>
        <v>0.46153846153846156</v>
      </c>
      <c r="W47" s="3">
        <f>((H49*85.91) +(F49*53.897)+(J49*51.757)+(L49*46.845)+(E49*39.19)+(N49*39.19)+(D49*34.677)+((C49-N49)*14.707)-(O49*17.174)-((M49-L49)*20.091)-((I49-H49)*39.19)-(G49*53.897))/T49</f>
        <v>32.873498507462699</v>
      </c>
      <c r="X47" s="4">
        <f t="shared" ref="X47" si="11">B47+(C47*1.2)+(D47*1.5)+(E47*3)+(F47*3)-G47</f>
        <v>49.492307692307691</v>
      </c>
      <c r="Y47" s="4">
        <f t="shared" ref="Y47" si="12">B47+0.4*H47-0.7*I47-0.4*(M47-L47)+0.7*N47+0.3*(C47-N47)+F47+D47*0.7+0.7*E47-0.4*O47-G47</f>
        <v>26.146153846153851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888</v>
      </c>
      <c r="C49">
        <f t="shared" ref="C49:P49" si="13">SUM(C2:C46)</f>
        <v>79</v>
      </c>
      <c r="D49">
        <f t="shared" si="13"/>
        <v>162</v>
      </c>
      <c r="E49">
        <f t="shared" si="13"/>
        <v>16</v>
      </c>
      <c r="F49">
        <f t="shared" si="13"/>
        <v>22</v>
      </c>
      <c r="G49">
        <f t="shared" si="13"/>
        <v>53</v>
      </c>
      <c r="H49">
        <f t="shared" si="13"/>
        <v>342</v>
      </c>
      <c r="I49">
        <f t="shared" si="13"/>
        <v>641</v>
      </c>
      <c r="J49">
        <f t="shared" si="13"/>
        <v>141</v>
      </c>
      <c r="K49">
        <f t="shared" si="13"/>
        <v>282</v>
      </c>
      <c r="L49">
        <f t="shared" si="13"/>
        <v>62</v>
      </c>
      <c r="M49">
        <f t="shared" si="13"/>
        <v>65</v>
      </c>
      <c r="N49">
        <f t="shared" si="13"/>
        <v>4</v>
      </c>
      <c r="O49">
        <f t="shared" si="13"/>
        <v>35</v>
      </c>
      <c r="P49">
        <f t="shared" si="13"/>
        <v>301</v>
      </c>
      <c r="T49">
        <f>SUM(T2:T46)</f>
        <v>1005</v>
      </c>
      <c r="U49">
        <f>SUM(U2:U46)</f>
        <v>1255</v>
      </c>
      <c r="V49">
        <f>SUM(V2:V46)</f>
        <v>12</v>
      </c>
      <c r="X49" s="4">
        <f>SUM(X2:X46)</f>
        <v>1286.8</v>
      </c>
      <c r="Z49">
        <f>SUM(Z2:Z46)</f>
        <v>9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B544-517E-469C-A783-C9D9608FD820}">
  <dimension ref="A1:Z56"/>
  <sheetViews>
    <sheetView topLeftCell="A25" workbookViewId="0">
      <selection activeCell="Y27" sqref="Y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14</v>
      </c>
      <c r="C2">
        <v>5</v>
      </c>
      <c r="D2">
        <v>4</v>
      </c>
      <c r="E2">
        <v>0</v>
      </c>
      <c r="F2">
        <v>0</v>
      </c>
      <c r="G2">
        <v>0</v>
      </c>
      <c r="H2">
        <v>6</v>
      </c>
      <c r="I2">
        <v>10</v>
      </c>
      <c r="J2">
        <v>2</v>
      </c>
      <c r="K2">
        <v>3</v>
      </c>
      <c r="L2">
        <v>0</v>
      </c>
      <c r="M2">
        <v>0</v>
      </c>
      <c r="N2">
        <v>1</v>
      </c>
      <c r="O2">
        <v>1</v>
      </c>
      <c r="P2">
        <v>11</v>
      </c>
      <c r="Q2" s="2">
        <f t="shared" ref="Q2:Q46" si="0">H2/I2</f>
        <v>0.6</v>
      </c>
      <c r="R2" s="2">
        <f t="shared" ref="R2:R46" si="1">J2/K2</f>
        <v>0.66666666666666663</v>
      </c>
      <c r="S2" s="6" t="s">
        <v>45</v>
      </c>
      <c r="T2">
        <v>31</v>
      </c>
      <c r="U2">
        <v>22</v>
      </c>
      <c r="V2">
        <v>2</v>
      </c>
      <c r="W2" s="3">
        <f t="shared" ref="W2:W46" si="2">((H2*85.91) +(F2*53.897)+(J2*51.757)+(L2*46.845)+(E2*39.19)+(N2*39.19)+(D2*34.677)+((C2-N2)*14.707)-(O2*17.174)-((M2-L2)*20.091)-((I2-H2)*39.19)-(G2*53.897))/T2</f>
        <v>21.992451612903224</v>
      </c>
      <c r="X2" s="4">
        <f t="shared" ref="X2:X46" si="3">B2+(C2*1.2)+(D2*1.5)+(E2*3)+(F2*3)-G2</f>
        <v>26</v>
      </c>
      <c r="Y2" s="4">
        <f t="shared" ref="Y2:Y46" si="4">B2+0.4*H2-0.7*I2-0.4*(M2-L2)+0.7*N2+0.3*(C2-N2)+F2+D2*0.7+0.7*E2-0.4*O2-G2</f>
        <v>13.699999999999998</v>
      </c>
      <c r="Z2">
        <v>0</v>
      </c>
    </row>
    <row r="3" spans="1:26" x14ac:dyDescent="0.3">
      <c r="A3" s="1" t="str">
        <f>'LaMelo Ball'!A3</f>
        <v>vs IMP</v>
      </c>
      <c r="B3">
        <v>20</v>
      </c>
      <c r="C3">
        <v>6</v>
      </c>
      <c r="D3">
        <v>3</v>
      </c>
      <c r="E3">
        <v>1</v>
      </c>
      <c r="F3">
        <v>3</v>
      </c>
      <c r="G3">
        <v>2</v>
      </c>
      <c r="H3">
        <v>7</v>
      </c>
      <c r="I3">
        <v>10</v>
      </c>
      <c r="J3">
        <v>1</v>
      </c>
      <c r="K3">
        <v>2</v>
      </c>
      <c r="L3">
        <v>5</v>
      </c>
      <c r="M3">
        <v>5</v>
      </c>
      <c r="N3">
        <v>1</v>
      </c>
      <c r="O3">
        <v>0</v>
      </c>
      <c r="P3">
        <v>29</v>
      </c>
      <c r="Q3" s="2">
        <f t="shared" si="0"/>
        <v>0.7</v>
      </c>
      <c r="R3" s="2">
        <f t="shared" si="1"/>
        <v>0.5</v>
      </c>
      <c r="S3" s="2">
        <f>L3/M3</f>
        <v>1</v>
      </c>
      <c r="T3">
        <v>33</v>
      </c>
      <c r="U3">
        <v>27</v>
      </c>
      <c r="V3">
        <v>2</v>
      </c>
      <c r="W3" s="3">
        <f t="shared" si="2"/>
        <v>32.715909090909093</v>
      </c>
      <c r="X3" s="4">
        <f t="shared" si="3"/>
        <v>41.7</v>
      </c>
      <c r="Y3" s="4">
        <f t="shared" si="4"/>
        <v>21.8</v>
      </c>
      <c r="Z3">
        <v>0</v>
      </c>
    </row>
    <row r="4" spans="1:26" x14ac:dyDescent="0.3">
      <c r="A4" s="1" t="str">
        <f>'LaMelo Ball'!A4</f>
        <v>@ 3PT</v>
      </c>
      <c r="B4">
        <v>20</v>
      </c>
      <c r="C4">
        <v>10</v>
      </c>
      <c r="D4">
        <v>1</v>
      </c>
      <c r="E4">
        <v>0</v>
      </c>
      <c r="F4">
        <v>3</v>
      </c>
      <c r="G4">
        <v>2</v>
      </c>
      <c r="H4">
        <v>8</v>
      </c>
      <c r="I4">
        <v>13</v>
      </c>
      <c r="J4">
        <v>1</v>
      </c>
      <c r="K4">
        <v>2</v>
      </c>
      <c r="L4">
        <v>3</v>
      </c>
      <c r="M4">
        <v>3</v>
      </c>
      <c r="N4">
        <v>1</v>
      </c>
      <c r="O4">
        <v>1</v>
      </c>
      <c r="P4">
        <v>22</v>
      </c>
      <c r="Q4" s="2">
        <f t="shared" si="0"/>
        <v>0.61538461538461542</v>
      </c>
      <c r="R4" s="2">
        <f t="shared" si="1"/>
        <v>0.5</v>
      </c>
      <c r="S4" s="2">
        <f>L4/M4</f>
        <v>1</v>
      </c>
      <c r="T4">
        <v>37</v>
      </c>
      <c r="U4">
        <v>22</v>
      </c>
      <c r="V4">
        <v>0</v>
      </c>
      <c r="W4" s="3">
        <f t="shared" si="2"/>
        <v>25.042567567567566</v>
      </c>
      <c r="X4" s="4">
        <f t="shared" si="3"/>
        <v>40.5</v>
      </c>
      <c r="Y4" s="4">
        <f t="shared" si="4"/>
        <v>18.8</v>
      </c>
      <c r="Z4">
        <v>0</v>
      </c>
    </row>
    <row r="5" spans="1:26" x14ac:dyDescent="0.3">
      <c r="A5" s="1" t="str">
        <f>'LaMelo Ball'!A5</f>
        <v>vs DEF</v>
      </c>
      <c r="B5">
        <v>14</v>
      </c>
      <c r="C5">
        <v>7</v>
      </c>
      <c r="D5">
        <v>1</v>
      </c>
      <c r="E5">
        <v>3</v>
      </c>
      <c r="F5">
        <v>1</v>
      </c>
      <c r="G5">
        <v>4</v>
      </c>
      <c r="H5">
        <v>6</v>
      </c>
      <c r="I5">
        <v>10</v>
      </c>
      <c r="J5">
        <v>2</v>
      </c>
      <c r="K5">
        <v>3</v>
      </c>
      <c r="L5">
        <v>0</v>
      </c>
      <c r="M5">
        <v>0</v>
      </c>
      <c r="N5">
        <v>0</v>
      </c>
      <c r="O5">
        <v>1</v>
      </c>
      <c r="P5">
        <v>11</v>
      </c>
      <c r="Q5" s="2">
        <f t="shared" si="0"/>
        <v>0.6</v>
      </c>
      <c r="R5" s="2">
        <f t="shared" si="1"/>
        <v>0.66666666666666663</v>
      </c>
      <c r="S5" s="6" t="s">
        <v>45</v>
      </c>
      <c r="T5">
        <v>43</v>
      </c>
      <c r="U5">
        <v>17</v>
      </c>
      <c r="V5">
        <v>1</v>
      </c>
      <c r="W5" s="3">
        <f t="shared" si="2"/>
        <v>12.524302325581397</v>
      </c>
      <c r="X5" s="4">
        <f t="shared" si="3"/>
        <v>31.9</v>
      </c>
      <c r="Y5" s="4">
        <f t="shared" si="4"/>
        <v>10.899999999999997</v>
      </c>
      <c r="Z5">
        <v>0</v>
      </c>
    </row>
    <row r="6" spans="1:26" x14ac:dyDescent="0.3">
      <c r="A6" s="1" t="str">
        <f>'LaMelo Ball'!A6</f>
        <v>@ OCE</v>
      </c>
      <c r="B6">
        <v>15</v>
      </c>
      <c r="C6">
        <v>6</v>
      </c>
      <c r="D6">
        <v>3</v>
      </c>
      <c r="E6">
        <v>1</v>
      </c>
      <c r="F6">
        <v>0</v>
      </c>
      <c r="G6">
        <v>3</v>
      </c>
      <c r="H6">
        <v>5</v>
      </c>
      <c r="I6">
        <v>12</v>
      </c>
      <c r="J6">
        <v>2</v>
      </c>
      <c r="K6">
        <v>4</v>
      </c>
      <c r="L6">
        <v>3</v>
      </c>
      <c r="M6">
        <v>3</v>
      </c>
      <c r="N6">
        <v>1</v>
      </c>
      <c r="O6">
        <v>1</v>
      </c>
      <c r="P6">
        <v>23</v>
      </c>
      <c r="Q6" s="2">
        <f t="shared" si="0"/>
        <v>0.41666666666666669</v>
      </c>
      <c r="R6" s="2">
        <f t="shared" si="1"/>
        <v>0.5</v>
      </c>
      <c r="S6" s="2">
        <f t="shared" ref="S6:S46" si="5">L6/M6</f>
        <v>1</v>
      </c>
      <c r="T6">
        <v>31</v>
      </c>
      <c r="U6">
        <v>23</v>
      </c>
      <c r="V6">
        <v>1</v>
      </c>
      <c r="W6" s="3">
        <f t="shared" si="2"/>
        <v>15.366129032258062</v>
      </c>
      <c r="X6" s="4">
        <f t="shared" si="3"/>
        <v>26.7</v>
      </c>
      <c r="Y6" s="4">
        <f t="shared" si="4"/>
        <v>10.199999999999999</v>
      </c>
      <c r="Z6">
        <v>0</v>
      </c>
    </row>
    <row r="7" spans="1:26" x14ac:dyDescent="0.3">
      <c r="A7" s="1" t="str">
        <f>'LaMelo Ball'!A7</f>
        <v>vs FRA</v>
      </c>
      <c r="B7">
        <v>25</v>
      </c>
      <c r="C7">
        <v>6</v>
      </c>
      <c r="D7">
        <v>2</v>
      </c>
      <c r="E7">
        <v>1</v>
      </c>
      <c r="F7">
        <v>1</v>
      </c>
      <c r="G7">
        <v>1</v>
      </c>
      <c r="H7">
        <v>8</v>
      </c>
      <c r="I7">
        <v>12</v>
      </c>
      <c r="J7">
        <v>3</v>
      </c>
      <c r="K7">
        <v>5</v>
      </c>
      <c r="L7">
        <v>6</v>
      </c>
      <c r="M7">
        <v>7</v>
      </c>
      <c r="N7">
        <v>1</v>
      </c>
      <c r="O7">
        <v>1</v>
      </c>
      <c r="P7">
        <v>21</v>
      </c>
      <c r="Q7" s="2">
        <f t="shared" si="0"/>
        <v>0.66666666666666663</v>
      </c>
      <c r="R7" s="2">
        <f t="shared" si="1"/>
        <v>0.6</v>
      </c>
      <c r="S7" s="2">
        <f t="shared" si="5"/>
        <v>0.8571428571428571</v>
      </c>
      <c r="T7">
        <v>35</v>
      </c>
      <c r="U7">
        <v>29</v>
      </c>
      <c r="V7">
        <v>1</v>
      </c>
      <c r="W7" s="3">
        <f t="shared" si="2"/>
        <v>32.881857142857157</v>
      </c>
      <c r="X7" s="4">
        <f t="shared" si="3"/>
        <v>40.200000000000003</v>
      </c>
      <c r="Y7" s="4">
        <f t="shared" si="4"/>
        <v>23.3</v>
      </c>
      <c r="Z7">
        <v>0</v>
      </c>
    </row>
    <row r="8" spans="1:26" x14ac:dyDescent="0.3">
      <c r="A8" s="1" t="str">
        <f>'LaMelo Ball'!A8</f>
        <v>@ INJ</v>
      </c>
      <c r="B8">
        <v>20</v>
      </c>
      <c r="C8">
        <v>4</v>
      </c>
      <c r="D8">
        <v>6</v>
      </c>
      <c r="E8">
        <v>0</v>
      </c>
      <c r="F8">
        <v>1</v>
      </c>
      <c r="G8">
        <v>0</v>
      </c>
      <c r="H8">
        <v>9</v>
      </c>
      <c r="I8">
        <v>16</v>
      </c>
      <c r="J8">
        <v>1</v>
      </c>
      <c r="K8">
        <v>4</v>
      </c>
      <c r="L8">
        <v>1</v>
      </c>
      <c r="M8">
        <v>1</v>
      </c>
      <c r="N8">
        <v>0</v>
      </c>
      <c r="O8">
        <v>5</v>
      </c>
      <c r="P8">
        <v>11</v>
      </c>
      <c r="Q8" s="2">
        <f t="shared" si="0"/>
        <v>0.5625</v>
      </c>
      <c r="R8" s="2">
        <f t="shared" si="1"/>
        <v>0.25</v>
      </c>
      <c r="S8" s="2">
        <f t="shared" si="5"/>
        <v>1</v>
      </c>
      <c r="T8">
        <v>37</v>
      </c>
      <c r="U8">
        <v>36</v>
      </c>
      <c r="V8">
        <v>2</v>
      </c>
      <c r="W8" s="3">
        <f t="shared" si="2"/>
        <v>22.496729729729726</v>
      </c>
      <c r="X8" s="4">
        <f t="shared" si="3"/>
        <v>36.799999999999997</v>
      </c>
      <c r="Y8" s="4">
        <f t="shared" si="4"/>
        <v>16.8</v>
      </c>
      <c r="Z8">
        <v>0</v>
      </c>
    </row>
    <row r="9" spans="1:26" x14ac:dyDescent="0.3">
      <c r="A9" s="1" t="str">
        <f>'LaMelo Ball'!A9</f>
        <v>vs EUR</v>
      </c>
      <c r="B9">
        <v>24</v>
      </c>
      <c r="C9">
        <v>7</v>
      </c>
      <c r="D9">
        <v>1</v>
      </c>
      <c r="E9">
        <v>0</v>
      </c>
      <c r="F9">
        <v>2</v>
      </c>
      <c r="G9">
        <v>1</v>
      </c>
      <c r="H9">
        <v>9</v>
      </c>
      <c r="I9">
        <v>16</v>
      </c>
      <c r="J9">
        <v>3</v>
      </c>
      <c r="K9">
        <v>8</v>
      </c>
      <c r="L9">
        <v>3</v>
      </c>
      <c r="M9">
        <v>3</v>
      </c>
      <c r="N9">
        <v>0</v>
      </c>
      <c r="O9">
        <v>3</v>
      </c>
      <c r="P9">
        <v>4</v>
      </c>
      <c r="Q9" s="2">
        <f t="shared" si="0"/>
        <v>0.5625</v>
      </c>
      <c r="R9" s="2">
        <f t="shared" si="1"/>
        <v>0.375</v>
      </c>
      <c r="S9" s="2">
        <f t="shared" si="5"/>
        <v>1</v>
      </c>
      <c r="T9">
        <v>39</v>
      </c>
      <c r="U9">
        <v>26</v>
      </c>
      <c r="V9">
        <v>2</v>
      </c>
      <c r="W9" s="3">
        <f t="shared" si="2"/>
        <v>23.965820512820514</v>
      </c>
      <c r="X9" s="4">
        <f t="shared" si="3"/>
        <v>38.9</v>
      </c>
      <c r="Y9" s="4">
        <f t="shared" si="4"/>
        <v>19.000000000000004</v>
      </c>
      <c r="Z9">
        <v>0</v>
      </c>
    </row>
    <row r="10" spans="1:26" x14ac:dyDescent="0.3">
      <c r="A10" s="1" t="str">
        <f>'LaMelo Ball'!A10</f>
        <v>@ CHI</v>
      </c>
      <c r="B10">
        <v>24</v>
      </c>
      <c r="C10">
        <v>8</v>
      </c>
      <c r="D10">
        <v>6</v>
      </c>
      <c r="E10">
        <v>0</v>
      </c>
      <c r="F10">
        <v>1</v>
      </c>
      <c r="G10">
        <v>1</v>
      </c>
      <c r="H10">
        <v>8</v>
      </c>
      <c r="I10">
        <v>11</v>
      </c>
      <c r="J10">
        <v>5</v>
      </c>
      <c r="K10">
        <v>6</v>
      </c>
      <c r="L10">
        <v>3</v>
      </c>
      <c r="M10">
        <v>3</v>
      </c>
      <c r="N10">
        <v>0</v>
      </c>
      <c r="O10">
        <v>1</v>
      </c>
      <c r="P10">
        <v>21</v>
      </c>
      <c r="Q10" s="2">
        <f t="shared" si="0"/>
        <v>0.72727272727272729</v>
      </c>
      <c r="R10" s="2">
        <f t="shared" si="1"/>
        <v>0.83333333333333337</v>
      </c>
      <c r="S10" s="2">
        <f t="shared" si="5"/>
        <v>1</v>
      </c>
      <c r="T10">
        <v>31</v>
      </c>
      <c r="U10">
        <v>36</v>
      </c>
      <c r="V10">
        <v>0</v>
      </c>
      <c r="W10" s="3">
        <f t="shared" si="2"/>
        <v>41.21206451612904</v>
      </c>
      <c r="X10" s="4">
        <f t="shared" si="3"/>
        <v>44.6</v>
      </c>
      <c r="Y10" s="4">
        <f t="shared" si="4"/>
        <v>25.7</v>
      </c>
      <c r="Z10">
        <v>0</v>
      </c>
    </row>
    <row r="11" spans="1:26" x14ac:dyDescent="0.3">
      <c r="A11" s="1" t="str">
        <f>'LaMelo Ball'!A11</f>
        <v>@ AFR</v>
      </c>
      <c r="B11">
        <v>37</v>
      </c>
      <c r="C11">
        <v>12</v>
      </c>
      <c r="D11">
        <v>7</v>
      </c>
      <c r="E11">
        <v>2</v>
      </c>
      <c r="F11">
        <v>0</v>
      </c>
      <c r="G11">
        <v>3</v>
      </c>
      <c r="H11">
        <v>16</v>
      </c>
      <c r="I11">
        <v>22</v>
      </c>
      <c r="J11">
        <v>1</v>
      </c>
      <c r="K11">
        <v>3</v>
      </c>
      <c r="L11">
        <v>4</v>
      </c>
      <c r="M11">
        <v>4</v>
      </c>
      <c r="N11">
        <v>1</v>
      </c>
      <c r="O11">
        <v>2</v>
      </c>
      <c r="P11">
        <v>5</v>
      </c>
      <c r="Q11" s="2">
        <f t="shared" si="0"/>
        <v>0.72727272727272729</v>
      </c>
      <c r="R11" s="2">
        <f t="shared" si="1"/>
        <v>0.33333333333333331</v>
      </c>
      <c r="S11" s="2">
        <f t="shared" si="5"/>
        <v>1</v>
      </c>
      <c r="T11">
        <v>46</v>
      </c>
      <c r="U11">
        <v>54</v>
      </c>
      <c r="V11">
        <v>6</v>
      </c>
      <c r="W11" s="3">
        <f t="shared" si="2"/>
        <v>37.056608695652187</v>
      </c>
      <c r="X11" s="4">
        <f t="shared" si="3"/>
        <v>64.900000000000006</v>
      </c>
      <c r="Y11" s="4">
        <f t="shared" si="4"/>
        <v>34.5</v>
      </c>
      <c r="Z11">
        <v>1</v>
      </c>
    </row>
    <row r="12" spans="1:26" x14ac:dyDescent="0.3">
      <c r="A12" s="1" t="str">
        <f>'LaMelo Ball'!A12</f>
        <v>vs OLD</v>
      </c>
      <c r="B12">
        <v>28</v>
      </c>
      <c r="C12">
        <v>3</v>
      </c>
      <c r="D12">
        <v>7</v>
      </c>
      <c r="E12">
        <v>0</v>
      </c>
      <c r="F12">
        <v>2</v>
      </c>
      <c r="G12">
        <v>2</v>
      </c>
      <c r="H12">
        <v>10</v>
      </c>
      <c r="I12">
        <v>12</v>
      </c>
      <c r="J12">
        <v>4</v>
      </c>
      <c r="K12">
        <v>5</v>
      </c>
      <c r="L12">
        <v>4</v>
      </c>
      <c r="M12">
        <v>5</v>
      </c>
      <c r="N12">
        <v>0</v>
      </c>
      <c r="O12">
        <v>3</v>
      </c>
      <c r="P12">
        <v>19</v>
      </c>
      <c r="Q12" s="2">
        <f t="shared" si="0"/>
        <v>0.83333333333333337</v>
      </c>
      <c r="R12" s="2">
        <f t="shared" si="1"/>
        <v>0.8</v>
      </c>
      <c r="S12" s="2">
        <f t="shared" si="5"/>
        <v>0.8</v>
      </c>
      <c r="T12">
        <v>37</v>
      </c>
      <c r="U12">
        <v>48</v>
      </c>
      <c r="V12">
        <v>0</v>
      </c>
      <c r="W12" s="3">
        <f t="shared" si="2"/>
        <v>37.577702702702695</v>
      </c>
      <c r="X12" s="4">
        <f t="shared" si="3"/>
        <v>46.1</v>
      </c>
      <c r="Y12" s="4">
        <f t="shared" si="4"/>
        <v>27.8</v>
      </c>
      <c r="Z12">
        <v>0</v>
      </c>
    </row>
    <row r="13" spans="1:26" x14ac:dyDescent="0.3">
      <c r="A13" s="1" t="str">
        <f>'LaMelo Ball'!A13</f>
        <v>@ USA</v>
      </c>
      <c r="B13">
        <v>17</v>
      </c>
      <c r="C13">
        <v>1</v>
      </c>
      <c r="D13">
        <v>2</v>
      </c>
      <c r="E13">
        <v>1</v>
      </c>
      <c r="F13">
        <v>2</v>
      </c>
      <c r="G13">
        <v>1</v>
      </c>
      <c r="H13">
        <v>6</v>
      </c>
      <c r="I13">
        <v>11</v>
      </c>
      <c r="J13">
        <v>3</v>
      </c>
      <c r="K13">
        <v>7</v>
      </c>
      <c r="L13">
        <v>2</v>
      </c>
      <c r="M13">
        <v>2</v>
      </c>
      <c r="N13">
        <v>0</v>
      </c>
      <c r="O13">
        <v>0</v>
      </c>
      <c r="P13">
        <v>9</v>
      </c>
      <c r="Q13" s="2">
        <f t="shared" si="0"/>
        <v>0.54545454545454541</v>
      </c>
      <c r="R13" s="2">
        <f t="shared" si="1"/>
        <v>0.42857142857142855</v>
      </c>
      <c r="S13" s="2">
        <f t="shared" si="5"/>
        <v>1</v>
      </c>
      <c r="T13">
        <v>26</v>
      </c>
      <c r="U13">
        <v>22</v>
      </c>
      <c r="V13">
        <v>1</v>
      </c>
      <c r="W13" s="3">
        <f t="shared" si="2"/>
        <v>28.677653846153849</v>
      </c>
      <c r="X13" s="4">
        <f t="shared" si="3"/>
        <v>29.2</v>
      </c>
      <c r="Y13" s="4">
        <f t="shared" si="4"/>
        <v>15.100000000000001</v>
      </c>
      <c r="Z13">
        <v>0</v>
      </c>
    </row>
    <row r="14" spans="1:26" x14ac:dyDescent="0.3">
      <c r="A14" s="1" t="str">
        <f>'LaMelo Ball'!A14</f>
        <v>vs SPA</v>
      </c>
      <c r="B14">
        <v>23</v>
      </c>
      <c r="C14">
        <v>4</v>
      </c>
      <c r="D14">
        <v>4</v>
      </c>
      <c r="E14">
        <v>0</v>
      </c>
      <c r="F14">
        <v>1</v>
      </c>
      <c r="G14">
        <v>1</v>
      </c>
      <c r="H14">
        <v>10</v>
      </c>
      <c r="I14">
        <v>17</v>
      </c>
      <c r="J14">
        <v>1</v>
      </c>
      <c r="K14">
        <v>3</v>
      </c>
      <c r="L14">
        <v>2</v>
      </c>
      <c r="M14">
        <v>2</v>
      </c>
      <c r="N14">
        <v>1</v>
      </c>
      <c r="O14">
        <v>4</v>
      </c>
      <c r="P14">
        <v>28</v>
      </c>
      <c r="Q14" s="2">
        <f t="shared" si="0"/>
        <v>0.58823529411764708</v>
      </c>
      <c r="R14" s="2">
        <f t="shared" si="1"/>
        <v>0.33333333333333331</v>
      </c>
      <c r="S14" s="2">
        <f t="shared" si="5"/>
        <v>1</v>
      </c>
      <c r="T14">
        <v>37</v>
      </c>
      <c r="U14">
        <v>31</v>
      </c>
      <c r="V14">
        <v>3</v>
      </c>
      <c r="W14" s="3">
        <f t="shared" si="2"/>
        <v>23.879459459459468</v>
      </c>
      <c r="X14" s="4">
        <f t="shared" si="3"/>
        <v>35.799999999999997</v>
      </c>
      <c r="Y14" s="4">
        <f t="shared" si="4"/>
        <v>17.899999999999999</v>
      </c>
      <c r="Z14">
        <v>0</v>
      </c>
    </row>
    <row r="15" spans="1:26" x14ac:dyDescent="0.3">
      <c r="A15" s="1" t="str">
        <f>'LaMelo Ball'!A15</f>
        <v>@ 6TH</v>
      </c>
      <c r="B15">
        <v>30</v>
      </c>
      <c r="C15">
        <v>7</v>
      </c>
      <c r="D15">
        <v>2</v>
      </c>
      <c r="E15">
        <v>1</v>
      </c>
      <c r="F15">
        <v>1</v>
      </c>
      <c r="G15">
        <v>2</v>
      </c>
      <c r="H15">
        <v>13</v>
      </c>
      <c r="I15">
        <v>16</v>
      </c>
      <c r="J15">
        <v>2</v>
      </c>
      <c r="K15">
        <v>3</v>
      </c>
      <c r="L15">
        <v>2</v>
      </c>
      <c r="M15">
        <v>2</v>
      </c>
      <c r="N15">
        <v>0</v>
      </c>
      <c r="O15">
        <v>0</v>
      </c>
      <c r="P15">
        <v>5</v>
      </c>
      <c r="Q15" s="2">
        <f t="shared" si="0"/>
        <v>0.8125</v>
      </c>
      <c r="R15" s="2">
        <f t="shared" si="1"/>
        <v>0.66666666666666663</v>
      </c>
      <c r="S15" s="2">
        <f t="shared" si="5"/>
        <v>1</v>
      </c>
      <c r="T15">
        <v>35</v>
      </c>
      <c r="U15">
        <v>34</v>
      </c>
      <c r="V15">
        <v>1</v>
      </c>
      <c r="W15" s="3">
        <f t="shared" si="2"/>
        <v>38.687428571428569</v>
      </c>
      <c r="X15" s="4">
        <f t="shared" si="3"/>
        <v>45.4</v>
      </c>
      <c r="Y15" s="4">
        <f t="shared" si="4"/>
        <v>27.200000000000003</v>
      </c>
      <c r="Z15">
        <v>0</v>
      </c>
    </row>
    <row r="16" spans="1:26" x14ac:dyDescent="0.3">
      <c r="A16" s="1" t="str">
        <f>'LaMelo Ball'!A16</f>
        <v>vs CAN</v>
      </c>
      <c r="B16">
        <v>9</v>
      </c>
      <c r="C16">
        <v>1</v>
      </c>
      <c r="D16">
        <v>2</v>
      </c>
      <c r="E16">
        <v>0</v>
      </c>
      <c r="F16">
        <v>0</v>
      </c>
      <c r="G16">
        <v>0</v>
      </c>
      <c r="H16">
        <v>3</v>
      </c>
      <c r="I16">
        <v>6</v>
      </c>
      <c r="J16">
        <v>0</v>
      </c>
      <c r="K16">
        <v>1</v>
      </c>
      <c r="L16">
        <v>3</v>
      </c>
      <c r="M16">
        <v>4</v>
      </c>
      <c r="N16">
        <v>0</v>
      </c>
      <c r="O16">
        <v>0</v>
      </c>
      <c r="P16">
        <v>-6</v>
      </c>
      <c r="Q16" s="2">
        <f t="shared" si="0"/>
        <v>0.5</v>
      </c>
      <c r="R16" s="2">
        <f t="shared" si="1"/>
        <v>0</v>
      </c>
      <c r="S16" s="2">
        <f t="shared" si="5"/>
        <v>0.75</v>
      </c>
      <c r="T16">
        <v>27</v>
      </c>
      <c r="U16">
        <v>14</v>
      </c>
      <c r="V16">
        <v>0</v>
      </c>
      <c r="W16" s="3">
        <f t="shared" si="2"/>
        <v>12.76537037037037</v>
      </c>
      <c r="X16" s="4">
        <f t="shared" si="3"/>
        <v>13.2</v>
      </c>
      <c r="Y16" s="4">
        <f t="shared" si="4"/>
        <v>7.2999999999999989</v>
      </c>
      <c r="Z16">
        <v>0</v>
      </c>
    </row>
    <row r="17" spans="1:26" x14ac:dyDescent="0.3">
      <c r="A17" s="1" t="str">
        <f>'LaMelo Ball'!A17</f>
        <v>vs DNK</v>
      </c>
      <c r="B17">
        <v>19</v>
      </c>
      <c r="C17">
        <v>3</v>
      </c>
      <c r="D17">
        <v>0</v>
      </c>
      <c r="E17">
        <v>1</v>
      </c>
      <c r="F17">
        <v>0</v>
      </c>
      <c r="G17">
        <v>1</v>
      </c>
      <c r="H17">
        <v>8</v>
      </c>
      <c r="I17">
        <v>10</v>
      </c>
      <c r="J17">
        <v>1</v>
      </c>
      <c r="K17">
        <v>1</v>
      </c>
      <c r="L17">
        <v>2</v>
      </c>
      <c r="M17">
        <v>2</v>
      </c>
      <c r="N17">
        <v>0</v>
      </c>
      <c r="O17">
        <v>2</v>
      </c>
      <c r="P17">
        <v>3</v>
      </c>
      <c r="Q17" s="2">
        <f t="shared" si="0"/>
        <v>0.8</v>
      </c>
      <c r="R17" s="2">
        <f t="shared" si="1"/>
        <v>1</v>
      </c>
      <c r="S17" s="2">
        <f t="shared" si="5"/>
        <v>1</v>
      </c>
      <c r="T17">
        <v>34</v>
      </c>
      <c r="U17">
        <v>19</v>
      </c>
      <c r="V17">
        <v>1</v>
      </c>
      <c r="W17" s="3">
        <f t="shared" si="2"/>
        <v>22.04155882352941</v>
      </c>
      <c r="X17" s="4">
        <f t="shared" si="3"/>
        <v>24.6</v>
      </c>
      <c r="Y17" s="4">
        <f t="shared" si="4"/>
        <v>14.999999999999996</v>
      </c>
      <c r="Z17">
        <v>0</v>
      </c>
    </row>
    <row r="18" spans="1:26" x14ac:dyDescent="0.3">
      <c r="A18" s="1" t="str">
        <f>'LaMelo Ball'!A18</f>
        <v>@ IMP</v>
      </c>
      <c r="B18">
        <v>35</v>
      </c>
      <c r="C18">
        <v>7</v>
      </c>
      <c r="D18">
        <v>3</v>
      </c>
      <c r="E18">
        <v>0</v>
      </c>
      <c r="F18">
        <v>1</v>
      </c>
      <c r="G18">
        <v>0</v>
      </c>
      <c r="H18">
        <v>14</v>
      </c>
      <c r="I18">
        <v>20</v>
      </c>
      <c r="J18">
        <v>7</v>
      </c>
      <c r="K18">
        <v>10</v>
      </c>
      <c r="L18">
        <v>0</v>
      </c>
      <c r="M18">
        <v>0</v>
      </c>
      <c r="N18">
        <v>0</v>
      </c>
      <c r="O18">
        <v>0</v>
      </c>
      <c r="P18">
        <v>15</v>
      </c>
      <c r="Q18" s="2">
        <f t="shared" si="0"/>
        <v>0.7</v>
      </c>
      <c r="R18" s="2">
        <f t="shared" si="1"/>
        <v>0.7</v>
      </c>
      <c r="S18" s="6" t="s">
        <v>45</v>
      </c>
      <c r="T18">
        <v>38</v>
      </c>
      <c r="U18">
        <v>42</v>
      </c>
      <c r="V18">
        <v>0</v>
      </c>
      <c r="W18" s="3">
        <f t="shared" si="2"/>
        <v>41.862526315789466</v>
      </c>
      <c r="X18" s="4">
        <f t="shared" si="3"/>
        <v>50.9</v>
      </c>
      <c r="Y18" s="4">
        <f t="shared" si="4"/>
        <v>31.800000000000004</v>
      </c>
      <c r="Z18">
        <v>0</v>
      </c>
    </row>
    <row r="19" spans="1:26" x14ac:dyDescent="0.3">
      <c r="A19" s="1" t="str">
        <f>'LaMelo Ball'!A19</f>
        <v>vs 3PT</v>
      </c>
      <c r="B19">
        <v>44</v>
      </c>
      <c r="C19">
        <v>6</v>
      </c>
      <c r="D19">
        <v>4</v>
      </c>
      <c r="E19">
        <v>0</v>
      </c>
      <c r="F19">
        <v>2</v>
      </c>
      <c r="G19">
        <v>2</v>
      </c>
      <c r="H19">
        <v>19</v>
      </c>
      <c r="I19">
        <v>24</v>
      </c>
      <c r="J19">
        <v>6</v>
      </c>
      <c r="K19">
        <v>8</v>
      </c>
      <c r="L19">
        <v>0</v>
      </c>
      <c r="M19">
        <v>0</v>
      </c>
      <c r="N19">
        <v>1</v>
      </c>
      <c r="O19">
        <v>4</v>
      </c>
      <c r="P19">
        <v>17</v>
      </c>
      <c r="Q19" s="2">
        <f t="shared" si="0"/>
        <v>0.79166666666666663</v>
      </c>
      <c r="R19" s="2">
        <f t="shared" si="1"/>
        <v>0.75</v>
      </c>
      <c r="S19" s="6" t="s">
        <v>45</v>
      </c>
      <c r="T19">
        <v>35</v>
      </c>
      <c r="U19">
        <v>55</v>
      </c>
      <c r="V19">
        <v>6</v>
      </c>
      <c r="W19" s="3">
        <f t="shared" si="2"/>
        <v>55.131971428571433</v>
      </c>
      <c r="X19" s="4">
        <f t="shared" si="3"/>
        <v>61.2</v>
      </c>
      <c r="Y19" s="4">
        <f t="shared" si="4"/>
        <v>38.200000000000003</v>
      </c>
      <c r="Z19">
        <v>1</v>
      </c>
    </row>
    <row r="20" spans="1:26" x14ac:dyDescent="0.3">
      <c r="A20" s="1" t="str">
        <f>'LaMelo Ball'!A20</f>
        <v>@ DEF</v>
      </c>
      <c r="B20">
        <v>11</v>
      </c>
      <c r="C20">
        <v>3</v>
      </c>
      <c r="D20">
        <v>2</v>
      </c>
      <c r="E20">
        <v>0</v>
      </c>
      <c r="F20">
        <v>1</v>
      </c>
      <c r="G20">
        <v>1</v>
      </c>
      <c r="H20">
        <v>5</v>
      </c>
      <c r="I20">
        <v>9</v>
      </c>
      <c r="J20">
        <v>0</v>
      </c>
      <c r="K20">
        <v>1</v>
      </c>
      <c r="L20">
        <v>1</v>
      </c>
      <c r="M20">
        <v>1</v>
      </c>
      <c r="N20">
        <v>0</v>
      </c>
      <c r="O20">
        <v>0</v>
      </c>
      <c r="P20">
        <v>6</v>
      </c>
      <c r="Q20" s="2">
        <f t="shared" si="0"/>
        <v>0.55555555555555558</v>
      </c>
      <c r="R20" s="2">
        <f t="shared" si="1"/>
        <v>0</v>
      </c>
      <c r="S20" s="2">
        <f t="shared" si="5"/>
        <v>1</v>
      </c>
      <c r="T20">
        <v>34</v>
      </c>
      <c r="U20">
        <v>16</v>
      </c>
      <c r="V20">
        <v>1</v>
      </c>
      <c r="W20" s="3">
        <f t="shared" si="2"/>
        <v>12.738529411764704</v>
      </c>
      <c r="X20" s="4">
        <f t="shared" si="3"/>
        <v>19.600000000000001</v>
      </c>
      <c r="Y20" s="4">
        <f t="shared" si="4"/>
        <v>9</v>
      </c>
      <c r="Z20">
        <v>0</v>
      </c>
    </row>
    <row r="21" spans="1:26" x14ac:dyDescent="0.3">
      <c r="A21" s="1" t="str">
        <f>'LaMelo Ball'!A21</f>
        <v>vs OCE</v>
      </c>
      <c r="B21">
        <v>32</v>
      </c>
      <c r="C21">
        <v>6</v>
      </c>
      <c r="D21">
        <v>5</v>
      </c>
      <c r="E21">
        <v>2</v>
      </c>
      <c r="F21">
        <v>0</v>
      </c>
      <c r="G21">
        <v>0</v>
      </c>
      <c r="H21">
        <v>11</v>
      </c>
      <c r="I21">
        <v>14</v>
      </c>
      <c r="J21">
        <v>8</v>
      </c>
      <c r="K21">
        <v>11</v>
      </c>
      <c r="L21">
        <v>2</v>
      </c>
      <c r="M21">
        <v>2</v>
      </c>
      <c r="N21">
        <v>0</v>
      </c>
      <c r="O21">
        <v>2</v>
      </c>
      <c r="P21">
        <v>0</v>
      </c>
      <c r="Q21" s="2">
        <f t="shared" si="0"/>
        <v>0.7857142857142857</v>
      </c>
      <c r="R21" s="2">
        <f t="shared" si="1"/>
        <v>0.72727272727272729</v>
      </c>
      <c r="S21" s="2">
        <f t="shared" si="5"/>
        <v>1</v>
      </c>
      <c r="T21">
        <v>36</v>
      </c>
      <c r="U21">
        <v>44</v>
      </c>
      <c r="V21">
        <v>1</v>
      </c>
      <c r="W21" s="3">
        <f t="shared" si="2"/>
        <v>45.579027777777782</v>
      </c>
      <c r="X21" s="4">
        <f t="shared" si="3"/>
        <v>52.7</v>
      </c>
      <c r="Y21" s="4">
        <f t="shared" si="4"/>
        <v>32.500000000000007</v>
      </c>
      <c r="Z21">
        <v>0</v>
      </c>
    </row>
    <row r="22" spans="1:26" x14ac:dyDescent="0.3">
      <c r="A22" s="1" t="str">
        <f>'LaMelo Ball'!A22</f>
        <v>@ FRA</v>
      </c>
      <c r="B22">
        <v>27</v>
      </c>
      <c r="C22">
        <v>1</v>
      </c>
      <c r="D22">
        <v>4</v>
      </c>
      <c r="E22">
        <v>0</v>
      </c>
      <c r="F22">
        <v>1</v>
      </c>
      <c r="G22">
        <v>0</v>
      </c>
      <c r="H22">
        <v>11</v>
      </c>
      <c r="I22">
        <v>18</v>
      </c>
      <c r="J22">
        <v>3</v>
      </c>
      <c r="K22">
        <v>7</v>
      </c>
      <c r="L22">
        <v>2</v>
      </c>
      <c r="M22">
        <v>2</v>
      </c>
      <c r="N22">
        <v>0</v>
      </c>
      <c r="O22">
        <v>1</v>
      </c>
      <c r="P22">
        <v>19</v>
      </c>
      <c r="Q22" s="2">
        <f t="shared" si="0"/>
        <v>0.61111111111111116</v>
      </c>
      <c r="R22" s="2">
        <f t="shared" si="1"/>
        <v>0.42857142857142855</v>
      </c>
      <c r="S22" s="2">
        <f t="shared" si="5"/>
        <v>1</v>
      </c>
      <c r="T22">
        <v>39</v>
      </c>
      <c r="U22">
        <v>37</v>
      </c>
      <c r="V22">
        <v>2</v>
      </c>
      <c r="W22" s="3">
        <f t="shared" si="2"/>
        <v>28.455871794871808</v>
      </c>
      <c r="X22" s="4">
        <f t="shared" si="3"/>
        <v>37.200000000000003</v>
      </c>
      <c r="Y22" s="4">
        <f t="shared" si="4"/>
        <v>22.5</v>
      </c>
      <c r="Z22">
        <v>0</v>
      </c>
    </row>
    <row r="23" spans="1:26" x14ac:dyDescent="0.3">
      <c r="A23" s="1" t="str">
        <f>'LaMelo Ball'!A23</f>
        <v>vs INJ</v>
      </c>
      <c r="B23">
        <v>19</v>
      </c>
      <c r="C23">
        <v>2</v>
      </c>
      <c r="D23">
        <v>3</v>
      </c>
      <c r="E23">
        <v>2</v>
      </c>
      <c r="F23">
        <v>1</v>
      </c>
      <c r="G23">
        <v>2</v>
      </c>
      <c r="H23">
        <v>7</v>
      </c>
      <c r="I23">
        <v>9</v>
      </c>
      <c r="J23">
        <v>4</v>
      </c>
      <c r="K23">
        <v>6</v>
      </c>
      <c r="L23">
        <v>1</v>
      </c>
      <c r="M23">
        <v>1</v>
      </c>
      <c r="N23">
        <v>0</v>
      </c>
      <c r="O23">
        <v>1</v>
      </c>
      <c r="P23">
        <v>-15</v>
      </c>
      <c r="Q23" s="2">
        <f t="shared" si="0"/>
        <v>0.77777777777777779</v>
      </c>
      <c r="R23" s="2">
        <f t="shared" si="1"/>
        <v>0.66666666666666663</v>
      </c>
      <c r="S23" s="2">
        <f t="shared" si="5"/>
        <v>1</v>
      </c>
      <c r="T23">
        <v>31</v>
      </c>
      <c r="U23">
        <v>26</v>
      </c>
      <c r="V23">
        <v>2</v>
      </c>
      <c r="W23" s="3">
        <f t="shared" si="2"/>
        <v>29.600548387096776</v>
      </c>
      <c r="X23" s="4">
        <f t="shared" si="3"/>
        <v>32.9</v>
      </c>
      <c r="Y23" s="4">
        <f t="shared" si="4"/>
        <v>18.200000000000003</v>
      </c>
      <c r="Z23">
        <v>0</v>
      </c>
    </row>
    <row r="24" spans="1:26" x14ac:dyDescent="0.3">
      <c r="A24" s="1" t="str">
        <f>'LaMelo Ball'!A24</f>
        <v>@ EUR</v>
      </c>
      <c r="B24">
        <v>19</v>
      </c>
      <c r="C24">
        <v>10</v>
      </c>
      <c r="D24">
        <v>5</v>
      </c>
      <c r="E24">
        <v>4</v>
      </c>
      <c r="F24">
        <v>1</v>
      </c>
      <c r="G24">
        <v>0</v>
      </c>
      <c r="H24">
        <v>8</v>
      </c>
      <c r="I24">
        <v>12</v>
      </c>
      <c r="J24">
        <v>0</v>
      </c>
      <c r="K24">
        <v>2</v>
      </c>
      <c r="L24">
        <v>3</v>
      </c>
      <c r="M24">
        <v>3</v>
      </c>
      <c r="N24">
        <v>1</v>
      </c>
      <c r="O24">
        <v>1</v>
      </c>
      <c r="P24">
        <v>7</v>
      </c>
      <c r="Q24" s="2">
        <f t="shared" si="0"/>
        <v>0.66666666666666663</v>
      </c>
      <c r="R24" s="2">
        <f t="shared" si="1"/>
        <v>0</v>
      </c>
      <c r="S24" s="2">
        <f t="shared" si="5"/>
        <v>1</v>
      </c>
      <c r="T24">
        <v>39</v>
      </c>
      <c r="U24">
        <v>31</v>
      </c>
      <c r="V24">
        <v>2</v>
      </c>
      <c r="W24" s="3">
        <f t="shared" si="2"/>
        <v>31.012205128205132</v>
      </c>
      <c r="X24" s="4">
        <f t="shared" si="3"/>
        <v>53.5</v>
      </c>
      <c r="Y24" s="4">
        <f t="shared" si="4"/>
        <v>24.1</v>
      </c>
      <c r="Z24">
        <v>1</v>
      </c>
    </row>
    <row r="25" spans="1:26" x14ac:dyDescent="0.3">
      <c r="A25" s="1" t="str">
        <f>'LaMelo Ball'!A25</f>
        <v>vs CHI</v>
      </c>
      <c r="B25">
        <v>21</v>
      </c>
      <c r="C25">
        <v>5</v>
      </c>
      <c r="D25">
        <v>3</v>
      </c>
      <c r="E25">
        <v>1</v>
      </c>
      <c r="F25">
        <v>3</v>
      </c>
      <c r="G25">
        <v>2</v>
      </c>
      <c r="H25">
        <v>9</v>
      </c>
      <c r="I25">
        <v>15</v>
      </c>
      <c r="J25">
        <v>3</v>
      </c>
      <c r="K25">
        <v>7</v>
      </c>
      <c r="L25">
        <v>0</v>
      </c>
      <c r="M25">
        <v>0</v>
      </c>
      <c r="N25">
        <v>0</v>
      </c>
      <c r="O25">
        <v>2</v>
      </c>
      <c r="P25">
        <v>0</v>
      </c>
      <c r="Q25" s="2">
        <f t="shared" si="0"/>
        <v>0.6</v>
      </c>
      <c r="R25" s="2">
        <f t="shared" si="1"/>
        <v>0.42857142857142855</v>
      </c>
      <c r="S25" s="6" t="s">
        <v>45</v>
      </c>
      <c r="T25">
        <v>40</v>
      </c>
      <c r="U25">
        <v>27</v>
      </c>
      <c r="V25">
        <v>2</v>
      </c>
      <c r="W25" s="3">
        <f t="shared" si="2"/>
        <v>23.240650000000002</v>
      </c>
      <c r="X25" s="4">
        <f t="shared" si="3"/>
        <v>41.5</v>
      </c>
      <c r="Y25" s="4">
        <f t="shared" si="4"/>
        <v>18.600000000000001</v>
      </c>
      <c r="Z25">
        <v>0</v>
      </c>
    </row>
    <row r="26" spans="1:26" x14ac:dyDescent="0.3">
      <c r="A26" s="1" t="str">
        <f>'LaMelo Ball'!A26</f>
        <v>vs AFR</v>
      </c>
      <c r="B26">
        <v>36</v>
      </c>
      <c r="C26">
        <v>5</v>
      </c>
      <c r="D26">
        <v>3</v>
      </c>
      <c r="E26">
        <v>1</v>
      </c>
      <c r="F26">
        <v>1</v>
      </c>
      <c r="G26">
        <v>0</v>
      </c>
      <c r="H26">
        <v>13</v>
      </c>
      <c r="I26">
        <v>19</v>
      </c>
      <c r="J26">
        <v>6</v>
      </c>
      <c r="K26">
        <v>7</v>
      </c>
      <c r="L26">
        <v>4</v>
      </c>
      <c r="M26">
        <v>4</v>
      </c>
      <c r="N26">
        <v>0</v>
      </c>
      <c r="O26">
        <v>1</v>
      </c>
      <c r="P26">
        <v>9</v>
      </c>
      <c r="Q26" s="2">
        <f t="shared" si="0"/>
        <v>0.68421052631578949</v>
      </c>
      <c r="R26" s="2">
        <f t="shared" si="1"/>
        <v>0.8571428571428571</v>
      </c>
      <c r="S26" s="2">
        <f t="shared" si="5"/>
        <v>1</v>
      </c>
      <c r="T26">
        <v>33</v>
      </c>
      <c r="U26">
        <v>45</v>
      </c>
      <c r="V26">
        <v>0</v>
      </c>
      <c r="W26" s="3">
        <f t="shared" si="2"/>
        <v>49.487606060606055</v>
      </c>
      <c r="X26" s="4">
        <f t="shared" si="3"/>
        <v>52.5</v>
      </c>
      <c r="Y26" s="4">
        <f t="shared" si="4"/>
        <v>32.800000000000011</v>
      </c>
      <c r="Z26">
        <v>0</v>
      </c>
    </row>
    <row r="27" spans="1:26" x14ac:dyDescent="0.3">
      <c r="A27" s="1" t="str">
        <f>'LaMelo Ball'!A27</f>
        <v>@ OLD</v>
      </c>
      <c r="B27">
        <v>25</v>
      </c>
      <c r="C27">
        <v>2</v>
      </c>
      <c r="D27">
        <v>2</v>
      </c>
      <c r="E27">
        <v>1</v>
      </c>
      <c r="F27">
        <v>0</v>
      </c>
      <c r="G27">
        <v>0</v>
      </c>
      <c r="H27">
        <v>10</v>
      </c>
      <c r="I27">
        <v>14</v>
      </c>
      <c r="J27">
        <v>4</v>
      </c>
      <c r="K27">
        <v>7</v>
      </c>
      <c r="L27">
        <v>1</v>
      </c>
      <c r="M27">
        <v>2</v>
      </c>
      <c r="N27">
        <v>0</v>
      </c>
      <c r="O27">
        <v>0</v>
      </c>
      <c r="P27">
        <v>11</v>
      </c>
      <c r="Q27" s="2">
        <f t="shared" si="0"/>
        <v>0.7142857142857143</v>
      </c>
      <c r="R27" s="2">
        <f t="shared" si="1"/>
        <v>0.5714285714285714</v>
      </c>
      <c r="S27" s="2">
        <f t="shared" si="5"/>
        <v>0.5</v>
      </c>
      <c r="T27">
        <v>32</v>
      </c>
      <c r="U27">
        <v>31</v>
      </c>
      <c r="V27">
        <v>3</v>
      </c>
      <c r="W27" s="3">
        <f t="shared" si="2"/>
        <v>33.565000000000005</v>
      </c>
      <c r="X27" s="4">
        <f t="shared" si="3"/>
        <v>33.4</v>
      </c>
      <c r="Y27" s="4">
        <f t="shared" si="4"/>
        <v>21.500000000000004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23.384615384615383</v>
      </c>
      <c r="C47" s="4">
        <f t="shared" ref="C47:P47" si="6">AVERAGE(C2:C46)</f>
        <v>5.2692307692307692</v>
      </c>
      <c r="D47" s="4">
        <f t="shared" si="6"/>
        <v>3.2692307692307692</v>
      </c>
      <c r="E47" s="4">
        <f t="shared" si="6"/>
        <v>0.84615384615384615</v>
      </c>
      <c r="F47" s="4">
        <f t="shared" si="6"/>
        <v>1.1153846153846154</v>
      </c>
      <c r="G47" s="4">
        <f t="shared" si="6"/>
        <v>1.1923076923076923</v>
      </c>
      <c r="H47" s="4">
        <f t="shared" si="6"/>
        <v>9.1923076923076916</v>
      </c>
      <c r="I47" s="4">
        <f t="shared" si="6"/>
        <v>13.76923076923077</v>
      </c>
      <c r="J47" s="4">
        <f t="shared" si="6"/>
        <v>2.8076923076923075</v>
      </c>
      <c r="K47" s="4">
        <f t="shared" si="6"/>
        <v>4.8461538461538458</v>
      </c>
      <c r="L47" s="4">
        <f t="shared" si="6"/>
        <v>2.1923076923076925</v>
      </c>
      <c r="M47" s="4">
        <f t="shared" si="6"/>
        <v>2.3461538461538463</v>
      </c>
      <c r="N47" s="4">
        <f t="shared" si="6"/>
        <v>0.34615384615384615</v>
      </c>
      <c r="O47" s="4">
        <f t="shared" si="6"/>
        <v>1.4230769230769231</v>
      </c>
      <c r="P47" s="4">
        <f t="shared" si="6"/>
        <v>10.961538461538462</v>
      </c>
      <c r="Q47" s="2">
        <f>SUM(H2:H46)/SUM(I2:I46)</f>
        <v>0.66759776536312854</v>
      </c>
      <c r="R47" s="2">
        <f>SUM(J2:J46)/SUM(K2:K46)</f>
        <v>0.57936507936507942</v>
      </c>
      <c r="S47" s="2">
        <f>SUM(L2:L46)/SUM(M2:M46)</f>
        <v>0.93442622950819676</v>
      </c>
      <c r="T47" s="4">
        <f t="shared" ref="T47:V47" si="7">AVERAGE(T2:T46)</f>
        <v>35.230769230769234</v>
      </c>
      <c r="U47" s="4">
        <f t="shared" si="7"/>
        <v>31.307692307692307</v>
      </c>
      <c r="V47" s="4">
        <f t="shared" si="7"/>
        <v>1.6153846153846154</v>
      </c>
      <c r="W47" s="3">
        <f>((H49*85.91) +(F49*53.897)+(J49*51.757)+(L49*46.845)+(E49*39.19)+(N49*39.19)+(D49*34.677)+((C49-N49)*14.707)-(O49*17.174)-((M49-L49)*20.091)-((I49-H49)*39.19)-(G49*53.897))/T49</f>
        <v>30.064018558951954</v>
      </c>
      <c r="X47" s="4">
        <f t="shared" ref="X47" si="8">B47+(C47*1.2)+(D47*1.5)+(E47*3)+(F47*3)-G47</f>
        <v>39.303846153846152</v>
      </c>
      <c r="Y47" s="4">
        <f t="shared" ref="Y47" si="9">B47+0.4*H47-0.7*I47-0.4*(M47-L47)+0.7*N47+0.3*(C47-N47)+F47+D47*0.7+0.7*E47-0.4*O47-G47</f>
        <v>21.315384615384609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608</v>
      </c>
      <c r="C49">
        <f t="shared" ref="C49:P49" si="10">SUM(C2:C46)</f>
        <v>137</v>
      </c>
      <c r="D49">
        <f t="shared" si="10"/>
        <v>85</v>
      </c>
      <c r="E49">
        <f t="shared" si="10"/>
        <v>22</v>
      </c>
      <c r="F49">
        <f t="shared" si="10"/>
        <v>29</v>
      </c>
      <c r="G49">
        <f t="shared" si="10"/>
        <v>31</v>
      </c>
      <c r="H49">
        <f t="shared" si="10"/>
        <v>239</v>
      </c>
      <c r="I49">
        <f t="shared" si="10"/>
        <v>358</v>
      </c>
      <c r="J49">
        <f t="shared" si="10"/>
        <v>73</v>
      </c>
      <c r="K49">
        <f t="shared" si="10"/>
        <v>126</v>
      </c>
      <c r="L49">
        <f t="shared" si="10"/>
        <v>57</v>
      </c>
      <c r="M49">
        <f t="shared" si="10"/>
        <v>61</v>
      </c>
      <c r="N49">
        <f t="shared" si="10"/>
        <v>9</v>
      </c>
      <c r="O49">
        <f t="shared" si="10"/>
        <v>37</v>
      </c>
      <c r="P49">
        <f t="shared" si="10"/>
        <v>285</v>
      </c>
      <c r="T49">
        <f>SUM(T2:T46)</f>
        <v>916</v>
      </c>
      <c r="U49">
        <f>SUM(U2:U46)</f>
        <v>814</v>
      </c>
      <c r="V49">
        <f>SUM(V2:V46)</f>
        <v>42</v>
      </c>
      <c r="X49" s="4">
        <f>SUM(X2:X46)</f>
        <v>1021.9000000000002</v>
      </c>
      <c r="Z49">
        <f>SUM(Z2:Z46)</f>
        <v>3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D2F3-062D-4516-A234-355E5E7467CF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12</v>
      </c>
      <c r="C2">
        <v>4</v>
      </c>
      <c r="D2">
        <v>2</v>
      </c>
      <c r="E2">
        <v>1</v>
      </c>
      <c r="F2">
        <v>0</v>
      </c>
      <c r="G2">
        <v>0</v>
      </c>
      <c r="H2">
        <v>6</v>
      </c>
      <c r="I2">
        <v>8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11</v>
      </c>
      <c r="Q2" s="2">
        <f t="shared" ref="Q2:Q46" si="0">H2/I2</f>
        <v>0.75</v>
      </c>
      <c r="R2" s="2">
        <f t="shared" ref="R2:R46" si="1">J2/K2</f>
        <v>0</v>
      </c>
      <c r="S2" s="6" t="s">
        <v>45</v>
      </c>
      <c r="T2">
        <v>33</v>
      </c>
      <c r="U2">
        <v>18</v>
      </c>
      <c r="V2">
        <v>6</v>
      </c>
      <c r="W2" s="3">
        <f t="shared" ref="W2:W46" si="2">((H2*85.91) +(F2*53.897)+(J2*51.757)+(L2*46.845)+(E2*39.19)+(N2*39.19)+(D2*34.677)+((C2-N2)*14.707)-(O2*17.174)-((M2-L2)*20.091)-((I2-H2)*39.19)-(G2*53.897))/T2</f>
        <v>18.316727272727277</v>
      </c>
      <c r="X2" s="4">
        <f t="shared" ref="X2:X46" si="3">B2+(C2*1.2)+(D2*1.5)+(E2*3)+(F2*3)-G2</f>
        <v>22.8</v>
      </c>
      <c r="Y2" s="4">
        <f t="shared" ref="Y2:Y46" si="4">B2+0.4*H2-0.7*I2-0.4*(M2-L2)+0.7*N2+0.3*(C2-N2)+F2+D2*0.7+0.7*E2-0.4*O2-G2</f>
        <v>12.1</v>
      </c>
      <c r="Z2">
        <v>0</v>
      </c>
    </row>
    <row r="3" spans="1:26" x14ac:dyDescent="0.3">
      <c r="A3" s="1" t="str">
        <f>'LaMelo Ball'!A3</f>
        <v>vs IMP</v>
      </c>
      <c r="B3">
        <v>4</v>
      </c>
      <c r="C3">
        <v>2</v>
      </c>
      <c r="D3">
        <v>2</v>
      </c>
      <c r="E3">
        <v>1</v>
      </c>
      <c r="F3">
        <v>0</v>
      </c>
      <c r="G3">
        <v>1</v>
      </c>
      <c r="H3">
        <v>2</v>
      </c>
      <c r="I3">
        <v>4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24</v>
      </c>
      <c r="Q3" s="2">
        <f t="shared" si="0"/>
        <v>0.5</v>
      </c>
      <c r="R3" s="6" t="s">
        <v>45</v>
      </c>
      <c r="S3" s="6" t="s">
        <v>45</v>
      </c>
      <c r="T3">
        <v>27</v>
      </c>
      <c r="U3">
        <v>9</v>
      </c>
      <c r="V3">
        <v>0</v>
      </c>
      <c r="W3" s="3">
        <f t="shared" si="2"/>
        <v>4.6658888888888885</v>
      </c>
      <c r="X3" s="4">
        <f t="shared" si="3"/>
        <v>11.4</v>
      </c>
      <c r="Y3" s="4">
        <f t="shared" si="4"/>
        <v>2.5</v>
      </c>
      <c r="Z3">
        <v>0</v>
      </c>
    </row>
    <row r="4" spans="1:26" x14ac:dyDescent="0.3">
      <c r="A4" s="1" t="str">
        <f>'LaMelo Ball'!A4</f>
        <v>@ 3PT</v>
      </c>
      <c r="B4">
        <v>17</v>
      </c>
      <c r="C4">
        <v>6</v>
      </c>
      <c r="D4">
        <v>2</v>
      </c>
      <c r="E4">
        <v>0</v>
      </c>
      <c r="F4">
        <v>0</v>
      </c>
      <c r="G4">
        <v>0</v>
      </c>
      <c r="H4">
        <v>7</v>
      </c>
      <c r="I4">
        <v>9</v>
      </c>
      <c r="J4">
        <v>1</v>
      </c>
      <c r="K4">
        <v>1</v>
      </c>
      <c r="L4">
        <v>2</v>
      </c>
      <c r="M4">
        <v>2</v>
      </c>
      <c r="N4">
        <v>1</v>
      </c>
      <c r="O4">
        <v>0</v>
      </c>
      <c r="P4">
        <v>32</v>
      </c>
      <c r="Q4" s="2">
        <f t="shared" si="0"/>
        <v>0.77777777777777779</v>
      </c>
      <c r="R4" s="2">
        <f t="shared" si="1"/>
        <v>1</v>
      </c>
      <c r="S4" s="2">
        <f>L4/M4</f>
        <v>1</v>
      </c>
      <c r="T4">
        <v>38</v>
      </c>
      <c r="U4">
        <v>22</v>
      </c>
      <c r="V4">
        <v>2</v>
      </c>
      <c r="W4" s="3">
        <f t="shared" si="2"/>
        <v>22.382000000000001</v>
      </c>
      <c r="X4" s="4">
        <f t="shared" si="3"/>
        <v>27.2</v>
      </c>
      <c r="Y4" s="4">
        <f t="shared" si="4"/>
        <v>17.099999999999998</v>
      </c>
      <c r="Z4">
        <v>0</v>
      </c>
    </row>
    <row r="5" spans="1:26" x14ac:dyDescent="0.3">
      <c r="A5" s="1" t="str">
        <f>'LaMelo Ball'!A5</f>
        <v>vs DEF</v>
      </c>
      <c r="B5">
        <v>14</v>
      </c>
      <c r="C5">
        <v>4</v>
      </c>
      <c r="D5">
        <v>2</v>
      </c>
      <c r="E5">
        <v>1</v>
      </c>
      <c r="F5">
        <v>2</v>
      </c>
      <c r="G5">
        <v>0</v>
      </c>
      <c r="H5">
        <v>6</v>
      </c>
      <c r="I5">
        <v>7</v>
      </c>
      <c r="J5">
        <v>2</v>
      </c>
      <c r="K5">
        <v>3</v>
      </c>
      <c r="L5">
        <v>0</v>
      </c>
      <c r="M5">
        <v>0</v>
      </c>
      <c r="N5">
        <v>0</v>
      </c>
      <c r="O5">
        <v>2</v>
      </c>
      <c r="P5">
        <v>12</v>
      </c>
      <c r="Q5" s="2">
        <f t="shared" si="0"/>
        <v>0.8571428571428571</v>
      </c>
      <c r="R5" s="2">
        <f t="shared" si="1"/>
        <v>0.66666666666666663</v>
      </c>
      <c r="S5" s="6" t="s">
        <v>45</v>
      </c>
      <c r="T5">
        <v>37</v>
      </c>
      <c r="U5">
        <v>20</v>
      </c>
      <c r="V5">
        <v>3</v>
      </c>
      <c r="W5" s="3">
        <f t="shared" si="2"/>
        <v>22.178432432432434</v>
      </c>
      <c r="X5" s="4">
        <f t="shared" si="3"/>
        <v>30.8</v>
      </c>
      <c r="Y5" s="4">
        <f t="shared" si="4"/>
        <v>15.999999999999996</v>
      </c>
      <c r="Z5">
        <v>0</v>
      </c>
    </row>
    <row r="6" spans="1:26" x14ac:dyDescent="0.3">
      <c r="A6" s="1" t="str">
        <f>'LaMelo Ball'!A6</f>
        <v>@ OCE</v>
      </c>
      <c r="B6">
        <v>9</v>
      </c>
      <c r="C6">
        <v>5</v>
      </c>
      <c r="D6">
        <v>2</v>
      </c>
      <c r="E6">
        <v>2</v>
      </c>
      <c r="F6">
        <v>1</v>
      </c>
      <c r="G6">
        <v>0</v>
      </c>
      <c r="H6">
        <v>4</v>
      </c>
      <c r="I6">
        <v>7</v>
      </c>
      <c r="J6">
        <v>1</v>
      </c>
      <c r="K6">
        <v>1</v>
      </c>
      <c r="L6">
        <v>0</v>
      </c>
      <c r="M6">
        <v>0</v>
      </c>
      <c r="N6">
        <v>0</v>
      </c>
      <c r="O6">
        <v>3</v>
      </c>
      <c r="P6">
        <v>27</v>
      </c>
      <c r="Q6" s="2">
        <f t="shared" si="0"/>
        <v>0.5714285714285714</v>
      </c>
      <c r="R6" s="2">
        <f t="shared" si="1"/>
        <v>1</v>
      </c>
      <c r="S6" s="6" t="s">
        <v>45</v>
      </c>
      <c r="T6">
        <v>31</v>
      </c>
      <c r="U6">
        <v>15</v>
      </c>
      <c r="V6">
        <v>0</v>
      </c>
      <c r="W6" s="3">
        <f t="shared" si="2"/>
        <v>16.17648387096774</v>
      </c>
      <c r="X6" s="4">
        <f t="shared" si="3"/>
        <v>27</v>
      </c>
      <c r="Y6" s="4">
        <f t="shared" si="4"/>
        <v>9.8000000000000007</v>
      </c>
      <c r="Z6">
        <v>0</v>
      </c>
    </row>
    <row r="7" spans="1:26" x14ac:dyDescent="0.3">
      <c r="A7" s="1" t="str">
        <f>'LaMelo Ball'!A7</f>
        <v>vs FRA</v>
      </c>
      <c r="B7">
        <v>6</v>
      </c>
      <c r="C7">
        <v>5</v>
      </c>
      <c r="D7">
        <v>1</v>
      </c>
      <c r="E7">
        <v>0</v>
      </c>
      <c r="F7">
        <v>1</v>
      </c>
      <c r="G7">
        <v>0</v>
      </c>
      <c r="H7">
        <v>3</v>
      </c>
      <c r="I7">
        <v>4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21</v>
      </c>
      <c r="Q7" s="2">
        <f t="shared" si="0"/>
        <v>0.75</v>
      </c>
      <c r="R7" s="6" t="s">
        <v>45</v>
      </c>
      <c r="S7" s="6" t="s">
        <v>45</v>
      </c>
      <c r="T7">
        <v>35</v>
      </c>
      <c r="U7">
        <v>8</v>
      </c>
      <c r="V7">
        <v>0</v>
      </c>
      <c r="W7" s="3">
        <f t="shared" si="2"/>
        <v>11.084514285714286</v>
      </c>
      <c r="X7" s="4">
        <f t="shared" si="3"/>
        <v>16.5</v>
      </c>
      <c r="Y7" s="4">
        <f t="shared" si="4"/>
        <v>7.6</v>
      </c>
      <c r="Z7">
        <v>0</v>
      </c>
    </row>
    <row r="8" spans="1:26" x14ac:dyDescent="0.3">
      <c r="A8" s="1" t="str">
        <f>'LaMelo Ball'!A8</f>
        <v>@ INJ</v>
      </c>
      <c r="B8">
        <v>10</v>
      </c>
      <c r="C8">
        <v>4</v>
      </c>
      <c r="D8">
        <v>0</v>
      </c>
      <c r="E8">
        <v>0</v>
      </c>
      <c r="F8">
        <v>2</v>
      </c>
      <c r="G8">
        <v>0</v>
      </c>
      <c r="H8">
        <v>4</v>
      </c>
      <c r="I8">
        <v>5</v>
      </c>
      <c r="J8">
        <v>2</v>
      </c>
      <c r="K8">
        <v>3</v>
      </c>
      <c r="L8">
        <v>0</v>
      </c>
      <c r="M8">
        <v>0</v>
      </c>
      <c r="N8">
        <v>0</v>
      </c>
      <c r="O8">
        <v>2</v>
      </c>
      <c r="P8">
        <v>13</v>
      </c>
      <c r="Q8" s="2">
        <f t="shared" si="0"/>
        <v>0.8</v>
      </c>
      <c r="R8" s="2">
        <f t="shared" si="1"/>
        <v>0.66666666666666663</v>
      </c>
      <c r="S8" s="6" t="s">
        <v>45</v>
      </c>
      <c r="T8">
        <v>34</v>
      </c>
      <c r="U8">
        <v>10</v>
      </c>
      <c r="V8">
        <v>2</v>
      </c>
      <c r="W8" s="3">
        <f t="shared" si="2"/>
        <v>15.889352941176472</v>
      </c>
      <c r="X8" s="4">
        <f t="shared" si="3"/>
        <v>20.8</v>
      </c>
      <c r="Y8" s="4">
        <f t="shared" si="4"/>
        <v>10.499999999999998</v>
      </c>
      <c r="Z8">
        <v>0</v>
      </c>
    </row>
    <row r="9" spans="1:26" x14ac:dyDescent="0.3">
      <c r="A9" s="1" t="str">
        <f>'LaMelo Ball'!A9</f>
        <v>vs EUR</v>
      </c>
      <c r="B9">
        <v>6</v>
      </c>
      <c r="C9">
        <v>6</v>
      </c>
      <c r="D9">
        <v>5</v>
      </c>
      <c r="E9">
        <v>0</v>
      </c>
      <c r="F9">
        <v>0</v>
      </c>
      <c r="G9">
        <v>1</v>
      </c>
      <c r="H9">
        <v>3</v>
      </c>
      <c r="I9">
        <v>4</v>
      </c>
      <c r="J9">
        <v>0</v>
      </c>
      <c r="K9">
        <v>0</v>
      </c>
      <c r="L9">
        <v>0</v>
      </c>
      <c r="M9">
        <v>1</v>
      </c>
      <c r="N9">
        <v>1</v>
      </c>
      <c r="O9">
        <v>2</v>
      </c>
      <c r="P9">
        <v>0</v>
      </c>
      <c r="Q9" s="2">
        <f t="shared" si="0"/>
        <v>0.75</v>
      </c>
      <c r="R9" s="6" t="s">
        <v>45</v>
      </c>
      <c r="S9" s="2">
        <f t="shared" ref="S9:S46" si="5">L9/M9</f>
        <v>0</v>
      </c>
      <c r="T9">
        <v>32</v>
      </c>
      <c r="U9">
        <v>18</v>
      </c>
      <c r="V9">
        <v>0</v>
      </c>
      <c r="W9" s="3">
        <f t="shared" si="2"/>
        <v>12.384812500000001</v>
      </c>
      <c r="X9" s="4">
        <f t="shared" si="3"/>
        <v>19.7</v>
      </c>
      <c r="Y9" s="4">
        <f t="shared" si="4"/>
        <v>7.8999999999999986</v>
      </c>
      <c r="Z9">
        <v>0</v>
      </c>
    </row>
    <row r="10" spans="1:26" x14ac:dyDescent="0.3">
      <c r="A10" s="1" t="str">
        <f>'LaMelo Ball'!A10</f>
        <v>@ CHI</v>
      </c>
      <c r="B10">
        <v>10</v>
      </c>
      <c r="C10">
        <v>12</v>
      </c>
      <c r="D10">
        <v>4</v>
      </c>
      <c r="E10">
        <v>0</v>
      </c>
      <c r="F10">
        <v>1</v>
      </c>
      <c r="G10">
        <v>0</v>
      </c>
      <c r="H10">
        <v>5</v>
      </c>
      <c r="I10">
        <v>9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26</v>
      </c>
      <c r="Q10" s="2">
        <f t="shared" si="0"/>
        <v>0.55555555555555558</v>
      </c>
      <c r="R10" s="2">
        <f t="shared" si="1"/>
        <v>0</v>
      </c>
      <c r="S10" s="6" t="s">
        <v>45</v>
      </c>
      <c r="T10">
        <v>40</v>
      </c>
      <c r="U10">
        <v>21</v>
      </c>
      <c r="V10">
        <v>4</v>
      </c>
      <c r="W10" s="3">
        <f t="shared" si="2"/>
        <v>16.659050000000001</v>
      </c>
      <c r="X10" s="4">
        <f t="shared" si="3"/>
        <v>33.4</v>
      </c>
      <c r="Y10" s="4">
        <f t="shared" si="4"/>
        <v>13.5</v>
      </c>
      <c r="Z10">
        <v>0</v>
      </c>
    </row>
    <row r="11" spans="1:26" x14ac:dyDescent="0.3">
      <c r="A11" s="1" t="str">
        <f>'LaMelo Ball'!A11</f>
        <v>@ AFR</v>
      </c>
      <c r="B11">
        <v>22</v>
      </c>
      <c r="C11">
        <v>8</v>
      </c>
      <c r="D11">
        <v>2</v>
      </c>
      <c r="E11">
        <v>0</v>
      </c>
      <c r="F11">
        <v>2</v>
      </c>
      <c r="G11">
        <v>1</v>
      </c>
      <c r="H11">
        <v>9</v>
      </c>
      <c r="I11">
        <v>13</v>
      </c>
      <c r="J11">
        <v>3</v>
      </c>
      <c r="K11">
        <v>4</v>
      </c>
      <c r="L11">
        <v>1</v>
      </c>
      <c r="M11">
        <v>1</v>
      </c>
      <c r="N11">
        <v>1</v>
      </c>
      <c r="O11">
        <v>3</v>
      </c>
      <c r="P11">
        <v>5</v>
      </c>
      <c r="Q11" s="2">
        <f t="shared" si="0"/>
        <v>0.69230769230769229</v>
      </c>
      <c r="R11" s="2">
        <f t="shared" si="1"/>
        <v>0.75</v>
      </c>
      <c r="S11" s="2">
        <f t="shared" si="5"/>
        <v>1</v>
      </c>
      <c r="T11">
        <v>46</v>
      </c>
      <c r="U11">
        <v>27</v>
      </c>
      <c r="V11">
        <v>1</v>
      </c>
      <c r="W11" s="3">
        <f t="shared" si="2"/>
        <v>22.443782608695656</v>
      </c>
      <c r="X11" s="4">
        <f t="shared" si="3"/>
        <v>39.6</v>
      </c>
      <c r="Y11" s="4">
        <f t="shared" si="4"/>
        <v>20.5</v>
      </c>
      <c r="Z11">
        <v>0</v>
      </c>
    </row>
    <row r="12" spans="1:26" x14ac:dyDescent="0.3">
      <c r="A12" s="1" t="str">
        <f>'LaMelo Ball'!A12</f>
        <v>vs OLD</v>
      </c>
      <c r="B12">
        <v>8</v>
      </c>
      <c r="C12">
        <v>8</v>
      </c>
      <c r="D12">
        <v>1</v>
      </c>
      <c r="E12">
        <v>0</v>
      </c>
      <c r="F12">
        <v>1</v>
      </c>
      <c r="G12">
        <v>0</v>
      </c>
      <c r="H12">
        <v>2</v>
      </c>
      <c r="I12">
        <v>4</v>
      </c>
      <c r="J12">
        <v>2</v>
      </c>
      <c r="K12">
        <v>3</v>
      </c>
      <c r="L12">
        <v>2</v>
      </c>
      <c r="M12">
        <v>2</v>
      </c>
      <c r="N12">
        <v>0</v>
      </c>
      <c r="O12">
        <v>0</v>
      </c>
      <c r="P12">
        <v>18</v>
      </c>
      <c r="Q12" s="2">
        <f t="shared" si="0"/>
        <v>0.5</v>
      </c>
      <c r="R12" s="2">
        <f t="shared" si="1"/>
        <v>0.66666666666666663</v>
      </c>
      <c r="S12" s="2">
        <f t="shared" si="5"/>
        <v>1</v>
      </c>
      <c r="T12">
        <v>41</v>
      </c>
      <c r="U12">
        <v>10</v>
      </c>
      <c r="V12">
        <v>0</v>
      </c>
      <c r="W12" s="3">
        <f t="shared" si="2"/>
        <v>12.118878048780488</v>
      </c>
      <c r="X12" s="4">
        <f t="shared" si="3"/>
        <v>22.1</v>
      </c>
      <c r="Y12" s="4">
        <f t="shared" si="4"/>
        <v>10.1</v>
      </c>
      <c r="Z12">
        <v>0</v>
      </c>
    </row>
    <row r="13" spans="1:26" x14ac:dyDescent="0.3">
      <c r="A13" s="1" t="str">
        <f>'LaMelo Ball'!A13</f>
        <v>@ USA</v>
      </c>
      <c r="B13">
        <v>8</v>
      </c>
      <c r="C13">
        <v>6</v>
      </c>
      <c r="D13">
        <v>1</v>
      </c>
      <c r="E13">
        <v>0</v>
      </c>
      <c r="F13">
        <v>1</v>
      </c>
      <c r="G13">
        <v>1</v>
      </c>
      <c r="H13">
        <v>3</v>
      </c>
      <c r="I13">
        <v>4</v>
      </c>
      <c r="J13">
        <v>0</v>
      </c>
      <c r="K13">
        <v>0</v>
      </c>
      <c r="L13">
        <v>2</v>
      </c>
      <c r="M13">
        <v>2</v>
      </c>
      <c r="N13">
        <v>1</v>
      </c>
      <c r="O13">
        <v>2</v>
      </c>
      <c r="P13">
        <v>17</v>
      </c>
      <c r="Q13" s="2">
        <f t="shared" si="0"/>
        <v>0.75</v>
      </c>
      <c r="R13" s="6" t="s">
        <v>45</v>
      </c>
      <c r="S13" s="2">
        <f t="shared" si="5"/>
        <v>1</v>
      </c>
      <c r="T13">
        <v>25</v>
      </c>
      <c r="U13">
        <v>11</v>
      </c>
      <c r="V13">
        <v>2</v>
      </c>
      <c r="W13" s="3">
        <f t="shared" si="2"/>
        <v>17.011360000000003</v>
      </c>
      <c r="X13" s="4">
        <f t="shared" si="3"/>
        <v>18.7</v>
      </c>
      <c r="Y13" s="4">
        <f t="shared" si="4"/>
        <v>8.4999999999999982</v>
      </c>
      <c r="Z13">
        <v>0</v>
      </c>
    </row>
    <row r="14" spans="1:26" x14ac:dyDescent="0.3">
      <c r="A14" s="1" t="str">
        <f>'LaMelo Ball'!A14</f>
        <v>vs SPA</v>
      </c>
      <c r="B14">
        <v>10</v>
      </c>
      <c r="C14">
        <v>12</v>
      </c>
      <c r="D14">
        <v>2</v>
      </c>
      <c r="E14">
        <v>1</v>
      </c>
      <c r="F14">
        <v>0</v>
      </c>
      <c r="G14">
        <v>0</v>
      </c>
      <c r="H14">
        <v>5</v>
      </c>
      <c r="I14">
        <v>7</v>
      </c>
      <c r="J14">
        <v>0</v>
      </c>
      <c r="K14">
        <v>2</v>
      </c>
      <c r="L14">
        <v>0</v>
      </c>
      <c r="M14">
        <v>0</v>
      </c>
      <c r="N14">
        <v>0</v>
      </c>
      <c r="O14">
        <v>3</v>
      </c>
      <c r="P14">
        <v>21</v>
      </c>
      <c r="Q14" s="2">
        <f t="shared" si="0"/>
        <v>0.7142857142857143</v>
      </c>
      <c r="R14" s="2">
        <f t="shared" si="1"/>
        <v>0</v>
      </c>
      <c r="S14" s="6" t="s">
        <v>45</v>
      </c>
      <c r="T14">
        <v>31</v>
      </c>
      <c r="U14">
        <v>15</v>
      </c>
      <c r="V14">
        <v>3</v>
      </c>
      <c r="W14" s="3">
        <f t="shared" si="2"/>
        <v>18.860516129032256</v>
      </c>
      <c r="X14" s="4">
        <f t="shared" si="3"/>
        <v>30.4</v>
      </c>
      <c r="Y14" s="4">
        <f t="shared" si="4"/>
        <v>11.599999999999998</v>
      </c>
      <c r="Z14">
        <v>0</v>
      </c>
    </row>
    <row r="15" spans="1:26" x14ac:dyDescent="0.3">
      <c r="A15" s="1" t="str">
        <f>'LaMelo Ball'!A15</f>
        <v>@ 6TH</v>
      </c>
      <c r="B15">
        <v>9</v>
      </c>
      <c r="C15">
        <v>5</v>
      </c>
      <c r="D15">
        <v>1</v>
      </c>
      <c r="E15">
        <v>0</v>
      </c>
      <c r="F15">
        <v>0</v>
      </c>
      <c r="G15">
        <v>1</v>
      </c>
      <c r="H15">
        <v>4</v>
      </c>
      <c r="I15">
        <v>5</v>
      </c>
      <c r="J15">
        <v>1</v>
      </c>
      <c r="K15">
        <v>1</v>
      </c>
      <c r="L15">
        <v>0</v>
      </c>
      <c r="M15">
        <v>0</v>
      </c>
      <c r="N15">
        <v>0</v>
      </c>
      <c r="O15">
        <v>3</v>
      </c>
      <c r="P15">
        <v>7</v>
      </c>
      <c r="Q15" s="2">
        <f t="shared" si="0"/>
        <v>0.8</v>
      </c>
      <c r="R15" s="2">
        <f t="shared" si="1"/>
        <v>1</v>
      </c>
      <c r="S15" s="6" t="s">
        <v>45</v>
      </c>
      <c r="T15">
        <v>34</v>
      </c>
      <c r="U15">
        <v>12</v>
      </c>
      <c r="V15">
        <v>1</v>
      </c>
      <c r="W15" s="3">
        <f t="shared" si="2"/>
        <v>10.558823529411766</v>
      </c>
      <c r="X15" s="4">
        <f t="shared" si="3"/>
        <v>15.5</v>
      </c>
      <c r="Y15" s="4">
        <f t="shared" si="4"/>
        <v>7.0999999999999979</v>
      </c>
      <c r="Z15">
        <v>0</v>
      </c>
    </row>
    <row r="16" spans="1:26" x14ac:dyDescent="0.3">
      <c r="A16" s="1" t="str">
        <f>'LaMelo Ball'!A16</f>
        <v>vs CAN</v>
      </c>
      <c r="B16">
        <v>10</v>
      </c>
      <c r="C16">
        <v>4</v>
      </c>
      <c r="D16">
        <v>6</v>
      </c>
      <c r="E16">
        <v>1</v>
      </c>
      <c r="F16">
        <v>1</v>
      </c>
      <c r="G16">
        <v>2</v>
      </c>
      <c r="H16">
        <v>5</v>
      </c>
      <c r="I16">
        <v>7</v>
      </c>
      <c r="J16">
        <v>0</v>
      </c>
      <c r="K16">
        <v>0</v>
      </c>
      <c r="L16">
        <v>0</v>
      </c>
      <c r="M16">
        <v>0</v>
      </c>
      <c r="N16">
        <v>1</v>
      </c>
      <c r="O16">
        <v>3</v>
      </c>
      <c r="P16">
        <v>-11</v>
      </c>
      <c r="Q16" s="2">
        <f t="shared" si="0"/>
        <v>0.7142857142857143</v>
      </c>
      <c r="R16" s="6" t="s">
        <v>45</v>
      </c>
      <c r="S16" s="6" t="s">
        <v>45</v>
      </c>
      <c r="T16">
        <v>36</v>
      </c>
      <c r="U16">
        <v>24</v>
      </c>
      <c r="V16">
        <v>2</v>
      </c>
      <c r="W16" s="3">
        <f t="shared" si="2"/>
        <v>16.008722222222222</v>
      </c>
      <c r="X16" s="4">
        <f t="shared" si="3"/>
        <v>27.8</v>
      </c>
      <c r="Y16" s="4">
        <f t="shared" si="4"/>
        <v>11.399999999999999</v>
      </c>
      <c r="Z16">
        <v>0</v>
      </c>
    </row>
    <row r="17" spans="1:26" x14ac:dyDescent="0.3">
      <c r="A17" s="1" t="str">
        <f>'LaMelo Ball'!A17</f>
        <v>vs DNK</v>
      </c>
      <c r="B17">
        <v>17</v>
      </c>
      <c r="C17">
        <v>9</v>
      </c>
      <c r="D17">
        <v>4</v>
      </c>
      <c r="E17">
        <v>1</v>
      </c>
      <c r="F17">
        <v>0</v>
      </c>
      <c r="G17">
        <v>2</v>
      </c>
      <c r="H17">
        <v>8</v>
      </c>
      <c r="I17">
        <v>12</v>
      </c>
      <c r="J17">
        <v>1</v>
      </c>
      <c r="K17">
        <v>2</v>
      </c>
      <c r="L17">
        <v>0</v>
      </c>
      <c r="M17">
        <v>0</v>
      </c>
      <c r="N17">
        <v>3</v>
      </c>
      <c r="O17">
        <v>0</v>
      </c>
      <c r="P17">
        <v>-6</v>
      </c>
      <c r="Q17" s="2">
        <f t="shared" si="0"/>
        <v>0.66666666666666663</v>
      </c>
      <c r="R17" s="2">
        <f t="shared" si="1"/>
        <v>0.5</v>
      </c>
      <c r="S17" s="6" t="s">
        <v>45</v>
      </c>
      <c r="T17">
        <v>41</v>
      </c>
      <c r="U17">
        <v>28</v>
      </c>
      <c r="V17">
        <v>4</v>
      </c>
      <c r="W17" s="3">
        <f t="shared" si="2"/>
        <v>20.931536585365851</v>
      </c>
      <c r="X17" s="4">
        <f t="shared" si="3"/>
        <v>34.799999999999997</v>
      </c>
      <c r="Y17" s="4">
        <f t="shared" si="4"/>
        <v>17.2</v>
      </c>
      <c r="Z17">
        <v>0</v>
      </c>
    </row>
    <row r="18" spans="1:26" x14ac:dyDescent="0.3">
      <c r="A18" s="1" t="str">
        <f>'LaMelo Ball'!A18</f>
        <v>@ IMP</v>
      </c>
      <c r="B18">
        <v>19</v>
      </c>
      <c r="C18">
        <v>7</v>
      </c>
      <c r="D18">
        <v>4</v>
      </c>
      <c r="E18">
        <v>2</v>
      </c>
      <c r="F18">
        <v>1</v>
      </c>
      <c r="G18">
        <v>6</v>
      </c>
      <c r="H18">
        <v>7</v>
      </c>
      <c r="I18">
        <v>9</v>
      </c>
      <c r="J18">
        <v>2</v>
      </c>
      <c r="K18">
        <v>3</v>
      </c>
      <c r="L18">
        <v>3</v>
      </c>
      <c r="M18">
        <v>3</v>
      </c>
      <c r="N18">
        <v>1</v>
      </c>
      <c r="O18">
        <v>3</v>
      </c>
      <c r="P18">
        <v>5</v>
      </c>
      <c r="Q18" s="2">
        <f t="shared" si="0"/>
        <v>0.77777777777777779</v>
      </c>
      <c r="R18" s="2">
        <f t="shared" si="1"/>
        <v>0.66666666666666663</v>
      </c>
      <c r="S18" s="2">
        <f t="shared" si="5"/>
        <v>1</v>
      </c>
      <c r="T18">
        <v>39</v>
      </c>
      <c r="U18">
        <v>27</v>
      </c>
      <c r="V18">
        <v>2</v>
      </c>
      <c r="W18" s="3">
        <f t="shared" si="2"/>
        <v>20.270564102564105</v>
      </c>
      <c r="X18" s="4">
        <f t="shared" si="3"/>
        <v>36.4</v>
      </c>
      <c r="Y18" s="4">
        <f t="shared" si="4"/>
        <v>16</v>
      </c>
      <c r="Z18">
        <v>0</v>
      </c>
    </row>
    <row r="19" spans="1:26" x14ac:dyDescent="0.3">
      <c r="A19" s="1" t="str">
        <f>'LaMelo Ball'!A19</f>
        <v>vs 3PT</v>
      </c>
      <c r="B19">
        <v>4</v>
      </c>
      <c r="C19">
        <v>9</v>
      </c>
      <c r="D19">
        <v>1</v>
      </c>
      <c r="E19">
        <v>1</v>
      </c>
      <c r="F19">
        <v>0</v>
      </c>
      <c r="G19">
        <v>0</v>
      </c>
      <c r="H19">
        <v>2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16</v>
      </c>
      <c r="Q19" s="2">
        <f t="shared" si="0"/>
        <v>0.66666666666666663</v>
      </c>
      <c r="R19" s="6" t="s">
        <v>45</v>
      </c>
      <c r="S19" s="6" t="s">
        <v>45</v>
      </c>
      <c r="T19">
        <v>37</v>
      </c>
      <c r="U19">
        <v>7</v>
      </c>
      <c r="V19">
        <v>0</v>
      </c>
      <c r="W19" s="3">
        <f t="shared" si="2"/>
        <v>8.6942162162162155</v>
      </c>
      <c r="X19" s="4">
        <f t="shared" si="3"/>
        <v>19.299999999999997</v>
      </c>
      <c r="Y19" s="4">
        <f t="shared" si="4"/>
        <v>6.4</v>
      </c>
      <c r="Z19">
        <v>0</v>
      </c>
    </row>
    <row r="20" spans="1:26" x14ac:dyDescent="0.3">
      <c r="A20" s="1" t="str">
        <f>'LaMelo Ball'!A20</f>
        <v>@ DEF</v>
      </c>
      <c r="B20">
        <v>15</v>
      </c>
      <c r="C20">
        <v>8</v>
      </c>
      <c r="D20">
        <v>3</v>
      </c>
      <c r="E20">
        <v>0</v>
      </c>
      <c r="F20">
        <v>2</v>
      </c>
      <c r="G20">
        <v>0</v>
      </c>
      <c r="H20">
        <v>6</v>
      </c>
      <c r="I20">
        <v>9</v>
      </c>
      <c r="J20">
        <v>0</v>
      </c>
      <c r="K20">
        <v>0</v>
      </c>
      <c r="L20">
        <v>3</v>
      </c>
      <c r="M20">
        <v>3</v>
      </c>
      <c r="N20">
        <v>1</v>
      </c>
      <c r="O20">
        <v>1</v>
      </c>
      <c r="P20">
        <v>4</v>
      </c>
      <c r="Q20" s="2">
        <f t="shared" si="0"/>
        <v>0.66666666666666663</v>
      </c>
      <c r="R20" s="6" t="s">
        <v>45</v>
      </c>
      <c r="S20" s="2">
        <f t="shared" si="5"/>
        <v>1</v>
      </c>
      <c r="T20">
        <v>36</v>
      </c>
      <c r="U20">
        <v>23</v>
      </c>
      <c r="V20">
        <v>2</v>
      </c>
      <c r="W20" s="3">
        <f t="shared" si="2"/>
        <v>24.311527777777783</v>
      </c>
      <c r="X20" s="4">
        <f t="shared" si="3"/>
        <v>35.1</v>
      </c>
      <c r="Y20" s="4">
        <f t="shared" si="4"/>
        <v>17.599999999999998</v>
      </c>
      <c r="Z20">
        <v>0</v>
      </c>
    </row>
    <row r="21" spans="1:26" x14ac:dyDescent="0.3">
      <c r="A21" s="1" t="str">
        <f>'LaMelo Ball'!A21</f>
        <v>vs OCE</v>
      </c>
      <c r="B21">
        <v>3</v>
      </c>
      <c r="C21">
        <v>2</v>
      </c>
      <c r="D21">
        <v>2</v>
      </c>
      <c r="E21">
        <v>1</v>
      </c>
      <c r="F21">
        <v>0</v>
      </c>
      <c r="G21">
        <v>0</v>
      </c>
      <c r="H21">
        <v>1</v>
      </c>
      <c r="I21">
        <v>4</v>
      </c>
      <c r="J21">
        <v>0</v>
      </c>
      <c r="K21">
        <v>1</v>
      </c>
      <c r="L21">
        <v>1</v>
      </c>
      <c r="M21">
        <v>2</v>
      </c>
      <c r="N21">
        <v>0</v>
      </c>
      <c r="O21">
        <v>6</v>
      </c>
      <c r="P21">
        <v>6</v>
      </c>
      <c r="Q21" s="2">
        <f t="shared" si="0"/>
        <v>0.25</v>
      </c>
      <c r="R21" s="2">
        <f t="shared" si="1"/>
        <v>0</v>
      </c>
      <c r="S21" s="2">
        <f t="shared" si="5"/>
        <v>0.5</v>
      </c>
      <c r="T21">
        <v>33</v>
      </c>
      <c r="U21">
        <v>8</v>
      </c>
      <c r="V21">
        <v>1</v>
      </c>
      <c r="W21" s="3">
        <f t="shared" si="2"/>
        <v>0.90933333333333277</v>
      </c>
      <c r="X21" s="4">
        <f t="shared" si="3"/>
        <v>11.4</v>
      </c>
      <c r="Y21" s="4">
        <f t="shared" si="4"/>
        <v>0.5</v>
      </c>
      <c r="Z21">
        <v>0</v>
      </c>
    </row>
    <row r="22" spans="1:26" x14ac:dyDescent="0.3">
      <c r="A22" s="1" t="str">
        <f>'LaMelo Ball'!A22</f>
        <v>@ FRA</v>
      </c>
      <c r="B22">
        <v>5</v>
      </c>
      <c r="C22">
        <v>3</v>
      </c>
      <c r="D22">
        <v>2</v>
      </c>
      <c r="E22">
        <v>1</v>
      </c>
      <c r="F22">
        <v>0</v>
      </c>
      <c r="G22">
        <v>2</v>
      </c>
      <c r="H22">
        <v>2</v>
      </c>
      <c r="I22">
        <v>3</v>
      </c>
      <c r="J22">
        <v>1</v>
      </c>
      <c r="K22">
        <v>2</v>
      </c>
      <c r="L22">
        <v>0</v>
      </c>
      <c r="M22">
        <v>0</v>
      </c>
      <c r="N22">
        <v>0</v>
      </c>
      <c r="O22">
        <v>2</v>
      </c>
      <c r="P22">
        <v>-6</v>
      </c>
      <c r="Q22" s="2">
        <f t="shared" si="0"/>
        <v>0.66666666666666663</v>
      </c>
      <c r="R22" s="2">
        <f t="shared" si="1"/>
        <v>0.5</v>
      </c>
      <c r="S22" s="6" t="s">
        <v>45</v>
      </c>
      <c r="T22">
        <v>28</v>
      </c>
      <c r="U22">
        <v>11</v>
      </c>
      <c r="V22">
        <v>0</v>
      </c>
      <c r="W22" s="3">
        <f t="shared" si="2"/>
        <v>6.9610714285714277</v>
      </c>
      <c r="X22" s="4">
        <f t="shared" si="3"/>
        <v>12.6</v>
      </c>
      <c r="Y22" s="4">
        <f t="shared" si="4"/>
        <v>3.9000000000000004</v>
      </c>
      <c r="Z22">
        <v>0</v>
      </c>
    </row>
    <row r="23" spans="1:26" x14ac:dyDescent="0.3">
      <c r="A23" s="1" t="str">
        <f>'LaMelo Ball'!A23</f>
        <v>vs INJ</v>
      </c>
      <c r="B23">
        <v>0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-13</v>
      </c>
      <c r="Q23" s="2">
        <f t="shared" si="0"/>
        <v>0</v>
      </c>
      <c r="R23" s="6" t="s">
        <v>45</v>
      </c>
      <c r="S23" s="6" t="s">
        <v>45</v>
      </c>
      <c r="T23">
        <v>37</v>
      </c>
      <c r="U23">
        <v>0</v>
      </c>
      <c r="V23">
        <v>0</v>
      </c>
      <c r="W23" s="3">
        <f t="shared" si="2"/>
        <v>-2.2517297297297296</v>
      </c>
      <c r="X23" s="4">
        <f t="shared" si="3"/>
        <v>2.4</v>
      </c>
      <c r="Y23" s="4">
        <f t="shared" si="4"/>
        <v>-1.6</v>
      </c>
      <c r="Z23">
        <v>0</v>
      </c>
    </row>
    <row r="24" spans="1:26" x14ac:dyDescent="0.3">
      <c r="A24" s="1" t="str">
        <f>'LaMelo Ball'!A24</f>
        <v>@ EUR</v>
      </c>
      <c r="B24">
        <v>8</v>
      </c>
      <c r="C24">
        <v>7</v>
      </c>
      <c r="D24">
        <v>1</v>
      </c>
      <c r="E24">
        <v>0</v>
      </c>
      <c r="F24">
        <v>1</v>
      </c>
      <c r="G24">
        <v>2</v>
      </c>
      <c r="H24">
        <v>3</v>
      </c>
      <c r="I24">
        <v>4</v>
      </c>
      <c r="J24">
        <v>1</v>
      </c>
      <c r="K24">
        <v>2</v>
      </c>
      <c r="L24">
        <v>1</v>
      </c>
      <c r="M24">
        <v>1</v>
      </c>
      <c r="N24">
        <v>1</v>
      </c>
      <c r="O24">
        <v>0</v>
      </c>
      <c r="P24">
        <v>19</v>
      </c>
      <c r="Q24" s="2">
        <f t="shared" si="0"/>
        <v>0.75</v>
      </c>
      <c r="R24" s="2">
        <f t="shared" si="1"/>
        <v>0.5</v>
      </c>
      <c r="S24" s="2">
        <f t="shared" si="5"/>
        <v>1</v>
      </c>
      <c r="T24">
        <v>38</v>
      </c>
      <c r="U24">
        <v>11</v>
      </c>
      <c r="V24">
        <v>2</v>
      </c>
      <c r="W24" s="3">
        <f t="shared" si="2"/>
        <v>11.193526315789478</v>
      </c>
      <c r="X24" s="4">
        <f t="shared" si="3"/>
        <v>18.899999999999999</v>
      </c>
      <c r="Y24" s="4">
        <f t="shared" si="4"/>
        <v>8.5999999999999979</v>
      </c>
      <c r="Z24">
        <v>0</v>
      </c>
    </row>
    <row r="25" spans="1:26" x14ac:dyDescent="0.3">
      <c r="A25" s="1" t="str">
        <f>'LaMelo Ball'!A25</f>
        <v>vs CHI</v>
      </c>
      <c r="B25">
        <v>11</v>
      </c>
      <c r="C25">
        <v>5</v>
      </c>
      <c r="D25">
        <v>2</v>
      </c>
      <c r="E25">
        <v>0</v>
      </c>
      <c r="F25">
        <v>3</v>
      </c>
      <c r="G25">
        <v>3</v>
      </c>
      <c r="H25">
        <v>5</v>
      </c>
      <c r="I25">
        <v>8</v>
      </c>
      <c r="J25">
        <v>1</v>
      </c>
      <c r="K25">
        <v>2</v>
      </c>
      <c r="L25">
        <v>0</v>
      </c>
      <c r="M25">
        <v>0</v>
      </c>
      <c r="N25">
        <v>2</v>
      </c>
      <c r="O25">
        <v>2</v>
      </c>
      <c r="P25">
        <v>-7</v>
      </c>
      <c r="Q25" s="2">
        <f t="shared" si="0"/>
        <v>0.625</v>
      </c>
      <c r="R25" s="2">
        <f t="shared" si="1"/>
        <v>0.5</v>
      </c>
      <c r="S25" s="6" t="s">
        <v>45</v>
      </c>
      <c r="T25">
        <v>43</v>
      </c>
      <c r="U25">
        <v>17</v>
      </c>
      <c r="V25">
        <v>3</v>
      </c>
      <c r="W25" s="3">
        <f t="shared" si="2"/>
        <v>12.121953488372091</v>
      </c>
      <c r="X25" s="4">
        <f t="shared" si="3"/>
        <v>26</v>
      </c>
      <c r="Y25" s="4">
        <f t="shared" si="4"/>
        <v>10.3</v>
      </c>
      <c r="Z25">
        <v>0</v>
      </c>
    </row>
    <row r="26" spans="1:26" x14ac:dyDescent="0.3">
      <c r="A26" s="1" t="str">
        <f>'LaMelo Ball'!A26</f>
        <v>vs AFR</v>
      </c>
      <c r="B26">
        <v>4</v>
      </c>
      <c r="C26">
        <v>3</v>
      </c>
      <c r="D26">
        <v>3</v>
      </c>
      <c r="E26">
        <v>1</v>
      </c>
      <c r="F26">
        <v>1</v>
      </c>
      <c r="G26">
        <v>1</v>
      </c>
      <c r="H26">
        <v>2</v>
      </c>
      <c r="I26">
        <v>3</v>
      </c>
      <c r="J26">
        <v>0</v>
      </c>
      <c r="K26">
        <v>1</v>
      </c>
      <c r="L26">
        <v>0</v>
      </c>
      <c r="M26">
        <v>0</v>
      </c>
      <c r="N26">
        <v>1</v>
      </c>
      <c r="O26">
        <v>0</v>
      </c>
      <c r="P26">
        <v>13</v>
      </c>
      <c r="Q26" s="2">
        <f t="shared" si="0"/>
        <v>0.66666666666666663</v>
      </c>
      <c r="R26" s="2">
        <f t="shared" si="1"/>
        <v>0</v>
      </c>
      <c r="S26" s="6" t="s">
        <v>45</v>
      </c>
      <c r="T26">
        <v>35</v>
      </c>
      <c r="U26">
        <v>10</v>
      </c>
      <c r="V26">
        <v>1</v>
      </c>
      <c r="W26" s="3">
        <f t="shared" si="2"/>
        <v>9.8415714285714273</v>
      </c>
      <c r="X26" s="4">
        <f t="shared" si="3"/>
        <v>17.100000000000001</v>
      </c>
      <c r="Y26" s="4">
        <f t="shared" si="4"/>
        <v>6.8</v>
      </c>
      <c r="Z26">
        <v>0</v>
      </c>
    </row>
    <row r="27" spans="1:26" x14ac:dyDescent="0.3">
      <c r="A27" s="1" t="str">
        <f>'LaMelo Ball'!A27</f>
        <v>@ OLD</v>
      </c>
      <c r="B27">
        <v>20</v>
      </c>
      <c r="C27">
        <v>7</v>
      </c>
      <c r="D27">
        <v>0</v>
      </c>
      <c r="E27">
        <v>1</v>
      </c>
      <c r="F27">
        <v>0</v>
      </c>
      <c r="G27">
        <v>1</v>
      </c>
      <c r="H27">
        <v>8</v>
      </c>
      <c r="I27">
        <v>10</v>
      </c>
      <c r="J27">
        <v>4</v>
      </c>
      <c r="K27">
        <v>5</v>
      </c>
      <c r="L27">
        <v>0</v>
      </c>
      <c r="M27">
        <v>0</v>
      </c>
      <c r="N27">
        <v>1</v>
      </c>
      <c r="O27">
        <v>1</v>
      </c>
      <c r="P27">
        <v>15</v>
      </c>
      <c r="Q27" s="2">
        <f t="shared" si="0"/>
        <v>0.8</v>
      </c>
      <c r="R27" s="2">
        <f t="shared" si="1"/>
        <v>0.8</v>
      </c>
      <c r="S27" s="6" t="s">
        <v>45</v>
      </c>
      <c r="T27">
        <v>33</v>
      </c>
      <c r="U27">
        <v>20</v>
      </c>
      <c r="V27">
        <v>1</v>
      </c>
      <c r="W27" s="3">
        <f t="shared" si="2"/>
        <v>27.620575757575757</v>
      </c>
      <c r="X27" s="4">
        <f t="shared" si="3"/>
        <v>30.4</v>
      </c>
      <c r="Y27" s="4">
        <f t="shared" si="4"/>
        <v>18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10.038461538461538</v>
      </c>
      <c r="C47" s="4">
        <f t="shared" ref="C47:P47" si="6">AVERAGE(C2:C46)</f>
        <v>5.884615384615385</v>
      </c>
      <c r="D47" s="4">
        <f t="shared" si="6"/>
        <v>2.1153846153846154</v>
      </c>
      <c r="E47" s="4">
        <f t="shared" si="6"/>
        <v>0.57692307692307687</v>
      </c>
      <c r="F47" s="4">
        <f t="shared" si="6"/>
        <v>0.76923076923076927</v>
      </c>
      <c r="G47" s="4">
        <f t="shared" si="6"/>
        <v>0.92307692307692313</v>
      </c>
      <c r="H47" s="4">
        <f t="shared" si="6"/>
        <v>4.3076923076923075</v>
      </c>
      <c r="I47" s="4">
        <f t="shared" si="6"/>
        <v>6.3076923076923075</v>
      </c>
      <c r="J47" s="4">
        <f t="shared" si="6"/>
        <v>0.84615384615384615</v>
      </c>
      <c r="K47" s="4">
        <f t="shared" si="6"/>
        <v>1.4615384615384615</v>
      </c>
      <c r="L47" s="4">
        <f t="shared" si="6"/>
        <v>0.57692307692307687</v>
      </c>
      <c r="M47" s="4">
        <f t="shared" si="6"/>
        <v>0.65384615384615385</v>
      </c>
      <c r="N47" s="4">
        <f t="shared" si="6"/>
        <v>0.65384615384615385</v>
      </c>
      <c r="O47" s="4">
        <f t="shared" si="6"/>
        <v>1.7307692307692308</v>
      </c>
      <c r="P47" s="4">
        <f t="shared" si="6"/>
        <v>10.346153846153847</v>
      </c>
      <c r="Q47" s="2">
        <f>SUM(H2:H46)/SUM(I2:I46)</f>
        <v>0.68292682926829273</v>
      </c>
      <c r="R47" s="2">
        <f>SUM(J2:J46)/SUM(K2:K46)</f>
        <v>0.57894736842105265</v>
      </c>
      <c r="S47" s="2">
        <f>SUM(L2:L46)/SUM(M2:M46)</f>
        <v>0.88235294117647056</v>
      </c>
      <c r="T47" s="4">
        <f t="shared" ref="T47:V47" si="7">AVERAGE(T2:T46)</f>
        <v>35.384615384615387</v>
      </c>
      <c r="U47" s="4">
        <f t="shared" si="7"/>
        <v>15.461538461538462</v>
      </c>
      <c r="V47" s="4">
        <f t="shared" si="7"/>
        <v>1.6153846153846154</v>
      </c>
      <c r="W47" s="3">
        <f>((H49*85.91) +(F49*53.897)+(J49*51.757)+(L49*46.845)+(E49*39.19)+(N49*39.19)+(D49*34.677)+((C49-N49)*14.707)-(O49*17.174)-((M49-L49)*20.091)-((I49-H49)*39.19)-(G49*53.897))/T49</f>
        <v>14.737213043478262</v>
      </c>
      <c r="X47" s="4">
        <f t="shared" ref="X47" si="8">B47+(C47*1.2)+(D47*1.5)+(E47*3)+(F47*3)-G47</f>
        <v>23.388461538461538</v>
      </c>
      <c r="Y47" s="4">
        <f t="shared" ref="Y47" si="9">B47+0.4*H47-0.7*I47-0.4*(M47-L47)+0.7*N47+0.3*(C47-N47)+F47+D47*0.7+0.7*E47-0.4*O47-G47</f>
        <v>10.38076923076923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261</v>
      </c>
      <c r="C49">
        <f t="shared" ref="C49:P49" si="10">SUM(C2:C46)</f>
        <v>153</v>
      </c>
      <c r="D49">
        <f t="shared" si="10"/>
        <v>55</v>
      </c>
      <c r="E49">
        <f t="shared" si="10"/>
        <v>15</v>
      </c>
      <c r="F49">
        <f t="shared" si="10"/>
        <v>20</v>
      </c>
      <c r="G49">
        <f t="shared" si="10"/>
        <v>24</v>
      </c>
      <c r="H49">
        <f t="shared" si="10"/>
        <v>112</v>
      </c>
      <c r="I49">
        <f t="shared" si="10"/>
        <v>164</v>
      </c>
      <c r="J49">
        <f t="shared" si="10"/>
        <v>22</v>
      </c>
      <c r="K49">
        <f t="shared" si="10"/>
        <v>38</v>
      </c>
      <c r="L49">
        <f t="shared" si="10"/>
        <v>15</v>
      </c>
      <c r="M49">
        <f t="shared" si="10"/>
        <v>17</v>
      </c>
      <c r="N49">
        <f t="shared" si="10"/>
        <v>17</v>
      </c>
      <c r="O49">
        <f t="shared" si="10"/>
        <v>45</v>
      </c>
      <c r="P49">
        <f t="shared" si="10"/>
        <v>269</v>
      </c>
      <c r="T49">
        <f>SUM(T2:T46)</f>
        <v>920</v>
      </c>
      <c r="U49">
        <f>SUM(U2:U46)</f>
        <v>402</v>
      </c>
      <c r="V49">
        <f>SUM(V2:V46)</f>
        <v>42</v>
      </c>
      <c r="X49" s="4">
        <f>SUM(X2:X46)</f>
        <v>608.09999999999991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4F6B-0742-498E-9E1B-6BD81C14DC5A}">
  <dimension ref="A1:Z56"/>
  <sheetViews>
    <sheetView topLeftCell="A25" workbookViewId="0">
      <selection activeCell="Y27" sqref="Y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25</v>
      </c>
      <c r="C2">
        <v>14</v>
      </c>
      <c r="D2">
        <v>1</v>
      </c>
      <c r="E2">
        <v>1</v>
      </c>
      <c r="F2">
        <v>0</v>
      </c>
      <c r="G2">
        <v>2</v>
      </c>
      <c r="H2">
        <v>9</v>
      </c>
      <c r="I2">
        <v>9</v>
      </c>
      <c r="J2">
        <v>0</v>
      </c>
      <c r="K2">
        <v>0</v>
      </c>
      <c r="L2">
        <v>7</v>
      </c>
      <c r="M2">
        <v>9</v>
      </c>
      <c r="N2">
        <v>7</v>
      </c>
      <c r="O2">
        <v>3</v>
      </c>
      <c r="P2">
        <v>11</v>
      </c>
      <c r="Q2" s="2">
        <f t="shared" ref="Q2:Q46" si="0">H2/I2</f>
        <v>1</v>
      </c>
      <c r="R2" s="6" t="s">
        <v>45</v>
      </c>
      <c r="S2" s="2">
        <f>L2/M2</f>
        <v>0.77777777777777779</v>
      </c>
      <c r="T2">
        <v>33</v>
      </c>
      <c r="U2">
        <v>27</v>
      </c>
      <c r="V2">
        <v>3</v>
      </c>
      <c r="W2" s="3">
        <f t="shared" ref="W2:W46" si="1">((H2*85.91) +(F2*53.897)+(J2*51.757)+(L2*46.845)+(E2*39.19)+(N2*39.19)+(D2*34.677)+((C2-N2)*14.707)-(O2*17.174)-((M2-L2)*20.091)-((I2-H2)*39.19)-(G2*53.897))/T2</f>
        <v>40.99251515151515</v>
      </c>
      <c r="X2" s="4">
        <f t="shared" ref="X2:X46" si="2">B2+(C2*1.2)+(D2*1.5)+(E2*3)+(F2*3)-G2</f>
        <v>44.3</v>
      </c>
      <c r="Y2" s="4">
        <f t="shared" ref="Y2:Y46" si="3">B2+0.4*H2-0.7*I2-0.4*(M2-L2)+0.7*N2+0.3*(C2-N2)+F2+D2*0.7+0.7*E2-0.4*O2-G2</f>
        <v>26.7</v>
      </c>
      <c r="Z2">
        <v>0</v>
      </c>
    </row>
    <row r="3" spans="1:26" x14ac:dyDescent="0.3">
      <c r="A3" s="1" t="str">
        <f>'LaMelo Ball'!A3</f>
        <v>vs IMP</v>
      </c>
      <c r="B3">
        <v>13</v>
      </c>
      <c r="C3">
        <v>5</v>
      </c>
      <c r="D3">
        <v>4</v>
      </c>
      <c r="E3">
        <v>2</v>
      </c>
      <c r="F3">
        <v>2</v>
      </c>
      <c r="G3">
        <v>0</v>
      </c>
      <c r="H3">
        <v>6</v>
      </c>
      <c r="I3">
        <v>8</v>
      </c>
      <c r="J3">
        <v>0</v>
      </c>
      <c r="K3">
        <v>0</v>
      </c>
      <c r="L3">
        <v>1</v>
      </c>
      <c r="M3">
        <v>2</v>
      </c>
      <c r="N3">
        <v>0</v>
      </c>
      <c r="O3">
        <v>3</v>
      </c>
      <c r="P3">
        <v>25</v>
      </c>
      <c r="Q3" s="2">
        <f t="shared" si="0"/>
        <v>0.75</v>
      </c>
      <c r="R3" s="6" t="s">
        <v>45</v>
      </c>
      <c r="S3" s="2">
        <f>L3/M3</f>
        <v>0.5</v>
      </c>
      <c r="T3">
        <v>30</v>
      </c>
      <c r="U3">
        <v>22</v>
      </c>
      <c r="V3">
        <v>1</v>
      </c>
      <c r="W3" s="3">
        <f t="shared" si="1"/>
        <v>27.024299999999997</v>
      </c>
      <c r="X3" s="4">
        <f t="shared" si="2"/>
        <v>37</v>
      </c>
      <c r="Y3" s="4">
        <f t="shared" si="3"/>
        <v>15.899999999999999</v>
      </c>
      <c r="Z3">
        <v>0</v>
      </c>
    </row>
    <row r="4" spans="1:26" x14ac:dyDescent="0.3">
      <c r="A4" s="1" t="str">
        <f>'LaMelo Ball'!A4</f>
        <v>@ 3PT</v>
      </c>
      <c r="B4">
        <v>6</v>
      </c>
      <c r="C4">
        <v>8</v>
      </c>
      <c r="D4">
        <v>1</v>
      </c>
      <c r="E4">
        <v>2</v>
      </c>
      <c r="F4">
        <v>0</v>
      </c>
      <c r="G4">
        <v>0</v>
      </c>
      <c r="H4">
        <v>3</v>
      </c>
      <c r="I4">
        <v>7</v>
      </c>
      <c r="J4">
        <v>0</v>
      </c>
      <c r="K4">
        <v>0</v>
      </c>
      <c r="L4">
        <v>0</v>
      </c>
      <c r="M4">
        <v>0</v>
      </c>
      <c r="N4">
        <v>2</v>
      </c>
      <c r="O4">
        <v>2</v>
      </c>
      <c r="P4">
        <v>16</v>
      </c>
      <c r="Q4" s="2">
        <f t="shared" si="0"/>
        <v>0.42857142857142855</v>
      </c>
      <c r="R4" s="6" t="s">
        <v>45</v>
      </c>
      <c r="S4" s="6" t="s">
        <v>45</v>
      </c>
      <c r="T4">
        <v>35</v>
      </c>
      <c r="U4">
        <v>8</v>
      </c>
      <c r="V4">
        <v>1</v>
      </c>
      <c r="W4" s="3">
        <f t="shared" si="1"/>
        <v>9.8943142857142856</v>
      </c>
      <c r="X4" s="4">
        <f t="shared" si="2"/>
        <v>23.1</v>
      </c>
      <c r="Y4" s="4">
        <f t="shared" si="3"/>
        <v>6.8</v>
      </c>
      <c r="Z4">
        <v>0</v>
      </c>
    </row>
    <row r="5" spans="1:26" x14ac:dyDescent="0.3">
      <c r="A5" s="1" t="str">
        <f>'LaMelo Ball'!A5</f>
        <v>vs DEF</v>
      </c>
      <c r="B5">
        <v>12</v>
      </c>
      <c r="C5">
        <v>2</v>
      </c>
      <c r="D5">
        <v>3</v>
      </c>
      <c r="E5">
        <v>0</v>
      </c>
      <c r="F5">
        <v>0</v>
      </c>
      <c r="G5">
        <v>0</v>
      </c>
      <c r="H5">
        <v>4</v>
      </c>
      <c r="I5">
        <v>4</v>
      </c>
      <c r="J5">
        <v>0</v>
      </c>
      <c r="K5">
        <v>0</v>
      </c>
      <c r="L5">
        <v>4</v>
      </c>
      <c r="M5">
        <v>4</v>
      </c>
      <c r="N5">
        <v>0</v>
      </c>
      <c r="O5">
        <v>1</v>
      </c>
      <c r="P5">
        <v>14</v>
      </c>
      <c r="Q5" s="2">
        <f t="shared" si="0"/>
        <v>1</v>
      </c>
      <c r="R5" s="6" t="s">
        <v>45</v>
      </c>
      <c r="S5" s="2">
        <f>L5/M5</f>
        <v>1</v>
      </c>
      <c r="T5">
        <v>38</v>
      </c>
      <c r="U5">
        <v>20</v>
      </c>
      <c r="V5">
        <v>2</v>
      </c>
      <c r="W5" s="3">
        <f t="shared" si="1"/>
        <v>17.033973684210526</v>
      </c>
      <c r="X5" s="4">
        <f t="shared" si="2"/>
        <v>18.899999999999999</v>
      </c>
      <c r="Y5" s="4">
        <f t="shared" si="3"/>
        <v>13.1</v>
      </c>
      <c r="Z5">
        <v>0</v>
      </c>
    </row>
    <row r="6" spans="1:26" x14ac:dyDescent="0.3">
      <c r="A6" s="1" t="str">
        <f>'LaMelo Ball'!A6</f>
        <v>@ OCE</v>
      </c>
      <c r="B6">
        <v>17</v>
      </c>
      <c r="C6">
        <v>6</v>
      </c>
      <c r="D6">
        <v>0</v>
      </c>
      <c r="E6">
        <v>1</v>
      </c>
      <c r="F6">
        <v>2</v>
      </c>
      <c r="G6">
        <v>0</v>
      </c>
      <c r="H6">
        <v>8</v>
      </c>
      <c r="I6">
        <v>9</v>
      </c>
      <c r="J6">
        <v>0</v>
      </c>
      <c r="K6">
        <v>0</v>
      </c>
      <c r="L6">
        <v>1</v>
      </c>
      <c r="M6">
        <v>2</v>
      </c>
      <c r="N6">
        <v>2</v>
      </c>
      <c r="O6">
        <v>1</v>
      </c>
      <c r="P6">
        <v>21</v>
      </c>
      <c r="Q6" s="2">
        <f t="shared" si="0"/>
        <v>0.88888888888888884</v>
      </c>
      <c r="R6" s="6" t="s">
        <v>45</v>
      </c>
      <c r="S6" s="2">
        <f t="shared" ref="S6:S46" si="4">L6/M6</f>
        <v>0.5</v>
      </c>
      <c r="T6">
        <v>30</v>
      </c>
      <c r="U6">
        <v>17</v>
      </c>
      <c r="V6">
        <v>5</v>
      </c>
      <c r="W6" s="3">
        <f t="shared" si="1"/>
        <v>31.395399999999995</v>
      </c>
      <c r="X6" s="4">
        <f t="shared" si="2"/>
        <v>33.200000000000003</v>
      </c>
      <c r="Y6" s="4">
        <f t="shared" si="3"/>
        <v>18.399999999999999</v>
      </c>
      <c r="Z6">
        <v>0</v>
      </c>
    </row>
    <row r="7" spans="1:26" x14ac:dyDescent="0.3">
      <c r="A7" s="1" t="str">
        <f>'LaMelo Ball'!A7</f>
        <v>vs FRA</v>
      </c>
      <c r="B7">
        <v>6</v>
      </c>
      <c r="C7">
        <v>9</v>
      </c>
      <c r="D7">
        <v>3</v>
      </c>
      <c r="E7">
        <v>1</v>
      </c>
      <c r="F7">
        <v>0</v>
      </c>
      <c r="G7">
        <v>1</v>
      </c>
      <c r="H7">
        <v>3</v>
      </c>
      <c r="I7">
        <v>4</v>
      </c>
      <c r="J7">
        <v>0</v>
      </c>
      <c r="K7">
        <v>0</v>
      </c>
      <c r="L7">
        <v>0</v>
      </c>
      <c r="M7">
        <v>0</v>
      </c>
      <c r="N7">
        <v>1</v>
      </c>
      <c r="O7">
        <v>3</v>
      </c>
      <c r="P7">
        <v>21</v>
      </c>
      <c r="Q7" s="2">
        <f t="shared" si="0"/>
        <v>0.75</v>
      </c>
      <c r="R7" s="6" t="s">
        <v>45</v>
      </c>
      <c r="S7" s="6" t="s">
        <v>45</v>
      </c>
      <c r="T7">
        <v>32</v>
      </c>
      <c r="U7">
        <v>15</v>
      </c>
      <c r="V7">
        <v>1</v>
      </c>
      <c r="W7" s="3">
        <f t="shared" si="1"/>
        <v>12.912125000000001</v>
      </c>
      <c r="X7" s="4">
        <f t="shared" si="2"/>
        <v>23.299999999999997</v>
      </c>
      <c r="Y7" s="4">
        <f t="shared" si="3"/>
        <v>8.0999999999999979</v>
      </c>
      <c r="Z7">
        <v>0</v>
      </c>
    </row>
    <row r="8" spans="1:26" x14ac:dyDescent="0.3">
      <c r="A8" s="1" t="str">
        <f>'LaMelo Ball'!A8</f>
        <v>@ INJ</v>
      </c>
      <c r="B8">
        <v>21</v>
      </c>
      <c r="C8">
        <v>14</v>
      </c>
      <c r="D8">
        <v>1</v>
      </c>
      <c r="E8">
        <v>4</v>
      </c>
      <c r="F8">
        <v>2</v>
      </c>
      <c r="G8">
        <v>0</v>
      </c>
      <c r="H8">
        <v>7</v>
      </c>
      <c r="I8">
        <v>9</v>
      </c>
      <c r="J8">
        <v>0</v>
      </c>
      <c r="K8">
        <v>0</v>
      </c>
      <c r="L8">
        <v>7</v>
      </c>
      <c r="M8">
        <v>7</v>
      </c>
      <c r="N8">
        <v>4</v>
      </c>
      <c r="O8">
        <v>2</v>
      </c>
      <c r="P8">
        <v>13</v>
      </c>
      <c r="Q8" s="2">
        <f t="shared" si="0"/>
        <v>0.77777777777777779</v>
      </c>
      <c r="R8" s="6" t="s">
        <v>45</v>
      </c>
      <c r="S8" s="2">
        <f t="shared" si="4"/>
        <v>1</v>
      </c>
      <c r="T8">
        <v>36</v>
      </c>
      <c r="U8">
        <v>23</v>
      </c>
      <c r="V8">
        <v>3</v>
      </c>
      <c r="W8" s="3">
        <f t="shared" si="1"/>
        <v>39.433833333333332</v>
      </c>
      <c r="X8" s="4">
        <f t="shared" si="2"/>
        <v>57.3</v>
      </c>
      <c r="Y8" s="4">
        <f t="shared" si="3"/>
        <v>28</v>
      </c>
      <c r="Z8">
        <v>0</v>
      </c>
    </row>
    <row r="9" spans="1:26" x14ac:dyDescent="0.3">
      <c r="A9" s="1" t="str">
        <f>'LaMelo Ball'!A9</f>
        <v>vs EUR</v>
      </c>
      <c r="B9">
        <v>20</v>
      </c>
      <c r="C9">
        <v>13</v>
      </c>
      <c r="D9">
        <v>2</v>
      </c>
      <c r="E9">
        <v>3</v>
      </c>
      <c r="F9">
        <v>1</v>
      </c>
      <c r="G9">
        <v>0</v>
      </c>
      <c r="H9">
        <v>8</v>
      </c>
      <c r="I9">
        <v>13</v>
      </c>
      <c r="J9">
        <v>0</v>
      </c>
      <c r="K9">
        <v>0</v>
      </c>
      <c r="L9">
        <v>4</v>
      </c>
      <c r="M9">
        <v>4</v>
      </c>
      <c r="N9">
        <v>5</v>
      </c>
      <c r="O9">
        <v>1</v>
      </c>
      <c r="P9">
        <v>0</v>
      </c>
      <c r="Q9" s="2">
        <f t="shared" si="0"/>
        <v>0.61538461538461542</v>
      </c>
      <c r="R9" s="6" t="s">
        <v>45</v>
      </c>
      <c r="S9" s="2">
        <f t="shared" si="4"/>
        <v>1</v>
      </c>
      <c r="T9">
        <v>32</v>
      </c>
      <c r="U9">
        <v>24</v>
      </c>
      <c r="V9">
        <v>2</v>
      </c>
      <c r="W9" s="3">
        <f t="shared" si="1"/>
        <v>37.998843749999999</v>
      </c>
      <c r="X9" s="4">
        <f t="shared" si="2"/>
        <v>50.6</v>
      </c>
      <c r="Y9" s="4">
        <f t="shared" si="3"/>
        <v>24.1</v>
      </c>
      <c r="Z9">
        <v>0</v>
      </c>
    </row>
    <row r="10" spans="1:26" x14ac:dyDescent="0.3">
      <c r="A10" s="1" t="str">
        <f>'LaMelo Ball'!A10</f>
        <v>@ CHI</v>
      </c>
      <c r="B10">
        <v>16</v>
      </c>
      <c r="C10">
        <v>7</v>
      </c>
      <c r="D10">
        <v>1</v>
      </c>
      <c r="E10">
        <v>3</v>
      </c>
      <c r="F10">
        <v>0</v>
      </c>
      <c r="G10">
        <v>0</v>
      </c>
      <c r="H10">
        <v>8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28</v>
      </c>
      <c r="Q10" s="2">
        <f t="shared" si="0"/>
        <v>1</v>
      </c>
      <c r="R10" s="6" t="s">
        <v>45</v>
      </c>
      <c r="S10" s="6" t="s">
        <v>45</v>
      </c>
      <c r="T10">
        <v>32</v>
      </c>
      <c r="U10">
        <v>18</v>
      </c>
      <c r="V10">
        <v>3</v>
      </c>
      <c r="W10" s="3">
        <f t="shared" si="1"/>
        <v>29.452374999999996</v>
      </c>
      <c r="X10" s="4">
        <f t="shared" si="2"/>
        <v>34.9</v>
      </c>
      <c r="Y10" s="4">
        <f t="shared" si="3"/>
        <v>18.5</v>
      </c>
      <c r="Z10">
        <v>0</v>
      </c>
    </row>
    <row r="11" spans="1:26" x14ac:dyDescent="0.3">
      <c r="A11" s="1" t="str">
        <f>'LaMelo Ball'!A11</f>
        <v>@ AFR</v>
      </c>
      <c r="B11">
        <v>12</v>
      </c>
      <c r="C11">
        <v>10</v>
      </c>
      <c r="D11">
        <v>0</v>
      </c>
      <c r="E11">
        <v>0</v>
      </c>
      <c r="F11">
        <v>1</v>
      </c>
      <c r="G11">
        <v>1</v>
      </c>
      <c r="H11">
        <v>5</v>
      </c>
      <c r="I11">
        <v>8</v>
      </c>
      <c r="J11">
        <v>0</v>
      </c>
      <c r="K11">
        <v>0</v>
      </c>
      <c r="L11">
        <v>2</v>
      </c>
      <c r="M11">
        <v>2</v>
      </c>
      <c r="N11">
        <v>2</v>
      </c>
      <c r="O11">
        <v>5</v>
      </c>
      <c r="P11">
        <v>0</v>
      </c>
      <c r="Q11" s="2">
        <f t="shared" si="0"/>
        <v>0.625</v>
      </c>
      <c r="R11" s="6" t="s">
        <v>45</v>
      </c>
      <c r="S11" s="2">
        <f t="shared" si="4"/>
        <v>1</v>
      </c>
      <c r="T11">
        <v>52</v>
      </c>
      <c r="U11">
        <v>12</v>
      </c>
      <c r="V11">
        <v>1</v>
      </c>
      <c r="W11" s="3">
        <f t="shared" si="1"/>
        <v>9.9199230769230748</v>
      </c>
      <c r="X11" s="4">
        <f t="shared" si="2"/>
        <v>26</v>
      </c>
      <c r="Y11" s="4">
        <f t="shared" si="3"/>
        <v>10.200000000000001</v>
      </c>
      <c r="Z11">
        <v>0</v>
      </c>
    </row>
    <row r="12" spans="1:26" x14ac:dyDescent="0.3">
      <c r="A12" s="1" t="str">
        <f>'LaMelo Ball'!A12</f>
        <v>vs OLD</v>
      </c>
      <c r="B12">
        <v>13</v>
      </c>
      <c r="C12">
        <v>14</v>
      </c>
      <c r="D12">
        <v>2</v>
      </c>
      <c r="E12">
        <v>3</v>
      </c>
      <c r="F12">
        <v>2</v>
      </c>
      <c r="G12">
        <v>0</v>
      </c>
      <c r="H12">
        <v>5</v>
      </c>
      <c r="I12">
        <v>10</v>
      </c>
      <c r="J12">
        <v>0</v>
      </c>
      <c r="K12">
        <v>0</v>
      </c>
      <c r="L12">
        <v>3</v>
      </c>
      <c r="M12">
        <v>3</v>
      </c>
      <c r="N12">
        <v>3</v>
      </c>
      <c r="O12">
        <v>4</v>
      </c>
      <c r="P12">
        <v>30</v>
      </c>
      <c r="Q12" s="2">
        <f t="shared" si="0"/>
        <v>0.5</v>
      </c>
      <c r="R12" s="6" t="s">
        <v>45</v>
      </c>
      <c r="S12" s="2">
        <f t="shared" si="4"/>
        <v>1</v>
      </c>
      <c r="T12">
        <v>43</v>
      </c>
      <c r="U12">
        <v>18</v>
      </c>
      <c r="V12">
        <v>2</v>
      </c>
      <c r="W12" s="3">
        <f t="shared" si="1"/>
        <v>20.453581395348834</v>
      </c>
      <c r="X12" s="4">
        <f t="shared" si="2"/>
        <v>47.8</v>
      </c>
      <c r="Y12" s="4">
        <f t="shared" si="3"/>
        <v>17.299999999999997</v>
      </c>
      <c r="Z12">
        <v>0</v>
      </c>
    </row>
    <row r="13" spans="1:26" x14ac:dyDescent="0.3">
      <c r="A13" s="1" t="str">
        <f>'LaMelo Ball'!A13</f>
        <v>@ USA</v>
      </c>
      <c r="B13">
        <v>15</v>
      </c>
      <c r="C13">
        <v>6</v>
      </c>
      <c r="D13">
        <v>1</v>
      </c>
      <c r="E13">
        <v>0</v>
      </c>
      <c r="F13">
        <v>1</v>
      </c>
      <c r="G13">
        <v>1</v>
      </c>
      <c r="H13">
        <v>7</v>
      </c>
      <c r="I13">
        <v>7</v>
      </c>
      <c r="J13">
        <v>0</v>
      </c>
      <c r="K13">
        <v>0</v>
      </c>
      <c r="L13">
        <v>1</v>
      </c>
      <c r="M13">
        <v>1</v>
      </c>
      <c r="N13">
        <v>4</v>
      </c>
      <c r="O13">
        <v>2</v>
      </c>
      <c r="P13">
        <v>23</v>
      </c>
      <c r="Q13" s="2">
        <f t="shared" si="0"/>
        <v>1</v>
      </c>
      <c r="R13" s="6" t="s">
        <v>45</v>
      </c>
      <c r="S13" s="2">
        <f t="shared" si="4"/>
        <v>1</v>
      </c>
      <c r="T13">
        <v>27</v>
      </c>
      <c r="U13">
        <v>18</v>
      </c>
      <c r="V13">
        <v>3</v>
      </c>
      <c r="W13" s="3">
        <f t="shared" si="1"/>
        <v>30.915481481481486</v>
      </c>
      <c r="X13" s="4">
        <f t="shared" si="2"/>
        <v>25.7</v>
      </c>
      <c r="Y13" s="4">
        <f t="shared" si="3"/>
        <v>16.200000000000003</v>
      </c>
      <c r="Z13">
        <v>0</v>
      </c>
    </row>
    <row r="14" spans="1:26" x14ac:dyDescent="0.3">
      <c r="A14" s="1" t="str">
        <f>'LaMelo Ball'!A14</f>
        <v>vs SPA</v>
      </c>
      <c r="B14">
        <v>12</v>
      </c>
      <c r="C14">
        <v>13</v>
      </c>
      <c r="D14">
        <v>2</v>
      </c>
      <c r="E14">
        <v>1</v>
      </c>
      <c r="F14">
        <v>0</v>
      </c>
      <c r="G14">
        <v>0</v>
      </c>
      <c r="H14">
        <v>6</v>
      </c>
      <c r="I14">
        <v>7</v>
      </c>
      <c r="J14">
        <v>0</v>
      </c>
      <c r="K14">
        <v>0</v>
      </c>
      <c r="L14">
        <v>0</v>
      </c>
      <c r="M14">
        <v>0</v>
      </c>
      <c r="N14">
        <v>2</v>
      </c>
      <c r="O14">
        <v>0</v>
      </c>
      <c r="P14">
        <v>26</v>
      </c>
      <c r="Q14" s="2">
        <f t="shared" si="0"/>
        <v>0.8571428571428571</v>
      </c>
      <c r="R14" s="6" t="s">
        <v>45</v>
      </c>
      <c r="S14" s="6" t="s">
        <v>45</v>
      </c>
      <c r="T14">
        <v>35</v>
      </c>
      <c r="U14">
        <v>17</v>
      </c>
      <c r="V14">
        <v>4</v>
      </c>
      <c r="W14" s="3">
        <f t="shared" si="1"/>
        <v>23.570600000000006</v>
      </c>
      <c r="X14" s="4">
        <f t="shared" si="2"/>
        <v>33.6</v>
      </c>
      <c r="Y14" s="4">
        <f t="shared" si="3"/>
        <v>16.3</v>
      </c>
      <c r="Z14">
        <v>0</v>
      </c>
    </row>
    <row r="15" spans="1:26" x14ac:dyDescent="0.3">
      <c r="A15" s="1" t="str">
        <f>'LaMelo Ball'!A15</f>
        <v>@ 6TH</v>
      </c>
      <c r="B15">
        <v>11</v>
      </c>
      <c r="C15">
        <v>12</v>
      </c>
      <c r="D15">
        <v>3</v>
      </c>
      <c r="E15">
        <v>2</v>
      </c>
      <c r="F15">
        <v>1</v>
      </c>
      <c r="G15">
        <v>1</v>
      </c>
      <c r="H15">
        <v>4</v>
      </c>
      <c r="I15">
        <v>6</v>
      </c>
      <c r="J15">
        <v>0</v>
      </c>
      <c r="K15">
        <v>0</v>
      </c>
      <c r="L15">
        <v>3</v>
      </c>
      <c r="M15">
        <v>4</v>
      </c>
      <c r="N15">
        <v>5</v>
      </c>
      <c r="O15">
        <v>2</v>
      </c>
      <c r="P15">
        <v>5</v>
      </c>
      <c r="Q15" s="2">
        <f t="shared" si="0"/>
        <v>0.66666666666666663</v>
      </c>
      <c r="R15" s="6" t="s">
        <v>45</v>
      </c>
      <c r="S15" s="2">
        <f t="shared" si="4"/>
        <v>0.75</v>
      </c>
      <c r="T15">
        <v>36</v>
      </c>
      <c r="U15">
        <v>19</v>
      </c>
      <c r="V15">
        <v>2</v>
      </c>
      <c r="W15" s="3">
        <f t="shared" si="1"/>
        <v>23.129611111111114</v>
      </c>
      <c r="X15" s="4">
        <f t="shared" si="2"/>
        <v>37.9</v>
      </c>
      <c r="Y15" s="4">
        <f t="shared" si="3"/>
        <v>16.299999999999997</v>
      </c>
      <c r="Z15">
        <v>0</v>
      </c>
    </row>
    <row r="16" spans="1:26" x14ac:dyDescent="0.3">
      <c r="A16" s="1" t="str">
        <f>'LaMelo Ball'!A16</f>
        <v>vs CAN</v>
      </c>
      <c r="B16">
        <v>11</v>
      </c>
      <c r="C16">
        <v>10</v>
      </c>
      <c r="D16">
        <v>0</v>
      </c>
      <c r="E16">
        <v>0</v>
      </c>
      <c r="F16">
        <v>1</v>
      </c>
      <c r="G16">
        <v>2</v>
      </c>
      <c r="H16">
        <v>5</v>
      </c>
      <c r="I16">
        <v>7</v>
      </c>
      <c r="J16">
        <v>0</v>
      </c>
      <c r="K16">
        <v>0</v>
      </c>
      <c r="L16">
        <v>1</v>
      </c>
      <c r="M16">
        <v>1</v>
      </c>
      <c r="N16">
        <v>5</v>
      </c>
      <c r="O16">
        <v>2</v>
      </c>
      <c r="P16">
        <v>2</v>
      </c>
      <c r="Q16" s="2">
        <f t="shared" si="0"/>
        <v>0.7142857142857143</v>
      </c>
      <c r="R16" s="6" t="s">
        <v>45</v>
      </c>
      <c r="S16" s="2">
        <f t="shared" si="4"/>
        <v>1</v>
      </c>
      <c r="T16">
        <v>39</v>
      </c>
      <c r="U16">
        <v>11</v>
      </c>
      <c r="V16">
        <v>1</v>
      </c>
      <c r="W16" s="3">
        <f t="shared" si="1"/>
        <v>14.852692307692308</v>
      </c>
      <c r="X16" s="4">
        <f t="shared" si="2"/>
        <v>24</v>
      </c>
      <c r="Y16" s="4">
        <f t="shared" si="3"/>
        <v>11.3</v>
      </c>
      <c r="Z16">
        <v>0</v>
      </c>
    </row>
    <row r="17" spans="1:26" x14ac:dyDescent="0.3">
      <c r="A17" s="1" t="str">
        <f>'LaMelo Ball'!A17</f>
        <v>vs DNK</v>
      </c>
      <c r="B17">
        <v>17</v>
      </c>
      <c r="C17">
        <v>8</v>
      </c>
      <c r="D17">
        <v>2</v>
      </c>
      <c r="E17">
        <v>2</v>
      </c>
      <c r="F17">
        <v>3</v>
      </c>
      <c r="G17">
        <v>1</v>
      </c>
      <c r="H17">
        <v>8</v>
      </c>
      <c r="I17">
        <v>14</v>
      </c>
      <c r="J17">
        <v>0</v>
      </c>
      <c r="K17">
        <v>1</v>
      </c>
      <c r="L17">
        <v>1</v>
      </c>
      <c r="M17">
        <v>2</v>
      </c>
      <c r="N17">
        <v>5</v>
      </c>
      <c r="O17">
        <v>5</v>
      </c>
      <c r="P17">
        <v>1</v>
      </c>
      <c r="Q17" s="2">
        <f t="shared" si="0"/>
        <v>0.5714285714285714</v>
      </c>
      <c r="R17" s="2">
        <f t="shared" ref="R17:R46" si="5">J17/K17</f>
        <v>0</v>
      </c>
      <c r="S17" s="2">
        <f t="shared" si="4"/>
        <v>0.5</v>
      </c>
      <c r="T17">
        <v>34</v>
      </c>
      <c r="U17">
        <v>22</v>
      </c>
      <c r="V17">
        <v>3</v>
      </c>
      <c r="W17" s="3">
        <f t="shared" si="1"/>
        <v>26.135970588235303</v>
      </c>
      <c r="X17" s="4">
        <f t="shared" si="2"/>
        <v>43.6</v>
      </c>
      <c r="Y17" s="4">
        <f t="shared" si="3"/>
        <v>17.199999999999996</v>
      </c>
      <c r="Z17">
        <v>0</v>
      </c>
    </row>
    <row r="18" spans="1:26" x14ac:dyDescent="0.3">
      <c r="A18" s="1" t="str">
        <f>'LaMelo Ball'!A18</f>
        <v>@ IMP</v>
      </c>
      <c r="B18">
        <v>12</v>
      </c>
      <c r="C18">
        <v>12</v>
      </c>
      <c r="D18">
        <v>1</v>
      </c>
      <c r="E18">
        <v>1</v>
      </c>
      <c r="F18">
        <v>1</v>
      </c>
      <c r="G18">
        <v>0</v>
      </c>
      <c r="H18">
        <v>5</v>
      </c>
      <c r="I18">
        <v>6</v>
      </c>
      <c r="J18">
        <v>0</v>
      </c>
      <c r="K18">
        <v>0</v>
      </c>
      <c r="L18">
        <v>2</v>
      </c>
      <c r="M18">
        <v>2</v>
      </c>
      <c r="N18">
        <v>1</v>
      </c>
      <c r="O18">
        <v>5</v>
      </c>
      <c r="P18">
        <v>12</v>
      </c>
      <c r="Q18" s="2">
        <f t="shared" si="0"/>
        <v>0.83333333333333337</v>
      </c>
      <c r="R18" s="6" t="s">
        <v>45</v>
      </c>
      <c r="S18" s="2">
        <f t="shared" si="4"/>
        <v>1</v>
      </c>
      <c r="T18">
        <v>37</v>
      </c>
      <c r="U18">
        <v>15</v>
      </c>
      <c r="V18">
        <v>3</v>
      </c>
      <c r="W18" s="3">
        <f t="shared" si="1"/>
        <v>19.646243243243244</v>
      </c>
      <c r="X18" s="4">
        <f t="shared" si="2"/>
        <v>33.9</v>
      </c>
      <c r="Y18" s="4">
        <f t="shared" si="3"/>
        <v>14.2</v>
      </c>
      <c r="Z18">
        <v>0</v>
      </c>
    </row>
    <row r="19" spans="1:26" x14ac:dyDescent="0.3">
      <c r="A19" s="1" t="str">
        <f>'LaMelo Ball'!A19</f>
        <v>vs 3PT</v>
      </c>
      <c r="B19">
        <v>9</v>
      </c>
      <c r="C19">
        <v>3</v>
      </c>
      <c r="D19">
        <v>0</v>
      </c>
      <c r="E19">
        <v>3</v>
      </c>
      <c r="F19">
        <v>0</v>
      </c>
      <c r="G19">
        <v>1</v>
      </c>
      <c r="H19">
        <v>4</v>
      </c>
      <c r="I19">
        <v>6</v>
      </c>
      <c r="J19">
        <v>0</v>
      </c>
      <c r="K19">
        <v>0</v>
      </c>
      <c r="L19">
        <v>1</v>
      </c>
      <c r="M19">
        <v>1</v>
      </c>
      <c r="N19">
        <v>0</v>
      </c>
      <c r="O19">
        <v>0</v>
      </c>
      <c r="P19">
        <v>9</v>
      </c>
      <c r="Q19" s="2">
        <f t="shared" si="0"/>
        <v>0.66666666666666663</v>
      </c>
      <c r="R19" s="6" t="s">
        <v>45</v>
      </c>
      <c r="S19" s="2">
        <f t="shared" si="4"/>
        <v>1</v>
      </c>
      <c r="T19">
        <v>36</v>
      </c>
      <c r="U19">
        <v>9</v>
      </c>
      <c r="V19">
        <v>2</v>
      </c>
      <c r="W19" s="3">
        <f t="shared" si="1"/>
        <v>11.663861111111112</v>
      </c>
      <c r="X19" s="4">
        <f t="shared" si="2"/>
        <v>20.6</v>
      </c>
      <c r="Y19" s="4">
        <f t="shared" si="3"/>
        <v>8.4</v>
      </c>
      <c r="Z19">
        <v>0</v>
      </c>
    </row>
    <row r="20" spans="1:26" x14ac:dyDescent="0.3">
      <c r="A20" s="1" t="str">
        <f>'LaMelo Ball'!A20</f>
        <v>@ DEF</v>
      </c>
      <c r="B20">
        <v>10</v>
      </c>
      <c r="C20">
        <v>10</v>
      </c>
      <c r="D20">
        <v>3</v>
      </c>
      <c r="E20">
        <v>0</v>
      </c>
      <c r="F20">
        <v>0</v>
      </c>
      <c r="G20">
        <v>1</v>
      </c>
      <c r="H20">
        <v>5</v>
      </c>
      <c r="I20">
        <v>7</v>
      </c>
      <c r="J20">
        <v>0</v>
      </c>
      <c r="K20">
        <v>0</v>
      </c>
      <c r="L20">
        <v>0</v>
      </c>
      <c r="M20">
        <v>0</v>
      </c>
      <c r="N20">
        <v>0</v>
      </c>
      <c r="O20">
        <v>5</v>
      </c>
      <c r="P20">
        <v>16</v>
      </c>
      <c r="Q20" s="2">
        <f t="shared" si="0"/>
        <v>0.7142857142857143</v>
      </c>
      <c r="R20" s="6" t="s">
        <v>45</v>
      </c>
      <c r="S20" s="6" t="s">
        <v>45</v>
      </c>
      <c r="T20">
        <v>35</v>
      </c>
      <c r="U20">
        <v>17</v>
      </c>
      <c r="V20">
        <v>3</v>
      </c>
      <c r="W20" s="3">
        <f t="shared" si="1"/>
        <v>13.214399999999996</v>
      </c>
      <c r="X20" s="4">
        <f t="shared" si="2"/>
        <v>25.5</v>
      </c>
      <c r="Y20" s="4">
        <f t="shared" si="3"/>
        <v>9.2000000000000011</v>
      </c>
      <c r="Z20">
        <v>0</v>
      </c>
    </row>
    <row r="21" spans="1:26" x14ac:dyDescent="0.3">
      <c r="A21" s="1" t="str">
        <f>'LaMelo Ball'!A21</f>
        <v>vs OCE</v>
      </c>
      <c r="B21">
        <v>15</v>
      </c>
      <c r="C21">
        <v>13</v>
      </c>
      <c r="D21">
        <v>3</v>
      </c>
      <c r="E21">
        <v>0</v>
      </c>
      <c r="F21">
        <v>0</v>
      </c>
      <c r="G21">
        <v>1</v>
      </c>
      <c r="H21">
        <v>6</v>
      </c>
      <c r="I21">
        <v>9</v>
      </c>
      <c r="J21">
        <v>0</v>
      </c>
      <c r="K21">
        <v>0</v>
      </c>
      <c r="L21">
        <v>3</v>
      </c>
      <c r="M21">
        <v>3</v>
      </c>
      <c r="N21">
        <v>3</v>
      </c>
      <c r="O21">
        <v>3</v>
      </c>
      <c r="P21">
        <v>1</v>
      </c>
      <c r="Q21" s="2">
        <f t="shared" si="0"/>
        <v>0.66666666666666663</v>
      </c>
      <c r="R21" s="6" t="s">
        <v>45</v>
      </c>
      <c r="S21" s="2">
        <f t="shared" si="4"/>
        <v>1</v>
      </c>
      <c r="T21">
        <v>36</v>
      </c>
      <c r="U21">
        <v>23</v>
      </c>
      <c r="V21">
        <v>2</v>
      </c>
      <c r="W21" s="3">
        <f t="shared" si="1"/>
        <v>22.268805555555549</v>
      </c>
      <c r="X21" s="4">
        <f t="shared" si="2"/>
        <v>34.1</v>
      </c>
      <c r="Y21" s="4">
        <f t="shared" si="3"/>
        <v>16.099999999999998</v>
      </c>
      <c r="Z21">
        <v>0</v>
      </c>
    </row>
    <row r="22" spans="1:26" x14ac:dyDescent="0.3">
      <c r="A22" s="1" t="str">
        <f>'LaMelo Ball'!A22</f>
        <v>@ FRA</v>
      </c>
      <c r="B22">
        <v>12</v>
      </c>
      <c r="C22">
        <v>13</v>
      </c>
      <c r="D22">
        <v>5</v>
      </c>
      <c r="E22">
        <v>0</v>
      </c>
      <c r="F22">
        <v>1</v>
      </c>
      <c r="G22">
        <v>2</v>
      </c>
      <c r="H22">
        <v>4</v>
      </c>
      <c r="I22">
        <v>7</v>
      </c>
      <c r="J22">
        <v>0</v>
      </c>
      <c r="K22">
        <v>0</v>
      </c>
      <c r="L22">
        <v>4</v>
      </c>
      <c r="M22">
        <v>4</v>
      </c>
      <c r="N22">
        <v>5</v>
      </c>
      <c r="O22">
        <v>3</v>
      </c>
      <c r="P22">
        <v>20</v>
      </c>
      <c r="Q22" s="2">
        <f t="shared" si="0"/>
        <v>0.5714285714285714</v>
      </c>
      <c r="R22" s="6" t="s">
        <v>45</v>
      </c>
      <c r="S22" s="2">
        <f t="shared" si="4"/>
        <v>1</v>
      </c>
      <c r="T22">
        <v>37</v>
      </c>
      <c r="U22">
        <v>25</v>
      </c>
      <c r="V22">
        <v>3</v>
      </c>
      <c r="W22" s="3">
        <f t="shared" si="1"/>
        <v>21.487081081081076</v>
      </c>
      <c r="X22" s="4">
        <f t="shared" si="2"/>
        <v>36.1</v>
      </c>
      <c r="Y22" s="4">
        <f t="shared" si="3"/>
        <v>15.900000000000002</v>
      </c>
      <c r="Z22">
        <v>0</v>
      </c>
    </row>
    <row r="23" spans="1:26" x14ac:dyDescent="0.3">
      <c r="A23" s="1" t="str">
        <f>'LaMelo Ball'!A23</f>
        <v>vs INJ</v>
      </c>
      <c r="B23">
        <v>5</v>
      </c>
      <c r="C23">
        <v>10</v>
      </c>
      <c r="D23">
        <v>5</v>
      </c>
      <c r="E23">
        <v>1</v>
      </c>
      <c r="F23">
        <v>2</v>
      </c>
      <c r="G23">
        <v>1</v>
      </c>
      <c r="H23">
        <v>2</v>
      </c>
      <c r="I23">
        <v>6</v>
      </c>
      <c r="J23">
        <v>0</v>
      </c>
      <c r="K23">
        <v>0</v>
      </c>
      <c r="L23">
        <v>1</v>
      </c>
      <c r="M23">
        <v>2</v>
      </c>
      <c r="N23">
        <v>4</v>
      </c>
      <c r="O23">
        <v>3</v>
      </c>
      <c r="P23">
        <v>-14</v>
      </c>
      <c r="Q23" s="2">
        <f t="shared" si="0"/>
        <v>0.33333333333333331</v>
      </c>
      <c r="R23" s="6" t="s">
        <v>45</v>
      </c>
      <c r="S23" s="2">
        <f t="shared" si="4"/>
        <v>0.5</v>
      </c>
      <c r="T23">
        <v>37</v>
      </c>
      <c r="U23">
        <v>17</v>
      </c>
      <c r="V23">
        <v>1</v>
      </c>
      <c r="W23" s="3">
        <f t="shared" si="1"/>
        <v>13.561243243243238</v>
      </c>
      <c r="X23" s="4">
        <f t="shared" si="2"/>
        <v>32.5</v>
      </c>
      <c r="Y23" s="4">
        <f t="shared" si="3"/>
        <v>9.8000000000000007</v>
      </c>
      <c r="Z23">
        <v>0</v>
      </c>
    </row>
    <row r="24" spans="1:26" x14ac:dyDescent="0.3">
      <c r="A24" s="1" t="str">
        <f>'LaMelo Ball'!A24</f>
        <v>@ EUR</v>
      </c>
      <c r="B24">
        <v>18</v>
      </c>
      <c r="C24">
        <v>11</v>
      </c>
      <c r="D24">
        <v>6</v>
      </c>
      <c r="E24">
        <v>2</v>
      </c>
      <c r="F24">
        <v>0</v>
      </c>
      <c r="G24">
        <v>0</v>
      </c>
      <c r="H24">
        <v>9</v>
      </c>
      <c r="I24">
        <v>12</v>
      </c>
      <c r="J24">
        <v>0</v>
      </c>
      <c r="K24">
        <v>0</v>
      </c>
      <c r="L24">
        <v>0</v>
      </c>
      <c r="M24">
        <v>0</v>
      </c>
      <c r="N24">
        <v>4</v>
      </c>
      <c r="O24">
        <v>1</v>
      </c>
      <c r="P24">
        <v>8</v>
      </c>
      <c r="Q24" s="2">
        <f t="shared" si="0"/>
        <v>0.75</v>
      </c>
      <c r="R24" s="6" t="s">
        <v>45</v>
      </c>
      <c r="S24" s="6" t="s">
        <v>45</v>
      </c>
      <c r="T24">
        <v>38</v>
      </c>
      <c r="U24">
        <v>32</v>
      </c>
      <c r="V24">
        <v>4</v>
      </c>
      <c r="W24" s="3">
        <f t="shared" si="1"/>
        <v>31.173605263157896</v>
      </c>
      <c r="X24" s="4">
        <f t="shared" si="2"/>
        <v>46.2</v>
      </c>
      <c r="Y24" s="4">
        <f t="shared" si="3"/>
        <v>23.300000000000004</v>
      </c>
      <c r="Z24">
        <v>0</v>
      </c>
    </row>
    <row r="25" spans="1:26" x14ac:dyDescent="0.3">
      <c r="A25" s="1" t="str">
        <f>'LaMelo Ball'!A25</f>
        <v>vs CHI</v>
      </c>
      <c r="B25">
        <v>16</v>
      </c>
      <c r="C25">
        <v>8</v>
      </c>
      <c r="D25">
        <v>2</v>
      </c>
      <c r="E25">
        <v>0</v>
      </c>
      <c r="F25">
        <v>0</v>
      </c>
      <c r="G25">
        <v>5</v>
      </c>
      <c r="H25">
        <v>8</v>
      </c>
      <c r="I25">
        <v>9</v>
      </c>
      <c r="J25">
        <v>0</v>
      </c>
      <c r="K25">
        <v>0</v>
      </c>
      <c r="L25">
        <v>0</v>
      </c>
      <c r="M25">
        <v>1</v>
      </c>
      <c r="N25">
        <v>2</v>
      </c>
      <c r="O25">
        <v>2</v>
      </c>
      <c r="P25">
        <v>-14</v>
      </c>
      <c r="Q25" s="2">
        <f t="shared" si="0"/>
        <v>0.88888888888888884</v>
      </c>
      <c r="R25" s="6" t="s">
        <v>45</v>
      </c>
      <c r="S25" s="2">
        <f t="shared" si="4"/>
        <v>0</v>
      </c>
      <c r="T25">
        <v>30</v>
      </c>
      <c r="U25">
        <v>21</v>
      </c>
      <c r="V25">
        <v>4</v>
      </c>
      <c r="W25" s="3">
        <f t="shared" si="1"/>
        <v>18.671399999999998</v>
      </c>
      <c r="X25" s="4">
        <f t="shared" si="2"/>
        <v>23.6</v>
      </c>
      <c r="Y25" s="4">
        <f t="shared" si="3"/>
        <v>11.299999999999997</v>
      </c>
      <c r="Z25">
        <v>0</v>
      </c>
    </row>
    <row r="26" spans="1:26" x14ac:dyDescent="0.3">
      <c r="A26" s="1" t="str">
        <f>'LaMelo Ball'!A26</f>
        <v>vs AFR</v>
      </c>
      <c r="B26">
        <v>16</v>
      </c>
      <c r="C26">
        <v>8</v>
      </c>
      <c r="D26">
        <v>1</v>
      </c>
      <c r="E26">
        <v>2</v>
      </c>
      <c r="F26">
        <v>2</v>
      </c>
      <c r="G26">
        <v>2</v>
      </c>
      <c r="H26">
        <v>8</v>
      </c>
      <c r="I26">
        <v>11</v>
      </c>
      <c r="J26">
        <v>0</v>
      </c>
      <c r="K26">
        <v>0</v>
      </c>
      <c r="L26">
        <v>0</v>
      </c>
      <c r="M26">
        <v>0</v>
      </c>
      <c r="N26">
        <v>3</v>
      </c>
      <c r="O26">
        <v>2</v>
      </c>
      <c r="P26">
        <v>15</v>
      </c>
      <c r="Q26" s="2">
        <f t="shared" si="0"/>
        <v>0.72727272727272729</v>
      </c>
      <c r="R26" s="6" t="s">
        <v>45</v>
      </c>
      <c r="S26" s="6" t="s">
        <v>45</v>
      </c>
      <c r="T26">
        <v>34</v>
      </c>
      <c r="U26">
        <v>18</v>
      </c>
      <c r="V26">
        <v>4</v>
      </c>
      <c r="W26" s="3">
        <f t="shared" si="1"/>
        <v>24.691882352941178</v>
      </c>
      <c r="X26" s="4">
        <f t="shared" si="2"/>
        <v>37.1</v>
      </c>
      <c r="Y26" s="4">
        <f t="shared" si="3"/>
        <v>16.399999999999999</v>
      </c>
      <c r="Z26">
        <v>0</v>
      </c>
    </row>
    <row r="27" spans="1:26" x14ac:dyDescent="0.3">
      <c r="A27" s="1" t="str">
        <f>'LaMelo Ball'!A27</f>
        <v>@ OLD</v>
      </c>
      <c r="B27">
        <v>21</v>
      </c>
      <c r="C27">
        <v>13</v>
      </c>
      <c r="D27">
        <v>3</v>
      </c>
      <c r="E27">
        <v>3</v>
      </c>
      <c r="F27">
        <v>2</v>
      </c>
      <c r="G27">
        <v>0</v>
      </c>
      <c r="H27">
        <v>8</v>
      </c>
      <c r="I27">
        <v>9</v>
      </c>
      <c r="J27">
        <v>0</v>
      </c>
      <c r="K27">
        <v>0</v>
      </c>
      <c r="L27">
        <v>5</v>
      </c>
      <c r="M27">
        <v>5</v>
      </c>
      <c r="N27">
        <v>6</v>
      </c>
      <c r="O27">
        <v>4</v>
      </c>
      <c r="P27">
        <v>13</v>
      </c>
      <c r="Q27" s="2">
        <f t="shared" si="0"/>
        <v>0.88888888888888884</v>
      </c>
      <c r="R27" s="6" t="s">
        <v>45</v>
      </c>
      <c r="S27" s="2">
        <f t="shared" si="4"/>
        <v>1</v>
      </c>
      <c r="T27">
        <v>33</v>
      </c>
      <c r="U27">
        <v>28</v>
      </c>
      <c r="V27">
        <v>3</v>
      </c>
      <c r="W27" s="3">
        <f t="shared" si="1"/>
        <v>44.88190909090909</v>
      </c>
      <c r="X27" s="4">
        <f t="shared" si="2"/>
        <v>56.1</v>
      </c>
      <c r="Y27" s="4">
        <f t="shared" si="3"/>
        <v>28.799999999999997</v>
      </c>
      <c r="Z27">
        <v>1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5"/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13.884615384615385</v>
      </c>
      <c r="C47" s="4">
        <f t="shared" ref="C47:P47" si="6">AVERAGE(C2:C46)</f>
        <v>9.6923076923076916</v>
      </c>
      <c r="D47" s="4">
        <f t="shared" si="6"/>
        <v>2.1153846153846154</v>
      </c>
      <c r="E47" s="4">
        <f t="shared" si="6"/>
        <v>1.4230769230769231</v>
      </c>
      <c r="F47" s="4">
        <f t="shared" si="6"/>
        <v>0.92307692307692313</v>
      </c>
      <c r="G47" s="4">
        <f t="shared" si="6"/>
        <v>0.84615384615384615</v>
      </c>
      <c r="H47" s="4">
        <f t="shared" si="6"/>
        <v>5.9615384615384617</v>
      </c>
      <c r="I47" s="4">
        <f t="shared" si="6"/>
        <v>8.1538461538461533</v>
      </c>
      <c r="J47" s="4">
        <f t="shared" si="6"/>
        <v>0</v>
      </c>
      <c r="K47" s="4">
        <f t="shared" si="6"/>
        <v>3.8461538461538464E-2</v>
      </c>
      <c r="L47" s="4">
        <f t="shared" si="6"/>
        <v>1.9615384615384615</v>
      </c>
      <c r="M47" s="4">
        <f t="shared" si="6"/>
        <v>2.2692307692307692</v>
      </c>
      <c r="N47" s="4">
        <f t="shared" si="6"/>
        <v>2.8846153846153846</v>
      </c>
      <c r="O47" s="4">
        <f t="shared" si="6"/>
        <v>2.4615384615384617</v>
      </c>
      <c r="P47" s="4">
        <f t="shared" si="6"/>
        <v>11.615384615384615</v>
      </c>
      <c r="Q47" s="2">
        <f>SUM(H2:H46)/SUM(I2:I46)</f>
        <v>0.73113207547169812</v>
      </c>
      <c r="R47" s="2">
        <f>SUM(J2:J46)/SUM(K2:K46)</f>
        <v>0</v>
      </c>
      <c r="S47" s="2">
        <f>SUM(L2:L46)/SUM(M2:M46)</f>
        <v>0.86440677966101698</v>
      </c>
      <c r="T47" s="4">
        <f t="shared" ref="T47:V47" si="7">AVERAGE(T2:T46)</f>
        <v>35.269230769230766</v>
      </c>
      <c r="U47" s="4">
        <f t="shared" si="7"/>
        <v>19.076923076923077</v>
      </c>
      <c r="V47" s="4">
        <f t="shared" si="7"/>
        <v>2.5384615384615383</v>
      </c>
      <c r="W47" s="3">
        <f>((H49*85.91) +(F49*53.897)+(J49*51.757)+(L49*46.845)+(E49*39.19)+(N49*39.19)+(D49*34.677)+((C49-N49)*14.707)-(O49*17.174)-((M49-L49)*20.091)-((I49-H49)*39.19)-(G49*53.897))/T49</f>
        <v>23.139475463467832</v>
      </c>
      <c r="X47" s="4">
        <f t="shared" ref="X47" si="8">B47+(C47*1.2)+(D47*1.5)+(E47*3)+(F47*3)-G47</f>
        <v>34.880769230769225</v>
      </c>
      <c r="Y47" s="4">
        <f t="shared" ref="Y47" si="9">B47+0.4*H47-0.7*I47-0.4*(M47-L47)+0.7*N47+0.3*(C47-N47)+F47+D47*0.7+0.7*E47-0.4*O47-G47</f>
        <v>16.069230769230767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361</v>
      </c>
      <c r="C49">
        <f t="shared" ref="C49:P49" si="10">SUM(C2:C46)</f>
        <v>252</v>
      </c>
      <c r="D49">
        <f t="shared" si="10"/>
        <v>55</v>
      </c>
      <c r="E49">
        <f t="shared" si="10"/>
        <v>37</v>
      </c>
      <c r="F49">
        <f t="shared" si="10"/>
        <v>24</v>
      </c>
      <c r="G49">
        <f t="shared" si="10"/>
        <v>22</v>
      </c>
      <c r="H49">
        <f t="shared" si="10"/>
        <v>155</v>
      </c>
      <c r="I49">
        <f t="shared" si="10"/>
        <v>212</v>
      </c>
      <c r="J49">
        <f t="shared" si="10"/>
        <v>0</v>
      </c>
      <c r="K49">
        <f t="shared" si="10"/>
        <v>1</v>
      </c>
      <c r="L49">
        <f t="shared" si="10"/>
        <v>51</v>
      </c>
      <c r="M49">
        <f t="shared" si="10"/>
        <v>59</v>
      </c>
      <c r="N49">
        <f t="shared" si="10"/>
        <v>75</v>
      </c>
      <c r="O49">
        <f t="shared" si="10"/>
        <v>64</v>
      </c>
      <c r="P49">
        <f t="shared" si="10"/>
        <v>302</v>
      </c>
      <c r="T49">
        <f>SUM(T2:T46)</f>
        <v>917</v>
      </c>
      <c r="U49">
        <f>SUM(U2:U46)</f>
        <v>496</v>
      </c>
      <c r="V49">
        <f>SUM(V2:V46)</f>
        <v>66</v>
      </c>
      <c r="X49" s="4">
        <f>SUM(X2:X46)</f>
        <v>906.9000000000002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F820-8CAE-4BC0-9EA5-C4E2B3D5D1E0}">
  <dimension ref="A1:Z56"/>
  <sheetViews>
    <sheetView topLeftCell="A25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12</v>
      </c>
      <c r="C2">
        <v>4</v>
      </c>
      <c r="D2">
        <v>4</v>
      </c>
      <c r="E2">
        <v>1</v>
      </c>
      <c r="F2">
        <v>1</v>
      </c>
      <c r="G2">
        <v>0</v>
      </c>
      <c r="H2">
        <v>4</v>
      </c>
      <c r="I2">
        <v>9</v>
      </c>
      <c r="J2">
        <v>1</v>
      </c>
      <c r="K2">
        <v>3</v>
      </c>
      <c r="L2">
        <v>3</v>
      </c>
      <c r="M2">
        <v>3</v>
      </c>
      <c r="N2">
        <v>1</v>
      </c>
      <c r="O2">
        <v>0</v>
      </c>
      <c r="P2">
        <v>6</v>
      </c>
      <c r="Q2" s="2">
        <f t="shared" ref="Q2:Q46" si="0">H2/I2</f>
        <v>0.44444444444444442</v>
      </c>
      <c r="R2" s="2">
        <f t="shared" ref="R2:R46" si="1">J2/K2</f>
        <v>0.33333333333333331</v>
      </c>
      <c r="S2" s="2">
        <f>L2/M2</f>
        <v>1</v>
      </c>
      <c r="T2">
        <v>18</v>
      </c>
      <c r="U2">
        <v>20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36.393777777777778</v>
      </c>
      <c r="X2" s="4">
        <f t="shared" ref="X2:X46" si="3">B2+(C2*1.2)+(D2*1.5)+(E2*3)+(F2*3)-G2</f>
        <v>28.8</v>
      </c>
      <c r="Y2" s="4">
        <f t="shared" ref="Y2:Y46" si="4">B2+0.4*H2-0.7*I2-0.4*(M2-L2)+0.7*N2+0.3*(C2-N2)+F2+D2*0.7+0.7*E2-0.4*O2-G2</f>
        <v>13.399999999999999</v>
      </c>
      <c r="Z2">
        <v>0</v>
      </c>
    </row>
    <row r="3" spans="1:26" x14ac:dyDescent="0.3">
      <c r="A3" s="1" t="str">
        <f>'LaMelo Ball'!A3</f>
        <v>vs IMP</v>
      </c>
      <c r="B3">
        <v>12</v>
      </c>
      <c r="C3">
        <v>3</v>
      </c>
      <c r="D3">
        <v>2</v>
      </c>
      <c r="E3">
        <v>0</v>
      </c>
      <c r="F3">
        <v>0</v>
      </c>
      <c r="G3">
        <v>0</v>
      </c>
      <c r="H3">
        <v>5</v>
      </c>
      <c r="I3">
        <v>14</v>
      </c>
      <c r="J3">
        <v>2</v>
      </c>
      <c r="K3">
        <v>5</v>
      </c>
      <c r="L3">
        <v>0</v>
      </c>
      <c r="M3">
        <v>0</v>
      </c>
      <c r="N3">
        <v>1</v>
      </c>
      <c r="O3">
        <v>0</v>
      </c>
      <c r="P3">
        <v>6</v>
      </c>
      <c r="Q3" s="2">
        <f t="shared" si="0"/>
        <v>0.35714285714285715</v>
      </c>
      <c r="R3" s="2">
        <f t="shared" si="1"/>
        <v>0.4</v>
      </c>
      <c r="S3" s="6" t="s">
        <v>45</v>
      </c>
      <c r="T3">
        <v>13</v>
      </c>
      <c r="U3">
        <v>17</v>
      </c>
      <c r="V3">
        <v>1</v>
      </c>
      <c r="W3" s="3">
        <f t="shared" si="2"/>
        <v>24.485538461538457</v>
      </c>
      <c r="X3" s="4">
        <f t="shared" si="3"/>
        <v>18.600000000000001</v>
      </c>
      <c r="Y3" s="4">
        <f t="shared" si="4"/>
        <v>6.9</v>
      </c>
      <c r="Z3">
        <v>0</v>
      </c>
    </row>
    <row r="4" spans="1:26" x14ac:dyDescent="0.3">
      <c r="A4" s="1" t="str">
        <f>'LaMelo Ball'!A4</f>
        <v>@ 3PT</v>
      </c>
      <c r="B4">
        <v>8</v>
      </c>
      <c r="C4">
        <v>6</v>
      </c>
      <c r="D4">
        <v>2</v>
      </c>
      <c r="E4">
        <v>1</v>
      </c>
      <c r="F4">
        <v>0</v>
      </c>
      <c r="G4">
        <v>1</v>
      </c>
      <c r="H4">
        <v>4</v>
      </c>
      <c r="I4">
        <v>10</v>
      </c>
      <c r="J4">
        <v>0</v>
      </c>
      <c r="K4">
        <v>2</v>
      </c>
      <c r="L4">
        <v>0</v>
      </c>
      <c r="M4">
        <v>0</v>
      </c>
      <c r="N4">
        <v>0</v>
      </c>
      <c r="O4">
        <v>0</v>
      </c>
      <c r="P4">
        <v>3</v>
      </c>
      <c r="Q4" s="2">
        <f t="shared" si="0"/>
        <v>0.4</v>
      </c>
      <c r="R4" s="2">
        <f t="shared" si="1"/>
        <v>0</v>
      </c>
      <c r="S4" s="6" t="s">
        <v>45</v>
      </c>
      <c r="T4">
        <v>18</v>
      </c>
      <c r="U4">
        <v>14</v>
      </c>
      <c r="V4">
        <v>0</v>
      </c>
      <c r="W4" s="3">
        <f t="shared" si="2"/>
        <v>13.966055555555553</v>
      </c>
      <c r="X4" s="4">
        <f t="shared" si="3"/>
        <v>20.2</v>
      </c>
      <c r="Y4" s="4">
        <f t="shared" si="4"/>
        <v>5.4999999999999991</v>
      </c>
      <c r="Z4">
        <v>0</v>
      </c>
    </row>
    <row r="5" spans="1:26" x14ac:dyDescent="0.3">
      <c r="A5" s="1" t="str">
        <f>'LaMelo Ball'!A5</f>
        <v>vs DEF</v>
      </c>
      <c r="B5">
        <v>11</v>
      </c>
      <c r="C5">
        <v>2</v>
      </c>
      <c r="D5">
        <v>1</v>
      </c>
      <c r="E5">
        <v>0</v>
      </c>
      <c r="F5">
        <v>2</v>
      </c>
      <c r="G5">
        <v>1</v>
      </c>
      <c r="H5">
        <v>4</v>
      </c>
      <c r="I5">
        <v>5</v>
      </c>
      <c r="J5">
        <v>0</v>
      </c>
      <c r="K5">
        <v>0</v>
      </c>
      <c r="L5">
        <v>3</v>
      </c>
      <c r="M5">
        <v>3</v>
      </c>
      <c r="N5">
        <v>0</v>
      </c>
      <c r="O5">
        <v>0</v>
      </c>
      <c r="P5">
        <v>-6</v>
      </c>
      <c r="Q5" s="2">
        <f t="shared" si="0"/>
        <v>0.8</v>
      </c>
      <c r="R5" s="6" t="s">
        <v>45</v>
      </c>
      <c r="S5" s="2">
        <f>L5/M5</f>
        <v>1</v>
      </c>
      <c r="T5">
        <v>17</v>
      </c>
      <c r="U5">
        <v>13</v>
      </c>
      <c r="V5">
        <v>0</v>
      </c>
      <c r="W5" s="3">
        <f t="shared" si="2"/>
        <v>33.1160588235294</v>
      </c>
      <c r="X5" s="4">
        <f t="shared" si="3"/>
        <v>19.899999999999999</v>
      </c>
      <c r="Y5" s="4">
        <f t="shared" si="4"/>
        <v>11.399999999999999</v>
      </c>
      <c r="Z5">
        <v>0</v>
      </c>
    </row>
    <row r="6" spans="1:26" x14ac:dyDescent="0.3">
      <c r="A6" s="1" t="str">
        <f>'LaMelo Ball'!A6</f>
        <v>@ OCE</v>
      </c>
      <c r="B6">
        <v>16</v>
      </c>
      <c r="C6">
        <v>1</v>
      </c>
      <c r="D6">
        <v>4</v>
      </c>
      <c r="E6">
        <v>0</v>
      </c>
      <c r="F6">
        <v>0</v>
      </c>
      <c r="G6">
        <v>0</v>
      </c>
      <c r="H6">
        <v>6</v>
      </c>
      <c r="I6">
        <v>11</v>
      </c>
      <c r="J6">
        <v>1</v>
      </c>
      <c r="K6">
        <v>4</v>
      </c>
      <c r="L6">
        <v>3</v>
      </c>
      <c r="M6">
        <v>3</v>
      </c>
      <c r="N6">
        <v>0</v>
      </c>
      <c r="O6">
        <v>1</v>
      </c>
      <c r="P6">
        <v>1</v>
      </c>
      <c r="Q6" s="2">
        <f t="shared" si="0"/>
        <v>0.54545454545454541</v>
      </c>
      <c r="R6" s="2">
        <f t="shared" si="1"/>
        <v>0.25</v>
      </c>
      <c r="S6" s="2">
        <f t="shared" ref="S6:S46" si="5">L6/M6</f>
        <v>1</v>
      </c>
      <c r="T6">
        <v>19</v>
      </c>
      <c r="U6">
        <v>25</v>
      </c>
      <c r="V6">
        <v>0</v>
      </c>
      <c r="W6" s="3">
        <f t="shared" si="2"/>
        <v>34.107526315789471</v>
      </c>
      <c r="X6" s="4">
        <f t="shared" si="3"/>
        <v>23.2</v>
      </c>
      <c r="Y6" s="4">
        <f t="shared" si="4"/>
        <v>13.4</v>
      </c>
      <c r="Z6">
        <v>0</v>
      </c>
    </row>
    <row r="7" spans="1:26" x14ac:dyDescent="0.3">
      <c r="A7" s="1" t="str">
        <f>'LaMelo Ball'!A7</f>
        <v>vs FRA</v>
      </c>
      <c r="B7">
        <v>12</v>
      </c>
      <c r="C7">
        <v>2</v>
      </c>
      <c r="D7">
        <v>1</v>
      </c>
      <c r="E7">
        <v>0</v>
      </c>
      <c r="F7">
        <v>0</v>
      </c>
      <c r="G7">
        <v>0</v>
      </c>
      <c r="H7">
        <v>4</v>
      </c>
      <c r="I7">
        <v>9</v>
      </c>
      <c r="J7">
        <v>2</v>
      </c>
      <c r="K7">
        <v>2</v>
      </c>
      <c r="L7">
        <v>2</v>
      </c>
      <c r="M7">
        <v>2</v>
      </c>
      <c r="N7">
        <v>2</v>
      </c>
      <c r="O7">
        <v>0</v>
      </c>
      <c r="P7">
        <v>1</v>
      </c>
      <c r="Q7" s="2">
        <f t="shared" si="0"/>
        <v>0.44444444444444442</v>
      </c>
      <c r="R7" s="2">
        <f t="shared" si="1"/>
        <v>1</v>
      </c>
      <c r="S7" s="2">
        <f t="shared" si="5"/>
        <v>1</v>
      </c>
      <c r="T7">
        <v>18</v>
      </c>
      <c r="U7">
        <v>14</v>
      </c>
      <c r="V7">
        <v>1</v>
      </c>
      <c r="W7" s="3">
        <f t="shared" si="2"/>
        <v>25.441722222222225</v>
      </c>
      <c r="X7" s="4">
        <f t="shared" si="3"/>
        <v>15.9</v>
      </c>
      <c r="Y7" s="4">
        <f t="shared" si="4"/>
        <v>9.3999999999999986</v>
      </c>
      <c r="Z7">
        <v>0</v>
      </c>
    </row>
    <row r="8" spans="1:26" x14ac:dyDescent="0.3">
      <c r="A8" s="1" t="str">
        <f>'LaMelo Ball'!A8</f>
        <v>@ INJ</v>
      </c>
      <c r="B8">
        <v>11</v>
      </c>
      <c r="C8">
        <v>1</v>
      </c>
      <c r="D8">
        <v>1</v>
      </c>
      <c r="E8">
        <v>0</v>
      </c>
      <c r="F8">
        <v>0</v>
      </c>
      <c r="G8">
        <v>0</v>
      </c>
      <c r="H8">
        <v>5</v>
      </c>
      <c r="I8">
        <v>10</v>
      </c>
      <c r="J8">
        <v>0</v>
      </c>
      <c r="K8">
        <v>3</v>
      </c>
      <c r="L8">
        <v>1</v>
      </c>
      <c r="M8">
        <v>1</v>
      </c>
      <c r="N8">
        <v>1</v>
      </c>
      <c r="O8">
        <v>0</v>
      </c>
      <c r="P8">
        <v>-2</v>
      </c>
      <c r="Q8" s="2">
        <f t="shared" si="0"/>
        <v>0.5</v>
      </c>
      <c r="R8" s="2">
        <f t="shared" si="1"/>
        <v>0</v>
      </c>
      <c r="S8" s="2">
        <f t="shared" si="5"/>
        <v>1</v>
      </c>
      <c r="T8">
        <v>12</v>
      </c>
      <c r="U8">
        <v>13</v>
      </c>
      <c r="V8">
        <v>2</v>
      </c>
      <c r="W8" s="3">
        <f t="shared" si="2"/>
        <v>29.526000000000007</v>
      </c>
      <c r="X8" s="4">
        <f t="shared" si="3"/>
        <v>13.7</v>
      </c>
      <c r="Y8" s="4">
        <f t="shared" si="4"/>
        <v>7.4</v>
      </c>
      <c r="Z8">
        <v>0</v>
      </c>
    </row>
    <row r="9" spans="1:26" x14ac:dyDescent="0.3">
      <c r="A9" s="1" t="str">
        <f>'LaMelo Ball'!A9</f>
        <v>vs EUR</v>
      </c>
      <c r="B9">
        <v>10</v>
      </c>
      <c r="C9">
        <v>3</v>
      </c>
      <c r="D9">
        <v>2</v>
      </c>
      <c r="E9">
        <v>1</v>
      </c>
      <c r="F9">
        <v>1</v>
      </c>
      <c r="G9">
        <v>1</v>
      </c>
      <c r="H9">
        <v>4</v>
      </c>
      <c r="I9">
        <v>11</v>
      </c>
      <c r="J9">
        <v>2</v>
      </c>
      <c r="K9">
        <v>4</v>
      </c>
      <c r="L9">
        <v>0</v>
      </c>
      <c r="M9">
        <v>0</v>
      </c>
      <c r="N9">
        <v>0</v>
      </c>
      <c r="O9">
        <v>0</v>
      </c>
      <c r="P9">
        <v>1</v>
      </c>
      <c r="Q9" s="2">
        <f t="shared" si="0"/>
        <v>0.36363636363636365</v>
      </c>
      <c r="R9" s="2">
        <f t="shared" si="1"/>
        <v>0.5</v>
      </c>
      <c r="S9" s="6" t="s">
        <v>45</v>
      </c>
      <c r="T9">
        <v>18</v>
      </c>
      <c r="U9">
        <v>14</v>
      </c>
      <c r="V9">
        <v>0</v>
      </c>
      <c r="W9" s="3">
        <f t="shared" si="2"/>
        <v>18.082722222222223</v>
      </c>
      <c r="X9" s="4">
        <f t="shared" si="3"/>
        <v>21.6</v>
      </c>
      <c r="Y9" s="4">
        <f t="shared" si="4"/>
        <v>6.9000000000000012</v>
      </c>
      <c r="Z9">
        <v>0</v>
      </c>
    </row>
    <row r="10" spans="1:26" x14ac:dyDescent="0.3">
      <c r="A10" s="1" t="str">
        <f>'LaMelo Ball'!A10</f>
        <v>@ CHI</v>
      </c>
      <c r="B10">
        <v>11</v>
      </c>
      <c r="C10">
        <v>4</v>
      </c>
      <c r="D10">
        <v>1</v>
      </c>
      <c r="E10">
        <v>0</v>
      </c>
      <c r="F10">
        <v>1</v>
      </c>
      <c r="G10">
        <v>0</v>
      </c>
      <c r="H10">
        <v>2</v>
      </c>
      <c r="I10">
        <v>7</v>
      </c>
      <c r="J10">
        <v>1</v>
      </c>
      <c r="K10">
        <v>5</v>
      </c>
      <c r="L10">
        <v>6</v>
      </c>
      <c r="M10">
        <v>6</v>
      </c>
      <c r="N10">
        <v>1</v>
      </c>
      <c r="O10">
        <v>0</v>
      </c>
      <c r="P10">
        <v>9</v>
      </c>
      <c r="Q10" s="2">
        <f t="shared" si="0"/>
        <v>0.2857142857142857</v>
      </c>
      <c r="R10" s="2">
        <f t="shared" si="1"/>
        <v>0.2</v>
      </c>
      <c r="S10" s="2">
        <f t="shared" si="5"/>
        <v>1</v>
      </c>
      <c r="T10">
        <v>18</v>
      </c>
      <c r="U10">
        <v>13</v>
      </c>
      <c r="V10">
        <v>0</v>
      </c>
      <c r="W10" s="3">
        <f t="shared" si="2"/>
        <v>26.698999999999998</v>
      </c>
      <c r="X10" s="4">
        <f t="shared" si="3"/>
        <v>20.3</v>
      </c>
      <c r="Y10" s="4">
        <f t="shared" si="4"/>
        <v>10.200000000000001</v>
      </c>
      <c r="Z10">
        <v>0</v>
      </c>
    </row>
    <row r="11" spans="1:26" x14ac:dyDescent="0.3">
      <c r="A11" s="1" t="str">
        <f>'LaMelo Ball'!A11</f>
        <v>@ AFR</v>
      </c>
      <c r="B11">
        <v>13</v>
      </c>
      <c r="C11">
        <v>3</v>
      </c>
      <c r="D11">
        <v>4</v>
      </c>
      <c r="E11">
        <v>0</v>
      </c>
      <c r="F11">
        <v>0</v>
      </c>
      <c r="G11">
        <v>0</v>
      </c>
      <c r="H11">
        <v>5</v>
      </c>
      <c r="I11">
        <v>9</v>
      </c>
      <c r="J11">
        <v>1</v>
      </c>
      <c r="K11">
        <v>2</v>
      </c>
      <c r="L11">
        <v>2</v>
      </c>
      <c r="M11">
        <v>2</v>
      </c>
      <c r="N11">
        <v>1</v>
      </c>
      <c r="O11">
        <v>0</v>
      </c>
      <c r="P11">
        <v>7</v>
      </c>
      <c r="Q11" s="2">
        <f t="shared" si="0"/>
        <v>0.55555555555555558</v>
      </c>
      <c r="R11" s="2">
        <f t="shared" si="1"/>
        <v>0.5</v>
      </c>
      <c r="S11" s="2">
        <f t="shared" si="5"/>
        <v>1</v>
      </c>
      <c r="T11">
        <v>21</v>
      </c>
      <c r="U11">
        <v>22</v>
      </c>
      <c r="V11">
        <v>1</v>
      </c>
      <c r="W11" s="3">
        <f t="shared" si="2"/>
        <v>29.788047619047614</v>
      </c>
      <c r="X11" s="4">
        <f t="shared" si="3"/>
        <v>22.6</v>
      </c>
      <c r="Y11" s="4">
        <f t="shared" si="4"/>
        <v>12.799999999999997</v>
      </c>
      <c r="Z11">
        <v>0</v>
      </c>
    </row>
    <row r="12" spans="1:26" x14ac:dyDescent="0.3">
      <c r="A12" s="1" t="str">
        <f>'LaMelo Ball'!A12</f>
        <v>vs OLD</v>
      </c>
      <c r="B12">
        <v>3</v>
      </c>
      <c r="C12">
        <v>0</v>
      </c>
      <c r="D12">
        <v>3</v>
      </c>
      <c r="E12">
        <v>0</v>
      </c>
      <c r="F12">
        <v>0</v>
      </c>
      <c r="G12">
        <v>0</v>
      </c>
      <c r="H12">
        <v>1</v>
      </c>
      <c r="I12">
        <v>6</v>
      </c>
      <c r="J12">
        <v>1</v>
      </c>
      <c r="K12">
        <v>3</v>
      </c>
      <c r="L12">
        <v>0</v>
      </c>
      <c r="M12">
        <v>0</v>
      </c>
      <c r="N12">
        <v>0</v>
      </c>
      <c r="O12">
        <v>0</v>
      </c>
      <c r="P12">
        <v>-14</v>
      </c>
      <c r="Q12" s="2">
        <f t="shared" si="0"/>
        <v>0.16666666666666666</v>
      </c>
      <c r="R12" s="2">
        <f t="shared" si="1"/>
        <v>0.33333333333333331</v>
      </c>
      <c r="S12" s="6" t="s">
        <v>45</v>
      </c>
      <c r="T12">
        <v>13</v>
      </c>
      <c r="U12">
        <v>9</v>
      </c>
      <c r="V12">
        <v>0</v>
      </c>
      <c r="W12" s="3">
        <f t="shared" si="2"/>
        <v>3.5190769230769243</v>
      </c>
      <c r="X12" s="4">
        <f t="shared" si="3"/>
        <v>7.5</v>
      </c>
      <c r="Y12" s="4">
        <f t="shared" si="4"/>
        <v>1.3000000000000003</v>
      </c>
      <c r="Z12">
        <v>0</v>
      </c>
    </row>
    <row r="13" spans="1:26" x14ac:dyDescent="0.3">
      <c r="A13" s="1" t="str">
        <f>'LaMelo Ball'!A13</f>
        <v>@ USA</v>
      </c>
      <c r="B13">
        <v>25</v>
      </c>
      <c r="C13">
        <v>4</v>
      </c>
      <c r="D13">
        <v>8</v>
      </c>
      <c r="E13">
        <v>0</v>
      </c>
      <c r="F13">
        <v>1</v>
      </c>
      <c r="G13">
        <v>1</v>
      </c>
      <c r="H13">
        <v>9</v>
      </c>
      <c r="I13">
        <v>13</v>
      </c>
      <c r="J13">
        <v>2</v>
      </c>
      <c r="K13">
        <v>4</v>
      </c>
      <c r="L13">
        <v>5</v>
      </c>
      <c r="M13">
        <v>5</v>
      </c>
      <c r="N13">
        <v>1</v>
      </c>
      <c r="O13">
        <v>1</v>
      </c>
      <c r="P13">
        <v>31</v>
      </c>
      <c r="Q13" s="2">
        <f t="shared" si="0"/>
        <v>0.69230769230769229</v>
      </c>
      <c r="R13" s="2">
        <f t="shared" si="1"/>
        <v>0.5</v>
      </c>
      <c r="S13" s="2">
        <f t="shared" si="5"/>
        <v>1</v>
      </c>
      <c r="T13">
        <v>20</v>
      </c>
      <c r="U13">
        <v>44</v>
      </c>
      <c r="V13">
        <v>2</v>
      </c>
      <c r="W13" s="3">
        <f t="shared" si="2"/>
        <v>64.886100000000013</v>
      </c>
      <c r="X13" s="4">
        <f t="shared" si="3"/>
        <v>43.8</v>
      </c>
      <c r="Y13" s="4">
        <f t="shared" si="4"/>
        <v>26.299999999999997</v>
      </c>
      <c r="Z13">
        <v>1</v>
      </c>
    </row>
    <row r="14" spans="1:26" x14ac:dyDescent="0.3">
      <c r="A14" s="1" t="str">
        <f>'LaMelo Ball'!A14</f>
        <v>vs SPA</v>
      </c>
      <c r="B14">
        <v>7</v>
      </c>
      <c r="C14">
        <v>1</v>
      </c>
      <c r="D14">
        <v>2</v>
      </c>
      <c r="E14">
        <v>1</v>
      </c>
      <c r="F14">
        <v>0</v>
      </c>
      <c r="G14">
        <v>2</v>
      </c>
      <c r="H14">
        <v>2</v>
      </c>
      <c r="I14">
        <v>4</v>
      </c>
      <c r="J14">
        <v>0</v>
      </c>
      <c r="K14">
        <v>1</v>
      </c>
      <c r="L14">
        <v>3</v>
      </c>
      <c r="M14">
        <v>3</v>
      </c>
      <c r="N14">
        <v>0</v>
      </c>
      <c r="O14">
        <v>1</v>
      </c>
      <c r="P14">
        <v>2</v>
      </c>
      <c r="Q14" s="2">
        <f t="shared" si="0"/>
        <v>0.5</v>
      </c>
      <c r="R14" s="2">
        <f t="shared" si="1"/>
        <v>0</v>
      </c>
      <c r="S14" s="2">
        <f t="shared" si="5"/>
        <v>1</v>
      </c>
      <c r="T14">
        <v>16</v>
      </c>
      <c r="U14">
        <v>11</v>
      </c>
      <c r="V14">
        <v>0</v>
      </c>
      <c r="W14" s="3">
        <f t="shared" si="2"/>
        <v>14.516125000000002</v>
      </c>
      <c r="X14" s="4">
        <f t="shared" si="3"/>
        <v>12.2</v>
      </c>
      <c r="Y14" s="4">
        <f t="shared" si="4"/>
        <v>4.9999999999999991</v>
      </c>
      <c r="Z14">
        <v>0</v>
      </c>
    </row>
    <row r="15" spans="1:26" x14ac:dyDescent="0.3">
      <c r="A15" s="1" t="str">
        <f>'LaMelo Ball'!A15</f>
        <v>@ 6TH</v>
      </c>
      <c r="B15">
        <v>11</v>
      </c>
      <c r="C15">
        <v>4</v>
      </c>
      <c r="D15">
        <v>1</v>
      </c>
      <c r="E15">
        <v>1</v>
      </c>
      <c r="F15">
        <v>0</v>
      </c>
      <c r="G15">
        <v>0</v>
      </c>
      <c r="H15">
        <v>4</v>
      </c>
      <c r="I15">
        <v>7</v>
      </c>
      <c r="J15">
        <v>1</v>
      </c>
      <c r="K15">
        <v>3</v>
      </c>
      <c r="L15">
        <v>2</v>
      </c>
      <c r="M15">
        <v>2</v>
      </c>
      <c r="N15">
        <v>2</v>
      </c>
      <c r="O15">
        <v>3</v>
      </c>
      <c r="P15">
        <v>2</v>
      </c>
      <c r="Q15" s="2">
        <f t="shared" si="0"/>
        <v>0.5714285714285714</v>
      </c>
      <c r="R15" s="2">
        <f t="shared" si="1"/>
        <v>0.33333333333333331</v>
      </c>
      <c r="S15" s="2">
        <f t="shared" si="5"/>
        <v>1</v>
      </c>
      <c r="T15">
        <v>14</v>
      </c>
      <c r="U15">
        <v>13</v>
      </c>
      <c r="V15">
        <v>0</v>
      </c>
      <c r="W15" s="3">
        <f t="shared" si="2"/>
        <v>35.832571428571427</v>
      </c>
      <c r="X15" s="4">
        <f t="shared" si="3"/>
        <v>20.3</v>
      </c>
      <c r="Y15" s="4">
        <f t="shared" si="4"/>
        <v>9.8999999999999986</v>
      </c>
      <c r="Z15">
        <v>0</v>
      </c>
    </row>
    <row r="16" spans="1:26" x14ac:dyDescent="0.3">
      <c r="A16" s="1" t="str">
        <f>'LaMelo Ball'!A16</f>
        <v>vs CAN</v>
      </c>
      <c r="B16">
        <v>16</v>
      </c>
      <c r="C16">
        <v>5</v>
      </c>
      <c r="D16">
        <v>2</v>
      </c>
      <c r="E16">
        <v>1</v>
      </c>
      <c r="F16">
        <v>0</v>
      </c>
      <c r="G16">
        <v>1</v>
      </c>
      <c r="H16">
        <v>5</v>
      </c>
      <c r="I16">
        <v>11</v>
      </c>
      <c r="J16">
        <v>2</v>
      </c>
      <c r="K16">
        <v>5</v>
      </c>
      <c r="L16">
        <v>4</v>
      </c>
      <c r="M16">
        <v>4</v>
      </c>
      <c r="N16">
        <v>0</v>
      </c>
      <c r="O16">
        <v>1</v>
      </c>
      <c r="P16">
        <v>2</v>
      </c>
      <c r="Q16" s="2">
        <f t="shared" si="0"/>
        <v>0.45454545454545453</v>
      </c>
      <c r="R16" s="2">
        <f t="shared" si="1"/>
        <v>0.4</v>
      </c>
      <c r="S16" s="2">
        <f t="shared" si="5"/>
        <v>1</v>
      </c>
      <c r="T16">
        <v>20</v>
      </c>
      <c r="U16">
        <v>20</v>
      </c>
      <c r="V16">
        <v>0</v>
      </c>
      <c r="W16" s="3">
        <f t="shared" si="2"/>
        <v>29.8156</v>
      </c>
      <c r="X16" s="4">
        <f t="shared" si="3"/>
        <v>27</v>
      </c>
      <c r="Y16" s="4">
        <f t="shared" si="4"/>
        <v>12.5</v>
      </c>
      <c r="Z16">
        <v>0</v>
      </c>
    </row>
    <row r="17" spans="1:26" x14ac:dyDescent="0.3">
      <c r="A17" s="1" t="str">
        <f>'LaMelo Ball'!A17</f>
        <v>vs DNK</v>
      </c>
      <c r="B17">
        <v>16</v>
      </c>
      <c r="C17">
        <v>1</v>
      </c>
      <c r="D17">
        <v>6</v>
      </c>
      <c r="E17">
        <v>0</v>
      </c>
      <c r="F17">
        <v>0</v>
      </c>
      <c r="G17">
        <v>1</v>
      </c>
      <c r="H17">
        <v>5</v>
      </c>
      <c r="I17">
        <v>12</v>
      </c>
      <c r="J17">
        <v>3</v>
      </c>
      <c r="K17">
        <v>7</v>
      </c>
      <c r="L17">
        <v>3</v>
      </c>
      <c r="M17">
        <v>3</v>
      </c>
      <c r="N17">
        <v>0</v>
      </c>
      <c r="O17">
        <v>1</v>
      </c>
      <c r="P17">
        <v>-13</v>
      </c>
      <c r="Q17" s="2">
        <f t="shared" si="0"/>
        <v>0.41666666666666669</v>
      </c>
      <c r="R17" s="2">
        <f t="shared" si="1"/>
        <v>0.42857142857142855</v>
      </c>
      <c r="S17" s="2">
        <f t="shared" si="5"/>
        <v>1</v>
      </c>
      <c r="T17">
        <v>17</v>
      </c>
      <c r="U17">
        <v>30</v>
      </c>
      <c r="V17">
        <v>1</v>
      </c>
      <c r="W17" s="3">
        <f t="shared" si="2"/>
        <v>35.45435294117646</v>
      </c>
      <c r="X17" s="4">
        <f t="shared" si="3"/>
        <v>25.2</v>
      </c>
      <c r="Y17" s="4">
        <f t="shared" si="4"/>
        <v>12.700000000000001</v>
      </c>
      <c r="Z17">
        <v>0</v>
      </c>
    </row>
    <row r="18" spans="1:26" x14ac:dyDescent="0.3">
      <c r="A18" s="1" t="str">
        <f>'LaMelo Ball'!A18</f>
        <v>@ IMP</v>
      </c>
      <c r="B18">
        <v>11</v>
      </c>
      <c r="C18">
        <v>3</v>
      </c>
      <c r="D18">
        <v>1</v>
      </c>
      <c r="E18">
        <v>0</v>
      </c>
      <c r="F18">
        <v>0</v>
      </c>
      <c r="G18">
        <v>1</v>
      </c>
      <c r="H18">
        <v>4</v>
      </c>
      <c r="I18">
        <v>6</v>
      </c>
      <c r="J18">
        <v>1</v>
      </c>
      <c r="K18">
        <v>2</v>
      </c>
      <c r="L18">
        <v>2</v>
      </c>
      <c r="M18">
        <v>2</v>
      </c>
      <c r="N18">
        <v>1</v>
      </c>
      <c r="O18">
        <v>2</v>
      </c>
      <c r="P18">
        <v>-7</v>
      </c>
      <c r="Q18" s="2">
        <f t="shared" si="0"/>
        <v>0.66666666666666663</v>
      </c>
      <c r="R18" s="2">
        <f t="shared" si="1"/>
        <v>0.5</v>
      </c>
      <c r="S18" s="2">
        <f t="shared" si="5"/>
        <v>1</v>
      </c>
      <c r="T18">
        <v>12</v>
      </c>
      <c r="U18">
        <v>13</v>
      </c>
      <c r="V18">
        <v>2</v>
      </c>
      <c r="W18" s="3">
        <f t="shared" si="2"/>
        <v>35.47858333333334</v>
      </c>
      <c r="X18" s="4">
        <f t="shared" si="3"/>
        <v>15.100000000000001</v>
      </c>
      <c r="Y18" s="4">
        <f t="shared" si="4"/>
        <v>8.5999999999999979</v>
      </c>
      <c r="Z18">
        <v>0</v>
      </c>
    </row>
    <row r="19" spans="1:26" x14ac:dyDescent="0.3">
      <c r="A19" s="1" t="str">
        <f>'LaMelo Ball'!A19</f>
        <v>vs 3PT</v>
      </c>
      <c r="B19">
        <v>19</v>
      </c>
      <c r="C19">
        <v>2</v>
      </c>
      <c r="D19">
        <v>4</v>
      </c>
      <c r="E19">
        <v>2</v>
      </c>
      <c r="F19">
        <v>1</v>
      </c>
      <c r="G19">
        <v>1</v>
      </c>
      <c r="H19">
        <v>8</v>
      </c>
      <c r="I19">
        <v>10</v>
      </c>
      <c r="J19">
        <v>3</v>
      </c>
      <c r="K19">
        <v>3</v>
      </c>
      <c r="L19">
        <v>0</v>
      </c>
      <c r="M19">
        <v>0</v>
      </c>
      <c r="N19">
        <v>1</v>
      </c>
      <c r="O19">
        <v>0</v>
      </c>
      <c r="P19">
        <v>-3</v>
      </c>
      <c r="Q19" s="2">
        <f t="shared" si="0"/>
        <v>0.8</v>
      </c>
      <c r="R19" s="2">
        <f t="shared" si="1"/>
        <v>1</v>
      </c>
      <c r="S19" s="6" t="s">
        <v>45</v>
      </c>
      <c r="T19">
        <v>19</v>
      </c>
      <c r="U19">
        <v>29</v>
      </c>
      <c r="V19">
        <v>1</v>
      </c>
      <c r="W19" s="3">
        <f t="shared" si="2"/>
        <v>54.481894736842129</v>
      </c>
      <c r="X19" s="4">
        <f t="shared" si="3"/>
        <v>35.4</v>
      </c>
      <c r="Y19" s="4">
        <f t="shared" si="4"/>
        <v>20.399999999999999</v>
      </c>
      <c r="Z19">
        <v>0</v>
      </c>
    </row>
    <row r="20" spans="1:26" x14ac:dyDescent="0.3">
      <c r="A20" s="1" t="str">
        <f>'LaMelo Ball'!A20</f>
        <v>@ DEF</v>
      </c>
      <c r="B20">
        <v>23</v>
      </c>
      <c r="C20">
        <v>1</v>
      </c>
      <c r="D20">
        <v>0</v>
      </c>
      <c r="E20">
        <v>0</v>
      </c>
      <c r="F20">
        <v>1</v>
      </c>
      <c r="G20">
        <v>0</v>
      </c>
      <c r="H20">
        <v>8</v>
      </c>
      <c r="I20">
        <v>11</v>
      </c>
      <c r="J20">
        <v>3</v>
      </c>
      <c r="K20">
        <v>3</v>
      </c>
      <c r="L20">
        <v>4</v>
      </c>
      <c r="M20">
        <v>4</v>
      </c>
      <c r="N20">
        <v>0</v>
      </c>
      <c r="O20">
        <v>1</v>
      </c>
      <c r="P20">
        <v>10</v>
      </c>
      <c r="Q20" s="2">
        <f t="shared" si="0"/>
        <v>0.72727272727272729</v>
      </c>
      <c r="R20" s="2">
        <f t="shared" si="1"/>
        <v>1</v>
      </c>
      <c r="S20" s="2">
        <f t="shared" si="5"/>
        <v>1</v>
      </c>
      <c r="T20">
        <v>14</v>
      </c>
      <c r="U20">
        <v>23</v>
      </c>
      <c r="V20">
        <v>1</v>
      </c>
      <c r="W20" s="3">
        <f t="shared" si="2"/>
        <v>68.842214285714292</v>
      </c>
      <c r="X20" s="4">
        <f t="shared" si="3"/>
        <v>27.2</v>
      </c>
      <c r="Y20" s="4">
        <f t="shared" si="4"/>
        <v>19.400000000000002</v>
      </c>
      <c r="Z20">
        <v>0</v>
      </c>
    </row>
    <row r="21" spans="1:26" x14ac:dyDescent="0.3">
      <c r="A21" s="1" t="str">
        <f>'LaMelo Ball'!A21</f>
        <v>vs OCE</v>
      </c>
      <c r="B21">
        <v>12</v>
      </c>
      <c r="C21">
        <v>1</v>
      </c>
      <c r="D21">
        <v>1</v>
      </c>
      <c r="E21">
        <v>0</v>
      </c>
      <c r="F21">
        <v>0</v>
      </c>
      <c r="G21">
        <v>0</v>
      </c>
      <c r="H21">
        <v>5</v>
      </c>
      <c r="I21">
        <v>7</v>
      </c>
      <c r="J21">
        <v>1</v>
      </c>
      <c r="K21">
        <v>2</v>
      </c>
      <c r="L21">
        <v>1</v>
      </c>
      <c r="M21">
        <v>1</v>
      </c>
      <c r="N21">
        <v>0</v>
      </c>
      <c r="O21">
        <v>0</v>
      </c>
      <c r="P21">
        <v>0</v>
      </c>
      <c r="Q21" s="2">
        <f t="shared" si="0"/>
        <v>0.7142857142857143</v>
      </c>
      <c r="R21" s="2">
        <f t="shared" si="1"/>
        <v>0.5</v>
      </c>
      <c r="S21" s="2">
        <f t="shared" si="5"/>
        <v>1</v>
      </c>
      <c r="T21">
        <v>15</v>
      </c>
      <c r="U21">
        <v>15</v>
      </c>
      <c r="V21">
        <v>1</v>
      </c>
      <c r="W21" s="3">
        <f t="shared" si="2"/>
        <v>33.277066666666663</v>
      </c>
      <c r="X21" s="4">
        <f t="shared" si="3"/>
        <v>14.7</v>
      </c>
      <c r="Y21" s="4">
        <f t="shared" si="4"/>
        <v>10.100000000000001</v>
      </c>
      <c r="Z21">
        <v>0</v>
      </c>
    </row>
    <row r="22" spans="1:26" x14ac:dyDescent="0.3">
      <c r="A22" s="1" t="str">
        <f>'LaMelo Ball'!A22</f>
        <v>@ FRA</v>
      </c>
      <c r="B22">
        <v>11</v>
      </c>
      <c r="C22">
        <v>1</v>
      </c>
      <c r="D22">
        <v>1</v>
      </c>
      <c r="E22">
        <v>0</v>
      </c>
      <c r="F22">
        <v>2</v>
      </c>
      <c r="G22">
        <v>2</v>
      </c>
      <c r="H22">
        <v>4</v>
      </c>
      <c r="I22">
        <v>6</v>
      </c>
      <c r="J22">
        <v>2</v>
      </c>
      <c r="K22">
        <v>4</v>
      </c>
      <c r="L22">
        <v>1</v>
      </c>
      <c r="M22">
        <v>1</v>
      </c>
      <c r="N22">
        <v>1</v>
      </c>
      <c r="O22">
        <v>0</v>
      </c>
      <c r="P22">
        <v>0</v>
      </c>
      <c r="Q22" s="2">
        <f t="shared" si="0"/>
        <v>0.66666666666666663</v>
      </c>
      <c r="R22" s="2">
        <f t="shared" si="1"/>
        <v>0.5</v>
      </c>
      <c r="S22" s="2">
        <f t="shared" si="5"/>
        <v>1</v>
      </c>
      <c r="T22">
        <v>15</v>
      </c>
      <c r="U22">
        <v>13</v>
      </c>
      <c r="V22">
        <v>0</v>
      </c>
      <c r="W22" s="3">
        <f t="shared" si="2"/>
        <v>32.632399999999997</v>
      </c>
      <c r="X22" s="4">
        <f t="shared" si="3"/>
        <v>17.7</v>
      </c>
      <c r="Y22" s="4">
        <f t="shared" si="4"/>
        <v>9.7999999999999989</v>
      </c>
      <c r="Z22">
        <v>0</v>
      </c>
    </row>
    <row r="23" spans="1:26" x14ac:dyDescent="0.3">
      <c r="A23" s="1" t="str">
        <f>'LaMelo Ball'!A23</f>
        <v>vs INJ</v>
      </c>
      <c r="B23">
        <v>13</v>
      </c>
      <c r="C23">
        <v>2</v>
      </c>
      <c r="D23">
        <v>1</v>
      </c>
      <c r="E23">
        <v>1</v>
      </c>
      <c r="F23">
        <v>0</v>
      </c>
      <c r="G23">
        <v>0</v>
      </c>
      <c r="H23">
        <v>4</v>
      </c>
      <c r="I23">
        <v>8</v>
      </c>
      <c r="J23">
        <v>0</v>
      </c>
      <c r="K23">
        <v>1</v>
      </c>
      <c r="L23">
        <v>5</v>
      </c>
      <c r="M23">
        <v>5</v>
      </c>
      <c r="N23">
        <v>0</v>
      </c>
      <c r="O23">
        <v>1</v>
      </c>
      <c r="P23">
        <v>1</v>
      </c>
      <c r="Q23" s="2">
        <f t="shared" si="0"/>
        <v>0.5</v>
      </c>
      <c r="R23" s="2">
        <f t="shared" si="1"/>
        <v>0</v>
      </c>
      <c r="S23" s="2">
        <f t="shared" si="5"/>
        <v>1</v>
      </c>
      <c r="T23">
        <v>17</v>
      </c>
      <c r="U23">
        <v>15</v>
      </c>
      <c r="V23">
        <v>0</v>
      </c>
      <c r="W23" s="3">
        <f t="shared" si="2"/>
        <v>29.836000000000006</v>
      </c>
      <c r="X23" s="4">
        <f t="shared" si="3"/>
        <v>19.899999999999999</v>
      </c>
      <c r="Y23" s="4">
        <f t="shared" si="4"/>
        <v>10.599999999999998</v>
      </c>
      <c r="Z23">
        <v>0</v>
      </c>
    </row>
    <row r="24" spans="1:26" x14ac:dyDescent="0.3">
      <c r="A24" s="1" t="str">
        <f>'LaMelo Ball'!A24</f>
        <v>@ EUR</v>
      </c>
      <c r="B24">
        <v>7</v>
      </c>
      <c r="C24">
        <v>0</v>
      </c>
      <c r="D24">
        <v>1</v>
      </c>
      <c r="E24">
        <v>0</v>
      </c>
      <c r="F24">
        <v>0</v>
      </c>
      <c r="G24">
        <v>1</v>
      </c>
      <c r="H24">
        <v>3</v>
      </c>
      <c r="I24">
        <v>7</v>
      </c>
      <c r="J24">
        <v>1</v>
      </c>
      <c r="K24">
        <v>3</v>
      </c>
      <c r="L24">
        <v>0</v>
      </c>
      <c r="M24">
        <v>0</v>
      </c>
      <c r="N24">
        <v>0</v>
      </c>
      <c r="O24">
        <v>1</v>
      </c>
      <c r="P24">
        <v>-4</v>
      </c>
      <c r="Q24" s="2">
        <f t="shared" si="0"/>
        <v>0.42857142857142855</v>
      </c>
      <c r="R24" s="2">
        <f t="shared" si="1"/>
        <v>0.33333333333333331</v>
      </c>
      <c r="S24" s="6" t="s">
        <v>45</v>
      </c>
      <c r="T24">
        <v>13</v>
      </c>
      <c r="U24">
        <v>9</v>
      </c>
      <c r="V24">
        <v>0</v>
      </c>
      <c r="W24" s="3">
        <f t="shared" si="2"/>
        <v>8.9486923076923137</v>
      </c>
      <c r="X24" s="4">
        <f t="shared" si="3"/>
        <v>7.5</v>
      </c>
      <c r="Y24" s="4">
        <f t="shared" si="4"/>
        <v>2.6</v>
      </c>
      <c r="Z24">
        <v>0</v>
      </c>
    </row>
    <row r="25" spans="1:26" x14ac:dyDescent="0.3">
      <c r="A25" s="1" t="str">
        <f>'LaMelo Ball'!A25</f>
        <v>vs CHI</v>
      </c>
      <c r="B25">
        <v>20</v>
      </c>
      <c r="C25">
        <v>1</v>
      </c>
      <c r="D25">
        <v>5</v>
      </c>
      <c r="E25">
        <v>0</v>
      </c>
      <c r="F25">
        <v>0</v>
      </c>
      <c r="G25">
        <v>0</v>
      </c>
      <c r="H25">
        <v>6</v>
      </c>
      <c r="I25">
        <v>9</v>
      </c>
      <c r="J25">
        <v>3</v>
      </c>
      <c r="K25">
        <v>3</v>
      </c>
      <c r="L25">
        <v>5</v>
      </c>
      <c r="M25">
        <v>5</v>
      </c>
      <c r="N25">
        <v>0</v>
      </c>
      <c r="O25">
        <v>1</v>
      </c>
      <c r="P25">
        <v>2</v>
      </c>
      <c r="Q25" s="2">
        <f t="shared" si="0"/>
        <v>0.66666666666666663</v>
      </c>
      <c r="R25" s="2">
        <f t="shared" si="1"/>
        <v>1</v>
      </c>
      <c r="S25" s="2">
        <f t="shared" si="5"/>
        <v>1</v>
      </c>
      <c r="T25">
        <v>20</v>
      </c>
      <c r="U25">
        <v>32</v>
      </c>
      <c r="V25">
        <v>1</v>
      </c>
      <c r="W25" s="3">
        <f t="shared" si="2"/>
        <v>47.915200000000006</v>
      </c>
      <c r="X25" s="4">
        <f t="shared" si="3"/>
        <v>28.7</v>
      </c>
      <c r="Y25" s="4">
        <f t="shared" si="4"/>
        <v>19.5</v>
      </c>
      <c r="Z25">
        <v>0</v>
      </c>
    </row>
    <row r="26" spans="1:26" x14ac:dyDescent="0.3">
      <c r="A26" s="1" t="str">
        <f>'LaMelo Ball'!A26</f>
        <v>vs AFR</v>
      </c>
      <c r="B26">
        <v>1</v>
      </c>
      <c r="C26">
        <v>4</v>
      </c>
      <c r="D26">
        <v>2</v>
      </c>
      <c r="E26">
        <v>2</v>
      </c>
      <c r="F26">
        <v>3</v>
      </c>
      <c r="G26">
        <v>2</v>
      </c>
      <c r="H26">
        <v>0</v>
      </c>
      <c r="I26">
        <v>5</v>
      </c>
      <c r="J26">
        <v>0</v>
      </c>
      <c r="K26">
        <v>2</v>
      </c>
      <c r="L26">
        <v>1</v>
      </c>
      <c r="M26">
        <v>2</v>
      </c>
      <c r="N26">
        <v>0</v>
      </c>
      <c r="O26">
        <v>0</v>
      </c>
      <c r="P26">
        <v>-10</v>
      </c>
      <c r="Q26" s="2">
        <f t="shared" si="0"/>
        <v>0</v>
      </c>
      <c r="R26" s="2">
        <f t="shared" si="1"/>
        <v>0</v>
      </c>
      <c r="S26" s="2">
        <f t="shared" si="5"/>
        <v>0.5</v>
      </c>
      <c r="T26">
        <v>14</v>
      </c>
      <c r="U26">
        <v>5</v>
      </c>
      <c r="V26">
        <v>0</v>
      </c>
      <c r="W26" s="3">
        <f t="shared" si="2"/>
        <v>6.5187857142857117</v>
      </c>
      <c r="X26" s="4">
        <f t="shared" si="3"/>
        <v>21.8</v>
      </c>
      <c r="Y26" s="4">
        <f t="shared" si="4"/>
        <v>2.0999999999999996</v>
      </c>
      <c r="Z26">
        <v>0</v>
      </c>
    </row>
    <row r="27" spans="1:26" x14ac:dyDescent="0.3">
      <c r="A27" s="1" t="str">
        <f>'LaMelo Ball'!A27</f>
        <v>@ OLD</v>
      </c>
      <c r="B27">
        <v>5</v>
      </c>
      <c r="C27">
        <v>2</v>
      </c>
      <c r="D27">
        <v>6</v>
      </c>
      <c r="E27">
        <v>0</v>
      </c>
      <c r="F27">
        <v>1</v>
      </c>
      <c r="G27">
        <v>1</v>
      </c>
      <c r="H27">
        <v>1</v>
      </c>
      <c r="I27">
        <v>6</v>
      </c>
      <c r="J27">
        <v>1</v>
      </c>
      <c r="K27">
        <v>2</v>
      </c>
      <c r="L27">
        <v>2</v>
      </c>
      <c r="M27">
        <v>2</v>
      </c>
      <c r="N27">
        <v>0</v>
      </c>
      <c r="O27">
        <v>0</v>
      </c>
      <c r="P27">
        <v>13</v>
      </c>
      <c r="Q27" s="2">
        <f t="shared" si="0"/>
        <v>0.16666666666666666</v>
      </c>
      <c r="R27" s="2">
        <f t="shared" si="1"/>
        <v>0.5</v>
      </c>
      <c r="S27" s="2">
        <f t="shared" si="5"/>
        <v>1</v>
      </c>
      <c r="T27">
        <v>18</v>
      </c>
      <c r="U27">
        <v>18</v>
      </c>
      <c r="V27">
        <v>0</v>
      </c>
      <c r="W27" s="3">
        <f t="shared" si="2"/>
        <v>15.160166666666669</v>
      </c>
      <c r="X27" s="4">
        <f t="shared" si="3"/>
        <v>18.399999999999999</v>
      </c>
      <c r="Y27" s="4">
        <f t="shared" si="4"/>
        <v>6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12.153846153846153</v>
      </c>
      <c r="C47" s="4">
        <f t="shared" ref="C47:P47" si="6">AVERAGE(C2:C46)</f>
        <v>2.3461538461538463</v>
      </c>
      <c r="D47" s="4">
        <f t="shared" si="6"/>
        <v>2.5384615384615383</v>
      </c>
      <c r="E47" s="4">
        <f t="shared" si="6"/>
        <v>0.42307692307692307</v>
      </c>
      <c r="F47" s="4">
        <f t="shared" si="6"/>
        <v>0.53846153846153844</v>
      </c>
      <c r="G47" s="4">
        <f t="shared" si="6"/>
        <v>0.61538461538461542</v>
      </c>
      <c r="H47" s="4">
        <f t="shared" si="6"/>
        <v>4.3076923076923075</v>
      </c>
      <c r="I47" s="4">
        <f t="shared" si="6"/>
        <v>8.5769230769230766</v>
      </c>
      <c r="J47" s="4">
        <f t="shared" si="6"/>
        <v>1.3076923076923077</v>
      </c>
      <c r="K47" s="4">
        <f t="shared" si="6"/>
        <v>3</v>
      </c>
      <c r="L47" s="4">
        <f t="shared" si="6"/>
        <v>2.2307692307692308</v>
      </c>
      <c r="M47" s="4">
        <f t="shared" si="6"/>
        <v>2.2692307692307692</v>
      </c>
      <c r="N47" s="4">
        <f t="shared" si="6"/>
        <v>0.5</v>
      </c>
      <c r="O47" s="4">
        <f t="shared" si="6"/>
        <v>0.53846153846153844</v>
      </c>
      <c r="P47" s="4">
        <f t="shared" si="6"/>
        <v>1.4615384615384615</v>
      </c>
      <c r="Q47" s="2">
        <f>SUM(H2:H46)/SUM(I2:I46)</f>
        <v>0.50224215246636772</v>
      </c>
      <c r="R47" s="2">
        <f>SUM(J2:J46)/SUM(K2:K46)</f>
        <v>0.4358974358974359</v>
      </c>
      <c r="S47" s="2">
        <f>SUM(L2:L46)/SUM(M2:M46)</f>
        <v>0.98305084745762716</v>
      </c>
      <c r="T47" s="4">
        <f t="shared" ref="T47:V47" si="7">AVERAGE(T2:T46)</f>
        <v>16.5</v>
      </c>
      <c r="U47" s="4">
        <f t="shared" si="7"/>
        <v>17.846153846153847</v>
      </c>
      <c r="V47" s="4">
        <f t="shared" si="7"/>
        <v>0.53846153846153844</v>
      </c>
      <c r="W47" s="3">
        <f>((H49*85.91) +(F49*53.897)+(J49*51.757)+(L49*46.845)+(E49*39.19)+(N49*39.19)+(D49*34.677)+((C49-N49)*14.707)-(O49*17.174)-((M49-L49)*20.091)-((I49-H49)*39.19)-(G49*53.897))/T49</f>
        <v>31.038310023310014</v>
      </c>
      <c r="X47" s="4">
        <f t="shared" ref="X47" si="8">B47+(C47*1.2)+(D47*1.5)+(E47*3)+(F47*3)-G47</f>
        <v>21.046153846153846</v>
      </c>
      <c r="Y47" s="4">
        <f t="shared" ref="Y47" si="9">B47+0.4*H47-0.7*I47-0.4*(M47-L47)+0.7*N47+0.3*(C47-N47)+F47+D47*0.7+0.7*E47-0.4*O47-G47</f>
        <v>10.542307692307693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316</v>
      </c>
      <c r="C49">
        <f t="shared" ref="C49:P49" si="10">SUM(C2:C46)</f>
        <v>61</v>
      </c>
      <c r="D49">
        <f t="shared" si="10"/>
        <v>66</v>
      </c>
      <c r="E49">
        <f t="shared" si="10"/>
        <v>11</v>
      </c>
      <c r="F49">
        <f t="shared" si="10"/>
        <v>14</v>
      </c>
      <c r="G49">
        <f t="shared" si="10"/>
        <v>16</v>
      </c>
      <c r="H49">
        <f t="shared" si="10"/>
        <v>112</v>
      </c>
      <c r="I49">
        <f t="shared" si="10"/>
        <v>223</v>
      </c>
      <c r="J49">
        <f t="shared" si="10"/>
        <v>34</v>
      </c>
      <c r="K49">
        <f t="shared" si="10"/>
        <v>78</v>
      </c>
      <c r="L49">
        <f t="shared" si="10"/>
        <v>58</v>
      </c>
      <c r="M49">
        <f t="shared" si="10"/>
        <v>59</v>
      </c>
      <c r="N49">
        <f t="shared" si="10"/>
        <v>13</v>
      </c>
      <c r="O49">
        <f t="shared" si="10"/>
        <v>14</v>
      </c>
      <c r="P49">
        <f t="shared" si="10"/>
        <v>38</v>
      </c>
      <c r="T49">
        <f>SUM(T2:T46)</f>
        <v>429</v>
      </c>
      <c r="U49">
        <f>SUM(U2:U46)</f>
        <v>464</v>
      </c>
      <c r="V49">
        <f>SUM(V2:V46)</f>
        <v>14</v>
      </c>
      <c r="X49" s="4">
        <f>SUM(X2:X46)</f>
        <v>547.19999999999993</v>
      </c>
      <c r="Z49">
        <f>SUM(Z2:Z46)</f>
        <v>1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8E4D3-D2AD-4653-BE74-9E15D9762AAE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9</v>
      </c>
      <c r="C2">
        <v>6</v>
      </c>
      <c r="D2">
        <v>0</v>
      </c>
      <c r="E2">
        <v>0</v>
      </c>
      <c r="F2">
        <v>0</v>
      </c>
      <c r="G2">
        <v>0</v>
      </c>
      <c r="H2">
        <v>4</v>
      </c>
      <c r="I2">
        <v>4</v>
      </c>
      <c r="J2">
        <v>0</v>
      </c>
      <c r="K2">
        <v>0</v>
      </c>
      <c r="L2">
        <v>1</v>
      </c>
      <c r="M2">
        <v>2</v>
      </c>
      <c r="N2">
        <v>4</v>
      </c>
      <c r="O2">
        <v>1</v>
      </c>
      <c r="P2">
        <v>1</v>
      </c>
      <c r="Q2" s="2">
        <f t="shared" ref="Q2:Q46" si="0">H2/I2</f>
        <v>1</v>
      </c>
      <c r="R2" s="6" t="s">
        <v>45</v>
      </c>
      <c r="S2" s="2">
        <f>L2/M2</f>
        <v>0.5</v>
      </c>
      <c r="T2">
        <v>15</v>
      </c>
      <c r="U2">
        <v>9</v>
      </c>
      <c r="V2">
        <v>3</v>
      </c>
      <c r="W2" s="3">
        <f t="shared" ref="W2:W46" si="1">((H2*85.91) +(F2*53.897)+(J2*51.757)+(L2*46.845)+(E2*39.19)+(N2*39.19)+(D2*34.677)+((C2-N2)*14.707)-(O2*17.174)-((M2-L2)*20.091)-((I2-H2)*39.19)-(G2*53.897))/T2</f>
        <v>35.959600000000002</v>
      </c>
      <c r="X2" s="4">
        <f t="shared" ref="X2:X46" si="2">B2+(C2*1.2)+(D2*1.5)+(E2*3)+(F2*3)-G2</f>
        <v>16.2</v>
      </c>
      <c r="Y2" s="4">
        <f t="shared" ref="Y2:Y46" si="3">B2+0.4*H2-0.7*I2-0.4*(M2-L2)+0.7*N2+0.3*(C2-N2)+F2+D2*0.7+0.7*E2-0.4*O2-G2</f>
        <v>10.399999999999999</v>
      </c>
      <c r="Z2">
        <v>0</v>
      </c>
    </row>
    <row r="3" spans="1:26" x14ac:dyDescent="0.3">
      <c r="A3" s="1" t="str">
        <f>'LaMelo Ball'!A3</f>
        <v>vs IMP</v>
      </c>
      <c r="B3">
        <v>2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</v>
      </c>
      <c r="N3">
        <v>1</v>
      </c>
      <c r="O3">
        <v>0</v>
      </c>
      <c r="P3">
        <v>5</v>
      </c>
      <c r="Q3" s="6" t="s">
        <v>45</v>
      </c>
      <c r="R3" s="6" t="s">
        <v>45</v>
      </c>
      <c r="S3" s="2">
        <f>L3/M3</f>
        <v>1</v>
      </c>
      <c r="T3">
        <v>9</v>
      </c>
      <c r="U3">
        <v>2</v>
      </c>
      <c r="V3">
        <v>0</v>
      </c>
      <c r="W3" s="3">
        <f t="shared" si="1"/>
        <v>16.398555555555554</v>
      </c>
      <c r="X3" s="4">
        <f t="shared" si="2"/>
        <v>4.4000000000000004</v>
      </c>
      <c r="Y3" s="4">
        <f t="shared" si="3"/>
        <v>3</v>
      </c>
      <c r="Z3">
        <v>0</v>
      </c>
    </row>
    <row r="4" spans="1:26" x14ac:dyDescent="0.3">
      <c r="A4" s="1" t="str">
        <f>'LaMelo Ball'!A4</f>
        <v>@ 3PT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-7</v>
      </c>
      <c r="Q4" s="6" t="s">
        <v>45</v>
      </c>
      <c r="R4" s="6" t="s">
        <v>45</v>
      </c>
      <c r="S4" s="6" t="s">
        <v>45</v>
      </c>
      <c r="T4">
        <v>11</v>
      </c>
      <c r="U4">
        <v>2</v>
      </c>
      <c r="V4">
        <v>0</v>
      </c>
      <c r="W4" s="3">
        <f t="shared" si="1"/>
        <v>4.4894545454545458</v>
      </c>
      <c r="X4" s="4">
        <f t="shared" si="2"/>
        <v>4.7</v>
      </c>
      <c r="Y4" s="4">
        <f t="shared" si="3"/>
        <v>1</v>
      </c>
      <c r="Z4">
        <v>0</v>
      </c>
    </row>
    <row r="5" spans="1:26" x14ac:dyDescent="0.3">
      <c r="A5" s="1" t="str">
        <f>'LaMelo Ball'!A5</f>
        <v>vs DEF</v>
      </c>
      <c r="B5">
        <v>2</v>
      </c>
      <c r="C5">
        <v>3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</v>
      </c>
      <c r="Q5" s="2">
        <f t="shared" si="0"/>
        <v>1</v>
      </c>
      <c r="R5" s="6" t="s">
        <v>45</v>
      </c>
      <c r="S5" s="6" t="s">
        <v>45</v>
      </c>
      <c r="T5">
        <v>11</v>
      </c>
      <c r="U5">
        <v>2</v>
      </c>
      <c r="V5">
        <v>0</v>
      </c>
      <c r="W5" s="3">
        <f t="shared" si="1"/>
        <v>10.259727272727273</v>
      </c>
      <c r="X5" s="4">
        <f t="shared" si="2"/>
        <v>5.6</v>
      </c>
      <c r="Y5" s="4">
        <f t="shared" si="3"/>
        <v>2.1999999999999997</v>
      </c>
      <c r="Z5">
        <v>0</v>
      </c>
    </row>
    <row r="6" spans="1:26" x14ac:dyDescent="0.3">
      <c r="A6" s="1" t="str">
        <f>'LaMelo Ball'!A6</f>
        <v>@ OCE</v>
      </c>
      <c r="B6">
        <v>7</v>
      </c>
      <c r="C6">
        <v>4</v>
      </c>
      <c r="D6">
        <v>0</v>
      </c>
      <c r="E6">
        <v>0</v>
      </c>
      <c r="F6">
        <v>0</v>
      </c>
      <c r="G6">
        <v>1</v>
      </c>
      <c r="H6">
        <v>3</v>
      </c>
      <c r="I6">
        <v>4</v>
      </c>
      <c r="J6">
        <v>0</v>
      </c>
      <c r="K6">
        <v>0</v>
      </c>
      <c r="L6">
        <v>1</v>
      </c>
      <c r="M6">
        <v>1</v>
      </c>
      <c r="N6">
        <v>3</v>
      </c>
      <c r="O6">
        <v>2</v>
      </c>
      <c r="P6">
        <v>2</v>
      </c>
      <c r="Q6" s="2">
        <f t="shared" si="0"/>
        <v>0.75</v>
      </c>
      <c r="R6" s="6" t="s">
        <v>45</v>
      </c>
      <c r="S6" s="2">
        <f t="shared" ref="S6:S46" si="4">L6/M6</f>
        <v>1</v>
      </c>
      <c r="T6">
        <v>16</v>
      </c>
      <c r="U6">
        <v>7</v>
      </c>
      <c r="V6">
        <v>1</v>
      </c>
      <c r="W6" s="3">
        <f t="shared" si="1"/>
        <v>19.338562500000002</v>
      </c>
      <c r="X6" s="4">
        <f t="shared" si="2"/>
        <v>10.8</v>
      </c>
      <c r="Y6" s="4">
        <f t="shared" si="3"/>
        <v>5.9999999999999991</v>
      </c>
      <c r="Z6">
        <v>0</v>
      </c>
    </row>
    <row r="7" spans="1:26" x14ac:dyDescent="0.3">
      <c r="A7" s="1" t="str">
        <f>'LaMelo Ball'!A7</f>
        <v>vs FRA</v>
      </c>
      <c r="B7">
        <v>8</v>
      </c>
      <c r="C7">
        <v>6</v>
      </c>
      <c r="D7">
        <v>0</v>
      </c>
      <c r="E7">
        <v>0</v>
      </c>
      <c r="F7">
        <v>1</v>
      </c>
      <c r="G7">
        <v>0</v>
      </c>
      <c r="H7">
        <v>3</v>
      </c>
      <c r="I7">
        <v>3</v>
      </c>
      <c r="J7">
        <v>0</v>
      </c>
      <c r="K7">
        <v>0</v>
      </c>
      <c r="L7">
        <v>2</v>
      </c>
      <c r="M7">
        <v>2</v>
      </c>
      <c r="N7">
        <v>1</v>
      </c>
      <c r="O7">
        <v>1</v>
      </c>
      <c r="P7">
        <v>-4</v>
      </c>
      <c r="Q7" s="2">
        <f t="shared" si="0"/>
        <v>1</v>
      </c>
      <c r="R7" s="6" t="s">
        <v>45</v>
      </c>
      <c r="S7" s="2">
        <f t="shared" si="4"/>
        <v>1</v>
      </c>
      <c r="T7">
        <v>13</v>
      </c>
      <c r="U7">
        <v>8</v>
      </c>
      <c r="V7">
        <v>1</v>
      </c>
      <c r="W7" s="3">
        <f t="shared" si="1"/>
        <v>38.528307692307699</v>
      </c>
      <c r="X7" s="4">
        <f t="shared" si="2"/>
        <v>18.2</v>
      </c>
      <c r="Y7" s="4">
        <f t="shared" si="3"/>
        <v>9.9</v>
      </c>
      <c r="Z7">
        <v>0</v>
      </c>
    </row>
    <row r="8" spans="1:26" x14ac:dyDescent="0.3">
      <c r="A8" s="1" t="str">
        <f>'LaMelo Ball'!A8</f>
        <v>@ INJ</v>
      </c>
      <c r="B8">
        <v>6</v>
      </c>
      <c r="C8">
        <v>1</v>
      </c>
      <c r="D8">
        <v>1</v>
      </c>
      <c r="E8">
        <v>1</v>
      </c>
      <c r="F8">
        <v>0</v>
      </c>
      <c r="G8">
        <v>0</v>
      </c>
      <c r="H8">
        <v>3</v>
      </c>
      <c r="I8">
        <v>3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-6</v>
      </c>
      <c r="Q8" s="2">
        <f t="shared" si="0"/>
        <v>1</v>
      </c>
      <c r="R8" s="6" t="s">
        <v>45</v>
      </c>
      <c r="S8" s="2">
        <f t="shared" si="4"/>
        <v>0</v>
      </c>
      <c r="T8">
        <v>11</v>
      </c>
      <c r="U8">
        <v>8</v>
      </c>
      <c r="V8">
        <v>2</v>
      </c>
      <c r="W8" s="3">
        <f t="shared" si="1"/>
        <v>27.829272727272727</v>
      </c>
      <c r="X8" s="4">
        <f t="shared" si="2"/>
        <v>11.7</v>
      </c>
      <c r="Y8" s="4">
        <f t="shared" si="3"/>
        <v>6.0000000000000009</v>
      </c>
      <c r="Z8">
        <v>0</v>
      </c>
    </row>
    <row r="9" spans="1:26" x14ac:dyDescent="0.3">
      <c r="A9" s="1" t="str">
        <f>'LaMelo Ball'!A9</f>
        <v>vs EUR</v>
      </c>
      <c r="B9">
        <v>6</v>
      </c>
      <c r="C9">
        <v>3</v>
      </c>
      <c r="D9">
        <v>0</v>
      </c>
      <c r="E9">
        <v>0</v>
      </c>
      <c r="F9">
        <v>0</v>
      </c>
      <c r="G9">
        <v>0</v>
      </c>
      <c r="H9">
        <v>3</v>
      </c>
      <c r="I9">
        <v>3</v>
      </c>
      <c r="J9">
        <v>0</v>
      </c>
      <c r="K9">
        <v>0</v>
      </c>
      <c r="L9">
        <v>0</v>
      </c>
      <c r="M9">
        <v>1</v>
      </c>
      <c r="N9">
        <v>1</v>
      </c>
      <c r="O9">
        <v>0</v>
      </c>
      <c r="P9">
        <v>8</v>
      </c>
      <c r="Q9" s="2">
        <f t="shared" si="0"/>
        <v>1</v>
      </c>
      <c r="R9" s="6" t="s">
        <v>45</v>
      </c>
      <c r="S9" s="2">
        <f t="shared" si="4"/>
        <v>0</v>
      </c>
      <c r="T9">
        <v>14</v>
      </c>
      <c r="U9">
        <v>6</v>
      </c>
      <c r="V9">
        <v>1</v>
      </c>
      <c r="W9" s="3">
        <f t="shared" si="1"/>
        <v>21.874500000000001</v>
      </c>
      <c r="X9" s="4">
        <f t="shared" si="2"/>
        <v>9.6</v>
      </c>
      <c r="Y9" s="4">
        <f t="shared" si="3"/>
        <v>6</v>
      </c>
      <c r="Z9">
        <v>0</v>
      </c>
    </row>
    <row r="10" spans="1:26" x14ac:dyDescent="0.3">
      <c r="A10" s="1" t="str">
        <f>'LaMelo Ball'!A10</f>
        <v>@ CHI</v>
      </c>
      <c r="B10">
        <v>2</v>
      </c>
      <c r="C10">
        <v>2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6</v>
      </c>
      <c r="Q10" s="2">
        <f t="shared" si="0"/>
        <v>1</v>
      </c>
      <c r="R10" s="6" t="s">
        <v>45</v>
      </c>
      <c r="S10" s="6" t="s">
        <v>45</v>
      </c>
      <c r="T10">
        <v>10</v>
      </c>
      <c r="U10">
        <v>4</v>
      </c>
      <c r="V10">
        <v>0</v>
      </c>
      <c r="W10" s="3">
        <f t="shared" si="1"/>
        <v>12.058699999999998</v>
      </c>
      <c r="X10" s="4">
        <f t="shared" si="2"/>
        <v>4.9000000000000004</v>
      </c>
      <c r="Y10" s="4">
        <f t="shared" si="3"/>
        <v>2.3999999999999995</v>
      </c>
      <c r="Z10">
        <v>0</v>
      </c>
    </row>
    <row r="11" spans="1:26" x14ac:dyDescent="0.3">
      <c r="A11" s="1" t="str">
        <f>'LaMelo Ball'!A11</f>
        <v>@ AFR</v>
      </c>
      <c r="B11">
        <v>2</v>
      </c>
      <c r="C11">
        <v>2</v>
      </c>
      <c r="D11">
        <v>1</v>
      </c>
      <c r="E11">
        <v>0</v>
      </c>
      <c r="F11">
        <v>0</v>
      </c>
      <c r="G11">
        <v>0</v>
      </c>
      <c r="H11">
        <v>1</v>
      </c>
      <c r="I11">
        <v>3</v>
      </c>
      <c r="J11">
        <v>0</v>
      </c>
      <c r="K11">
        <v>0</v>
      </c>
      <c r="L11">
        <v>0</v>
      </c>
      <c r="M11">
        <v>2</v>
      </c>
      <c r="N11">
        <v>2</v>
      </c>
      <c r="O11">
        <v>1</v>
      </c>
      <c r="P11">
        <v>3</v>
      </c>
      <c r="Q11" s="2">
        <f t="shared" si="0"/>
        <v>0.33333333333333331</v>
      </c>
      <c r="R11" s="6" t="s">
        <v>45</v>
      </c>
      <c r="S11" s="2">
        <f t="shared" si="4"/>
        <v>0</v>
      </c>
      <c r="T11">
        <v>14</v>
      </c>
      <c r="U11">
        <v>4</v>
      </c>
      <c r="V11">
        <v>1</v>
      </c>
      <c r="W11" s="3">
        <f t="shared" si="1"/>
        <v>4.5164999999999997</v>
      </c>
      <c r="X11" s="4">
        <f t="shared" si="2"/>
        <v>5.9</v>
      </c>
      <c r="Y11" s="4">
        <f t="shared" si="3"/>
        <v>1.2000000000000002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3</v>
      </c>
      <c r="D12">
        <v>1</v>
      </c>
      <c r="E12">
        <v>0</v>
      </c>
      <c r="F12">
        <v>0</v>
      </c>
      <c r="G12">
        <v>0</v>
      </c>
      <c r="H12">
        <v>1</v>
      </c>
      <c r="I12">
        <v>3</v>
      </c>
      <c r="J12">
        <v>0</v>
      </c>
      <c r="K12">
        <v>0</v>
      </c>
      <c r="L12">
        <v>0</v>
      </c>
      <c r="M12">
        <v>0</v>
      </c>
      <c r="N12">
        <v>3</v>
      </c>
      <c r="O12">
        <v>0</v>
      </c>
      <c r="P12">
        <v>-17</v>
      </c>
      <c r="Q12" s="2">
        <f t="shared" si="0"/>
        <v>0.33333333333333331</v>
      </c>
      <c r="R12" s="6" t="s">
        <v>45</v>
      </c>
      <c r="S12" s="6" t="s">
        <v>45</v>
      </c>
      <c r="T12">
        <v>12</v>
      </c>
      <c r="U12">
        <v>5</v>
      </c>
      <c r="V12">
        <v>0</v>
      </c>
      <c r="W12" s="3">
        <f t="shared" si="1"/>
        <v>13.314749999999998</v>
      </c>
      <c r="X12" s="4">
        <f t="shared" si="2"/>
        <v>7.1</v>
      </c>
      <c r="Y12" s="4">
        <f t="shared" si="3"/>
        <v>3.0999999999999996</v>
      </c>
      <c r="Z12">
        <v>0</v>
      </c>
    </row>
    <row r="13" spans="1:26" x14ac:dyDescent="0.3">
      <c r="A13" s="1" t="str">
        <f>'LaMelo Ball'!A13</f>
        <v>@ USA</v>
      </c>
      <c r="B13">
        <v>6</v>
      </c>
      <c r="C13">
        <v>4</v>
      </c>
      <c r="D13">
        <v>2</v>
      </c>
      <c r="E13">
        <v>0</v>
      </c>
      <c r="F13">
        <v>0</v>
      </c>
      <c r="G13">
        <v>0</v>
      </c>
      <c r="H13">
        <v>3</v>
      </c>
      <c r="I13">
        <v>4</v>
      </c>
      <c r="J13">
        <v>0</v>
      </c>
      <c r="K13">
        <v>0</v>
      </c>
      <c r="L13">
        <v>0</v>
      </c>
      <c r="M13">
        <v>0</v>
      </c>
      <c r="N13">
        <v>1</v>
      </c>
      <c r="O13">
        <v>2</v>
      </c>
      <c r="P13">
        <v>10</v>
      </c>
      <c r="Q13" s="2">
        <f t="shared" si="0"/>
        <v>0.75</v>
      </c>
      <c r="R13" s="6" t="s">
        <v>45</v>
      </c>
      <c r="S13" s="6" t="s">
        <v>45</v>
      </c>
      <c r="T13">
        <v>16</v>
      </c>
      <c r="U13">
        <v>11</v>
      </c>
      <c r="V13">
        <v>1</v>
      </c>
      <c r="W13" s="3">
        <f t="shared" si="1"/>
        <v>21.053562499999998</v>
      </c>
      <c r="X13" s="4">
        <f t="shared" si="2"/>
        <v>13.8</v>
      </c>
      <c r="Y13" s="4">
        <f t="shared" si="3"/>
        <v>6.6000000000000005</v>
      </c>
      <c r="Z13">
        <v>0</v>
      </c>
    </row>
    <row r="14" spans="1:26" x14ac:dyDescent="0.3">
      <c r="A14" s="1" t="str">
        <f>'LaMelo Ball'!A14</f>
        <v>vs SPA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-8</v>
      </c>
      <c r="Q14" s="2">
        <f t="shared" si="0"/>
        <v>0</v>
      </c>
      <c r="R14" s="6" t="s">
        <v>45</v>
      </c>
      <c r="S14" s="6" t="s">
        <v>45</v>
      </c>
      <c r="T14">
        <v>12</v>
      </c>
      <c r="U14">
        <v>0</v>
      </c>
      <c r="V14">
        <v>0</v>
      </c>
      <c r="W14" s="3">
        <f t="shared" si="1"/>
        <v>-5.3060833333333326</v>
      </c>
      <c r="X14" s="4">
        <f t="shared" si="2"/>
        <v>1.2</v>
      </c>
      <c r="Y14" s="4">
        <f t="shared" si="3"/>
        <v>-1.0999999999999999</v>
      </c>
      <c r="Z14">
        <v>0</v>
      </c>
    </row>
    <row r="15" spans="1:26" x14ac:dyDescent="0.3">
      <c r="A15" s="1" t="str">
        <f>'LaMelo Ball'!A15</f>
        <v>@ 6TH</v>
      </c>
      <c r="B15">
        <v>1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0</v>
      </c>
      <c r="L15">
        <v>1</v>
      </c>
      <c r="M15">
        <v>2</v>
      </c>
      <c r="N15">
        <v>1</v>
      </c>
      <c r="O15">
        <v>0</v>
      </c>
      <c r="P15">
        <v>0</v>
      </c>
      <c r="Q15" s="2">
        <f t="shared" si="0"/>
        <v>0</v>
      </c>
      <c r="R15" s="6" t="s">
        <v>45</v>
      </c>
      <c r="S15" s="2">
        <f t="shared" si="4"/>
        <v>0.5</v>
      </c>
      <c r="T15">
        <v>11</v>
      </c>
      <c r="U15">
        <v>1</v>
      </c>
      <c r="V15">
        <v>0</v>
      </c>
      <c r="W15" s="3">
        <f t="shared" si="1"/>
        <v>0.20645454545454422</v>
      </c>
      <c r="X15" s="4">
        <f t="shared" si="2"/>
        <v>3.4</v>
      </c>
      <c r="Y15" s="4">
        <f t="shared" si="3"/>
        <v>0.2</v>
      </c>
      <c r="Z15">
        <v>0</v>
      </c>
    </row>
    <row r="16" spans="1:26" x14ac:dyDescent="0.3">
      <c r="A16" s="1" t="str">
        <f>'LaMelo Ball'!A16</f>
        <v>vs CAN</v>
      </c>
      <c r="B16">
        <v>7</v>
      </c>
      <c r="C16">
        <v>4</v>
      </c>
      <c r="D16">
        <v>0</v>
      </c>
      <c r="E16">
        <v>0</v>
      </c>
      <c r="F16">
        <v>0</v>
      </c>
      <c r="G16">
        <v>0</v>
      </c>
      <c r="H16">
        <v>3</v>
      </c>
      <c r="I16">
        <v>3</v>
      </c>
      <c r="J16">
        <v>0</v>
      </c>
      <c r="K16">
        <v>0</v>
      </c>
      <c r="L16">
        <v>1</v>
      </c>
      <c r="M16">
        <v>2</v>
      </c>
      <c r="N16">
        <v>2</v>
      </c>
      <c r="O16">
        <v>0</v>
      </c>
      <c r="P16">
        <v>2</v>
      </c>
      <c r="Q16" s="2">
        <f t="shared" si="0"/>
        <v>1</v>
      </c>
      <c r="R16" s="6" t="s">
        <v>45</v>
      </c>
      <c r="S16" s="2">
        <f t="shared" si="4"/>
        <v>0.5</v>
      </c>
      <c r="T16">
        <v>11</v>
      </c>
      <c r="U16">
        <v>7</v>
      </c>
      <c r="V16">
        <v>0</v>
      </c>
      <c r="W16" s="3">
        <f t="shared" si="1"/>
        <v>35.661636363636369</v>
      </c>
      <c r="X16" s="4">
        <f t="shared" si="2"/>
        <v>11.8</v>
      </c>
      <c r="Y16" s="4">
        <f t="shared" si="3"/>
        <v>7.6999999999999993</v>
      </c>
      <c r="Z16">
        <v>0</v>
      </c>
    </row>
    <row r="17" spans="1:26" x14ac:dyDescent="0.3">
      <c r="A17" s="1" t="str">
        <f>'LaMelo Ball'!A17</f>
        <v>vs DNK</v>
      </c>
      <c r="B17">
        <v>2</v>
      </c>
      <c r="C17">
        <v>1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-2</v>
      </c>
      <c r="Q17" s="2">
        <f t="shared" si="0"/>
        <v>1</v>
      </c>
      <c r="R17" s="6" t="s">
        <v>45</v>
      </c>
      <c r="S17" s="6" t="s">
        <v>45</v>
      </c>
      <c r="T17">
        <v>10</v>
      </c>
      <c r="U17">
        <v>2</v>
      </c>
      <c r="V17">
        <v>1</v>
      </c>
      <c r="W17" s="3">
        <f t="shared" si="1"/>
        <v>13.733999999999998</v>
      </c>
      <c r="X17" s="4">
        <f t="shared" si="2"/>
        <v>6.2</v>
      </c>
      <c r="Y17" s="4">
        <f t="shared" si="3"/>
        <v>2.6</v>
      </c>
      <c r="Z17">
        <v>0</v>
      </c>
    </row>
    <row r="18" spans="1:26" x14ac:dyDescent="0.3">
      <c r="A18" s="1" t="str">
        <f>'LaMelo Ball'!A18</f>
        <v>@ IMP</v>
      </c>
      <c r="B18">
        <v>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</v>
      </c>
      <c r="M18">
        <v>4</v>
      </c>
      <c r="N18">
        <v>1</v>
      </c>
      <c r="O18">
        <v>0</v>
      </c>
      <c r="P18">
        <v>2</v>
      </c>
      <c r="Q18" s="6" t="s">
        <v>45</v>
      </c>
      <c r="R18" s="6" t="s">
        <v>45</v>
      </c>
      <c r="S18" s="2">
        <f t="shared" si="4"/>
        <v>0.75</v>
      </c>
      <c r="T18">
        <v>6</v>
      </c>
      <c r="U18">
        <v>3</v>
      </c>
      <c r="V18">
        <v>0</v>
      </c>
      <c r="W18" s="3">
        <f t="shared" si="1"/>
        <v>26.605666666666664</v>
      </c>
      <c r="X18" s="4">
        <f t="shared" si="2"/>
        <v>4.2</v>
      </c>
      <c r="Y18" s="4">
        <f t="shared" si="3"/>
        <v>3.3</v>
      </c>
      <c r="Z18">
        <v>0</v>
      </c>
    </row>
    <row r="19" spans="1:26" x14ac:dyDescent="0.3">
      <c r="A19" s="1" t="str">
        <f>'LaMelo Ball'!A19</f>
        <v>vs 3PT</v>
      </c>
      <c r="B19">
        <v>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-8</v>
      </c>
      <c r="Q19" s="6" t="s">
        <v>45</v>
      </c>
      <c r="R19" s="6" t="s">
        <v>45</v>
      </c>
      <c r="S19" s="6" t="s">
        <v>45</v>
      </c>
      <c r="T19">
        <v>9</v>
      </c>
      <c r="U19">
        <v>0</v>
      </c>
      <c r="V19">
        <v>0</v>
      </c>
      <c r="W19" s="3">
        <f t="shared" si="1"/>
        <v>3.8062222222222224</v>
      </c>
      <c r="X19" s="4">
        <f t="shared" si="2"/>
        <v>4.2</v>
      </c>
      <c r="Y19" s="4">
        <f t="shared" si="3"/>
        <v>0.5</v>
      </c>
      <c r="Z19">
        <v>0</v>
      </c>
    </row>
    <row r="20" spans="1:26" x14ac:dyDescent="0.3">
      <c r="A20" s="1" t="str">
        <f>'LaMelo Ball'!A20</f>
        <v>@ DEF</v>
      </c>
      <c r="B20">
        <v>5</v>
      </c>
      <c r="C20">
        <v>4</v>
      </c>
      <c r="D20">
        <v>1</v>
      </c>
      <c r="E20">
        <v>1</v>
      </c>
      <c r="F20">
        <v>1</v>
      </c>
      <c r="G20">
        <v>1</v>
      </c>
      <c r="H20">
        <v>1</v>
      </c>
      <c r="I20">
        <v>3</v>
      </c>
      <c r="J20">
        <v>0</v>
      </c>
      <c r="K20">
        <v>0</v>
      </c>
      <c r="L20">
        <v>3</v>
      </c>
      <c r="M20">
        <v>3</v>
      </c>
      <c r="N20">
        <v>2</v>
      </c>
      <c r="O20">
        <v>1</v>
      </c>
      <c r="P20">
        <v>12</v>
      </c>
      <c r="Q20" s="2">
        <f t="shared" si="0"/>
        <v>0.33333333333333331</v>
      </c>
      <c r="R20" s="6" t="s">
        <v>45</v>
      </c>
      <c r="S20" s="2">
        <f t="shared" si="4"/>
        <v>1</v>
      </c>
      <c r="T20">
        <v>14</v>
      </c>
      <c r="U20">
        <v>7</v>
      </c>
      <c r="V20">
        <v>0</v>
      </c>
      <c r="W20" s="3">
        <f t="shared" si="1"/>
        <v>22.325142857142858</v>
      </c>
      <c r="X20" s="4">
        <f t="shared" si="2"/>
        <v>16.3</v>
      </c>
      <c r="Y20" s="4">
        <f t="shared" si="3"/>
        <v>6.3000000000000007</v>
      </c>
      <c r="Z20">
        <v>0</v>
      </c>
    </row>
    <row r="21" spans="1:26" x14ac:dyDescent="0.3">
      <c r="A21" s="1" t="str">
        <f>'LaMelo Ball'!A21</f>
        <v>vs OCE</v>
      </c>
      <c r="B21">
        <v>6</v>
      </c>
      <c r="C21">
        <v>5</v>
      </c>
      <c r="D21">
        <v>0</v>
      </c>
      <c r="E21">
        <v>0</v>
      </c>
      <c r="F21">
        <v>0</v>
      </c>
      <c r="G21">
        <v>0</v>
      </c>
      <c r="H21">
        <v>2</v>
      </c>
      <c r="I21">
        <v>3</v>
      </c>
      <c r="J21">
        <v>0</v>
      </c>
      <c r="K21">
        <v>0</v>
      </c>
      <c r="L21">
        <v>2</v>
      </c>
      <c r="M21">
        <v>2</v>
      </c>
      <c r="N21">
        <v>0</v>
      </c>
      <c r="O21">
        <v>2</v>
      </c>
      <c r="P21">
        <v>-9</v>
      </c>
      <c r="Q21" s="2">
        <f t="shared" si="0"/>
        <v>0.66666666666666663</v>
      </c>
      <c r="R21" s="6" t="s">
        <v>45</v>
      </c>
      <c r="S21" s="2">
        <f t="shared" si="4"/>
        <v>1</v>
      </c>
      <c r="T21">
        <v>11</v>
      </c>
      <c r="U21">
        <v>6</v>
      </c>
      <c r="V21">
        <v>1</v>
      </c>
      <c r="W21" s="3">
        <f t="shared" si="1"/>
        <v>24.136999999999997</v>
      </c>
      <c r="X21" s="4">
        <f t="shared" si="2"/>
        <v>12</v>
      </c>
      <c r="Y21" s="4">
        <f t="shared" si="3"/>
        <v>5.4</v>
      </c>
      <c r="Z21">
        <v>0</v>
      </c>
    </row>
    <row r="22" spans="1:26" x14ac:dyDescent="0.3">
      <c r="A22" s="1" t="str">
        <f>'LaMelo Ball'!A22</f>
        <v>@ FRA</v>
      </c>
      <c r="B22">
        <v>2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14</v>
      </c>
      <c r="Q22" s="2">
        <f t="shared" si="0"/>
        <v>1</v>
      </c>
      <c r="R22" s="6" t="s">
        <v>45</v>
      </c>
      <c r="S22" s="6" t="s">
        <v>45</v>
      </c>
      <c r="T22">
        <v>10</v>
      </c>
      <c r="U22">
        <v>2</v>
      </c>
      <c r="V22">
        <v>1</v>
      </c>
      <c r="W22" s="3">
        <f t="shared" si="1"/>
        <v>15.451399999999998</v>
      </c>
      <c r="X22" s="4">
        <f t="shared" si="2"/>
        <v>6.2</v>
      </c>
      <c r="Y22" s="4">
        <f t="shared" si="3"/>
        <v>3</v>
      </c>
      <c r="Z22">
        <v>0</v>
      </c>
    </row>
    <row r="23" spans="1:26" x14ac:dyDescent="0.3">
      <c r="A23" s="1" t="str">
        <f>'LaMelo Ball'!A23</f>
        <v>vs INJ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 s="2">
        <f t="shared" si="0"/>
        <v>0</v>
      </c>
      <c r="R23" s="6" t="s">
        <v>45</v>
      </c>
      <c r="S23" s="6" t="s">
        <v>45</v>
      </c>
      <c r="T23">
        <v>9</v>
      </c>
      <c r="U23">
        <v>0</v>
      </c>
      <c r="V23">
        <v>0</v>
      </c>
      <c r="W23" s="3">
        <f t="shared" si="1"/>
        <v>-7.0747777777777774</v>
      </c>
      <c r="X23" s="4">
        <f t="shared" si="2"/>
        <v>1.2</v>
      </c>
      <c r="Y23" s="4">
        <f t="shared" si="3"/>
        <v>-1.0999999999999999</v>
      </c>
      <c r="Z23">
        <v>0</v>
      </c>
    </row>
    <row r="24" spans="1:26" x14ac:dyDescent="0.3">
      <c r="A24" s="1" t="str">
        <f>'LaMelo Ball'!A24</f>
        <v>@ EUR</v>
      </c>
      <c r="B24">
        <v>8</v>
      </c>
      <c r="C24">
        <v>3</v>
      </c>
      <c r="D24">
        <v>0</v>
      </c>
      <c r="E24">
        <v>0</v>
      </c>
      <c r="F24">
        <v>0</v>
      </c>
      <c r="G24">
        <v>1</v>
      </c>
      <c r="H24">
        <v>4</v>
      </c>
      <c r="I24">
        <v>5</v>
      </c>
      <c r="J24">
        <v>0</v>
      </c>
      <c r="K24">
        <v>0</v>
      </c>
      <c r="L24">
        <v>0</v>
      </c>
      <c r="M24">
        <v>0</v>
      </c>
      <c r="N24">
        <v>2</v>
      </c>
      <c r="O24">
        <v>1</v>
      </c>
      <c r="P24">
        <v>-1</v>
      </c>
      <c r="Q24" s="2">
        <f t="shared" si="0"/>
        <v>0.8</v>
      </c>
      <c r="R24" s="6" t="s">
        <v>45</v>
      </c>
      <c r="S24" s="6" t="s">
        <v>45</v>
      </c>
      <c r="T24">
        <v>6</v>
      </c>
      <c r="U24">
        <v>8</v>
      </c>
      <c r="V24">
        <v>3</v>
      </c>
      <c r="W24" s="3">
        <f t="shared" si="1"/>
        <v>54.411000000000001</v>
      </c>
      <c r="X24" s="4">
        <f t="shared" si="2"/>
        <v>10.6</v>
      </c>
      <c r="Y24" s="4">
        <f t="shared" si="3"/>
        <v>6.3999999999999995</v>
      </c>
      <c r="Z24">
        <v>0</v>
      </c>
    </row>
    <row r="25" spans="1:26" x14ac:dyDescent="0.3">
      <c r="A25" s="1" t="str">
        <f>'LaMelo Ball'!A25</f>
        <v>vs CHI</v>
      </c>
      <c r="B25">
        <v>1</v>
      </c>
      <c r="C25">
        <v>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2</v>
      </c>
      <c r="N25">
        <v>1</v>
      </c>
      <c r="O25">
        <v>0</v>
      </c>
      <c r="P25">
        <v>9</v>
      </c>
      <c r="Q25" s="6" t="s">
        <v>45</v>
      </c>
      <c r="R25" s="6" t="s">
        <v>45</v>
      </c>
      <c r="S25" s="2">
        <f t="shared" si="4"/>
        <v>0.5</v>
      </c>
      <c r="T25">
        <v>18</v>
      </c>
      <c r="U25">
        <v>1</v>
      </c>
      <c r="V25">
        <v>0</v>
      </c>
      <c r="W25" s="3">
        <f t="shared" si="1"/>
        <v>5.2976666666666672</v>
      </c>
      <c r="X25" s="4">
        <f t="shared" si="2"/>
        <v>4.5999999999999996</v>
      </c>
      <c r="Y25" s="4">
        <f t="shared" si="3"/>
        <v>1.9</v>
      </c>
      <c r="Z25">
        <v>0</v>
      </c>
    </row>
    <row r="26" spans="1:26" x14ac:dyDescent="0.3">
      <c r="A26" s="1" t="str">
        <f>'LaMelo Ball'!A26</f>
        <v>vs AFR</v>
      </c>
      <c r="B26">
        <v>3</v>
      </c>
      <c r="C26">
        <v>3</v>
      </c>
      <c r="D26">
        <v>0</v>
      </c>
      <c r="E26">
        <v>1</v>
      </c>
      <c r="F26">
        <v>0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2</v>
      </c>
      <c r="N26">
        <v>0</v>
      </c>
      <c r="O26">
        <v>0</v>
      </c>
      <c r="P26">
        <v>-8</v>
      </c>
      <c r="Q26" s="2">
        <f t="shared" si="0"/>
        <v>1</v>
      </c>
      <c r="R26" s="6" t="s">
        <v>45</v>
      </c>
      <c r="S26" s="2">
        <f t="shared" si="4"/>
        <v>0.5</v>
      </c>
      <c r="T26">
        <v>13</v>
      </c>
      <c r="U26">
        <v>3</v>
      </c>
      <c r="V26">
        <v>1</v>
      </c>
      <c r="W26" s="3">
        <f t="shared" si="1"/>
        <v>10.929076923076924</v>
      </c>
      <c r="X26" s="4">
        <f t="shared" si="2"/>
        <v>8.6</v>
      </c>
      <c r="Y26" s="4">
        <f t="shared" si="3"/>
        <v>2.9000000000000004</v>
      </c>
      <c r="Z26">
        <v>0</v>
      </c>
    </row>
    <row r="27" spans="1:26" x14ac:dyDescent="0.3">
      <c r="A27" s="1" t="str">
        <f>'LaMelo Ball'!A27</f>
        <v>@ OLD</v>
      </c>
      <c r="B27">
        <v>6</v>
      </c>
      <c r="C27">
        <v>2</v>
      </c>
      <c r="D27">
        <v>1</v>
      </c>
      <c r="E27">
        <v>1</v>
      </c>
      <c r="F27">
        <v>1</v>
      </c>
      <c r="G27">
        <v>0</v>
      </c>
      <c r="H27">
        <v>3</v>
      </c>
      <c r="I27">
        <v>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17</v>
      </c>
      <c r="Q27" s="2">
        <f t="shared" si="0"/>
        <v>0.75</v>
      </c>
      <c r="R27" s="6" t="s">
        <v>45</v>
      </c>
      <c r="S27" s="6" t="s">
        <v>45</v>
      </c>
      <c r="T27">
        <v>13</v>
      </c>
      <c r="U27">
        <v>9</v>
      </c>
      <c r="V27">
        <v>3</v>
      </c>
      <c r="W27" s="3">
        <f t="shared" si="1"/>
        <v>28.901384615384618</v>
      </c>
      <c r="X27" s="4">
        <f t="shared" si="2"/>
        <v>15.9</v>
      </c>
      <c r="Y27" s="4">
        <f t="shared" si="3"/>
        <v>7.4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ref="R27:R46" si="5">J28/K28</f>
        <v>#DIV/0!</v>
      </c>
      <c r="S28" s="2" t="e">
        <f t="shared" si="4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5"/>
        <v>#DIV/0!</v>
      </c>
      <c r="S29" s="2" t="e">
        <f t="shared" si="4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5"/>
        <v>#DIV/0!</v>
      </c>
      <c r="S30" s="2" t="e">
        <f t="shared" si="4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5"/>
        <v>#DIV/0!</v>
      </c>
      <c r="S31" s="2" t="e">
        <f t="shared" si="4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5"/>
        <v>#DIV/0!</v>
      </c>
      <c r="S32" s="2" t="e">
        <f t="shared" si="4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5"/>
        <v>#DIV/0!</v>
      </c>
      <c r="S33" s="2" t="e">
        <f t="shared" si="4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5"/>
        <v>#DIV/0!</v>
      </c>
      <c r="S34" s="2" t="e">
        <f t="shared" si="4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5"/>
        <v>#DIV/0!</v>
      </c>
      <c r="S35" s="2" t="e">
        <f t="shared" si="4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5"/>
        <v>#DIV/0!</v>
      </c>
      <c r="S36" s="2" t="e">
        <f t="shared" si="4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5"/>
        <v>#DIV/0!</v>
      </c>
      <c r="S37" s="2" t="e">
        <f t="shared" si="4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5"/>
        <v>#DIV/0!</v>
      </c>
      <c r="S38" s="2" t="e">
        <f t="shared" si="4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5"/>
        <v>#DIV/0!</v>
      </c>
      <c r="S39" s="2" t="e">
        <f t="shared" si="4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5"/>
        <v>#DIV/0!</v>
      </c>
      <c r="S40" s="2" t="e">
        <f t="shared" si="4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5"/>
        <v>#DIV/0!</v>
      </c>
      <c r="S41" s="2" t="e">
        <f t="shared" si="4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5"/>
        <v>#DIV/0!</v>
      </c>
      <c r="S42" s="2" t="e">
        <f t="shared" si="4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5"/>
        <v>#DIV/0!</v>
      </c>
      <c r="S43" s="2" t="e">
        <f t="shared" si="4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5"/>
        <v>#DIV/0!</v>
      </c>
      <c r="S44" s="2" t="e">
        <f t="shared" si="4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5"/>
        <v>#DIV/0!</v>
      </c>
      <c r="S45" s="2" t="e">
        <f t="shared" si="4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5"/>
        <v>#DIV/0!</v>
      </c>
      <c r="S46" s="2" t="e">
        <f t="shared" si="4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3.6923076923076925</v>
      </c>
      <c r="C47" s="4">
        <f t="shared" ref="C47:P47" si="6">AVERAGE(C2:C46)</f>
        <v>2.6538461538461537</v>
      </c>
      <c r="D47" s="4">
        <f t="shared" si="6"/>
        <v>0.34615384615384615</v>
      </c>
      <c r="E47" s="4">
        <f t="shared" si="6"/>
        <v>0.15384615384615385</v>
      </c>
      <c r="F47" s="4">
        <f t="shared" si="6"/>
        <v>0.26923076923076922</v>
      </c>
      <c r="G47" s="4">
        <f t="shared" si="6"/>
        <v>0.23076923076923078</v>
      </c>
      <c r="H47" s="4">
        <f t="shared" si="6"/>
        <v>1.5</v>
      </c>
      <c r="I47" s="4">
        <f t="shared" si="6"/>
        <v>2.1538461538461537</v>
      </c>
      <c r="J47" s="4">
        <f t="shared" si="6"/>
        <v>0</v>
      </c>
      <c r="K47" s="4">
        <f t="shared" si="6"/>
        <v>0</v>
      </c>
      <c r="L47" s="4">
        <f t="shared" si="6"/>
        <v>0.69230769230769229</v>
      </c>
      <c r="M47" s="4">
        <f t="shared" si="6"/>
        <v>1.1153846153846154</v>
      </c>
      <c r="N47" s="4">
        <f t="shared" si="6"/>
        <v>1</v>
      </c>
      <c r="O47" s="4">
        <f t="shared" si="6"/>
        <v>0.57692307692307687</v>
      </c>
      <c r="P47" s="4">
        <f t="shared" si="6"/>
        <v>0.96153846153846156</v>
      </c>
      <c r="Q47" s="2">
        <f>SUM(H2:H46)/SUM(I2:I46)</f>
        <v>0.6964285714285714</v>
      </c>
      <c r="R47" s="2" t="e">
        <f>SUM(J2:J46)/SUM(K2:K46)</f>
        <v>#DIV/0!</v>
      </c>
      <c r="S47" s="2">
        <f>SUM(L2:L46)/SUM(M2:M46)</f>
        <v>0.62068965517241381</v>
      </c>
      <c r="T47" s="4">
        <f t="shared" ref="T47:V47" si="7">AVERAGE(T2:T46)</f>
        <v>11.73076923076923</v>
      </c>
      <c r="U47" s="4">
        <f t="shared" si="7"/>
        <v>4.5</v>
      </c>
      <c r="V47" s="4">
        <f t="shared" si="7"/>
        <v>0.76923076923076927</v>
      </c>
      <c r="W47" s="3">
        <f>((H49*85.91) +(F49*53.897)+(J49*51.757)+(L49*46.845)+(E49*39.19)+(N49*39.19)+(D49*34.677)+((C49-N49)*14.707)-(O49*17.174)-((M49-L49)*20.091)-((I49-H49)*39.19)-(G49*53.897))/T49</f>
        <v>17.124426229508192</v>
      </c>
      <c r="X47" s="4">
        <f t="shared" ref="X47" si="8">B47+(C47*1.2)+(D47*1.5)+(E47*3)+(F47*3)-G47</f>
        <v>8.4346153846153857</v>
      </c>
      <c r="Y47" s="4">
        <f t="shared" ref="Y47" si="9">B47+0.4*H47-0.7*I47-0.4*(M47-L47)+0.7*N47+0.3*(C47-N47)+F47+D47*0.7+0.7*E47-0.4*O47-G47</f>
        <v>3.9692307692307693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96</v>
      </c>
      <c r="C49">
        <f t="shared" ref="C49:P49" si="10">SUM(C2:C46)</f>
        <v>69</v>
      </c>
      <c r="D49">
        <f t="shared" si="10"/>
        <v>9</v>
      </c>
      <c r="E49">
        <f t="shared" si="10"/>
        <v>4</v>
      </c>
      <c r="F49">
        <f t="shared" si="10"/>
        <v>7</v>
      </c>
      <c r="G49">
        <f t="shared" si="10"/>
        <v>6</v>
      </c>
      <c r="H49">
        <f t="shared" si="10"/>
        <v>39</v>
      </c>
      <c r="I49">
        <f t="shared" si="10"/>
        <v>56</v>
      </c>
      <c r="J49">
        <f t="shared" si="10"/>
        <v>0</v>
      </c>
      <c r="K49">
        <f t="shared" si="10"/>
        <v>0</v>
      </c>
      <c r="L49">
        <f t="shared" si="10"/>
        <v>18</v>
      </c>
      <c r="M49">
        <f t="shared" si="10"/>
        <v>29</v>
      </c>
      <c r="N49">
        <f t="shared" si="10"/>
        <v>26</v>
      </c>
      <c r="O49">
        <f t="shared" si="10"/>
        <v>15</v>
      </c>
      <c r="P49">
        <f t="shared" si="10"/>
        <v>25</v>
      </c>
      <c r="T49">
        <f>SUM(T2:T46)</f>
        <v>305</v>
      </c>
      <c r="U49">
        <f>SUM(U2:U46)</f>
        <v>117</v>
      </c>
      <c r="V49">
        <f>SUM(V2:V46)</f>
        <v>20</v>
      </c>
      <c r="X49" s="4">
        <f>SUM(X2:X46)</f>
        <v>219.29999999999995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83E3-6783-4E5F-A685-CA552B8B6F02}">
  <dimension ref="A1:Z56"/>
  <sheetViews>
    <sheetView topLeftCell="A9" workbookViewId="0">
      <selection activeCell="Y27" sqref="Y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4</v>
      </c>
      <c r="C2">
        <v>1</v>
      </c>
      <c r="D2">
        <v>0</v>
      </c>
      <c r="E2">
        <v>0</v>
      </c>
      <c r="F2">
        <v>0</v>
      </c>
      <c r="G2">
        <v>1</v>
      </c>
      <c r="H2">
        <v>2</v>
      </c>
      <c r="I2">
        <v>2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9</v>
      </c>
      <c r="Q2" s="2">
        <f t="shared" ref="Q2:Q46" si="0">H2/I2</f>
        <v>1</v>
      </c>
      <c r="R2" s="6" t="s">
        <v>45</v>
      </c>
      <c r="S2" s="6" t="s">
        <v>45</v>
      </c>
      <c r="T2">
        <v>11</v>
      </c>
      <c r="U2">
        <v>4</v>
      </c>
      <c r="V2">
        <v>2</v>
      </c>
      <c r="W2" s="3">
        <f t="shared" ref="W2:W46" si="1">((H2*85.91) +(F2*53.897)+(J2*51.757)+(L2*46.845)+(E2*39.19)+(N2*39.19)+(D2*34.677)+((C2-N2)*14.707)-(O2*17.174)-((M2-L2)*20.091)-((I2-H2)*39.19)-(G2*53.897))/T2</f>
        <v>12.721727272727271</v>
      </c>
      <c r="X2" s="4">
        <f t="shared" ref="X2:X46" si="2">B2+(C2*1.2)+(D2*1.5)+(E2*3)+(F2*3)-G2</f>
        <v>4.2</v>
      </c>
      <c r="Y2" s="4">
        <f t="shared" ref="Y2:Y46" si="3">B2+0.4*H2-0.7*I2-0.4*(M2-L2)+0.7*N2+0.3*(C2-N2)+F2+D2*0.7+0.7*E2-0.4*O2-G2</f>
        <v>2.6999999999999997</v>
      </c>
      <c r="Z2">
        <v>0</v>
      </c>
    </row>
    <row r="3" spans="1:26" x14ac:dyDescent="0.3">
      <c r="A3" s="1" t="str">
        <f>'LaMelo Ball'!A3</f>
        <v>vs IMP</v>
      </c>
      <c r="B3">
        <v>11</v>
      </c>
      <c r="C3">
        <v>6</v>
      </c>
      <c r="D3">
        <v>1</v>
      </c>
      <c r="E3">
        <v>1</v>
      </c>
      <c r="F3">
        <v>1</v>
      </c>
      <c r="G3">
        <v>0</v>
      </c>
      <c r="H3">
        <v>4</v>
      </c>
      <c r="I3">
        <v>4</v>
      </c>
      <c r="J3">
        <v>1</v>
      </c>
      <c r="K3">
        <v>1</v>
      </c>
      <c r="L3">
        <v>2</v>
      </c>
      <c r="M3">
        <v>2</v>
      </c>
      <c r="N3">
        <v>1</v>
      </c>
      <c r="O3">
        <v>0</v>
      </c>
      <c r="P3">
        <v>3</v>
      </c>
      <c r="Q3" s="2">
        <f t="shared" si="0"/>
        <v>1</v>
      </c>
      <c r="R3" s="2">
        <f t="shared" ref="R3:R46" si="4">J3/K3</f>
        <v>1</v>
      </c>
      <c r="S3" s="2">
        <f>L3/M3</f>
        <v>1</v>
      </c>
      <c r="T3">
        <v>16</v>
      </c>
      <c r="U3">
        <v>13</v>
      </c>
      <c r="V3">
        <v>0</v>
      </c>
      <c r="W3" s="3">
        <f t="shared" si="1"/>
        <v>45.598500000000001</v>
      </c>
      <c r="X3" s="4">
        <f t="shared" si="2"/>
        <v>25.7</v>
      </c>
      <c r="Y3" s="4">
        <f t="shared" si="3"/>
        <v>14.399999999999999</v>
      </c>
      <c r="Z3">
        <v>0</v>
      </c>
    </row>
    <row r="4" spans="1:26" x14ac:dyDescent="0.3">
      <c r="A4" s="1" t="str">
        <f>'LaMelo Ball'!A4</f>
        <v>@ 3PT</v>
      </c>
      <c r="B4">
        <v>8</v>
      </c>
      <c r="C4">
        <v>2</v>
      </c>
      <c r="D4">
        <v>0</v>
      </c>
      <c r="E4">
        <v>0</v>
      </c>
      <c r="F4">
        <v>0</v>
      </c>
      <c r="G4">
        <v>0</v>
      </c>
      <c r="H4">
        <v>4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8</v>
      </c>
      <c r="Q4" s="2">
        <f t="shared" si="0"/>
        <v>1</v>
      </c>
      <c r="R4" s="6" t="s">
        <v>45</v>
      </c>
      <c r="S4" s="6" t="s">
        <v>45</v>
      </c>
      <c r="T4">
        <v>11</v>
      </c>
      <c r="U4">
        <v>8</v>
      </c>
      <c r="V4">
        <v>1</v>
      </c>
      <c r="W4" s="3">
        <f t="shared" si="1"/>
        <v>33.913999999999994</v>
      </c>
      <c r="X4" s="4">
        <f t="shared" si="2"/>
        <v>10.4</v>
      </c>
      <c r="Y4" s="4">
        <f t="shared" si="3"/>
        <v>7.3999999999999995</v>
      </c>
      <c r="Z4">
        <v>0</v>
      </c>
    </row>
    <row r="5" spans="1:26" x14ac:dyDescent="0.3">
      <c r="A5" s="1" t="str">
        <f>'LaMelo Ball'!A5</f>
        <v>vs DEF</v>
      </c>
      <c r="B5">
        <v>2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2</v>
      </c>
      <c r="N5">
        <v>0</v>
      </c>
      <c r="O5">
        <v>3</v>
      </c>
      <c r="P5">
        <v>-5</v>
      </c>
      <c r="Q5" s="6" t="s">
        <v>45</v>
      </c>
      <c r="R5" s="6" t="s">
        <v>45</v>
      </c>
      <c r="S5" s="2">
        <f>L5/M5</f>
        <v>1</v>
      </c>
      <c r="T5">
        <v>11</v>
      </c>
      <c r="U5">
        <v>2</v>
      </c>
      <c r="V5">
        <v>0</v>
      </c>
      <c r="W5" s="3">
        <f t="shared" si="1"/>
        <v>12.29590909090909</v>
      </c>
      <c r="X5" s="4">
        <f t="shared" si="2"/>
        <v>8</v>
      </c>
      <c r="Y5" s="4">
        <f t="shared" si="3"/>
        <v>2.5</v>
      </c>
      <c r="Z5">
        <v>0</v>
      </c>
    </row>
    <row r="6" spans="1:26" x14ac:dyDescent="0.3">
      <c r="A6" s="1" t="str">
        <f>'LaMelo Ball'!A6</f>
        <v>@ OCE</v>
      </c>
      <c r="B6">
        <v>3</v>
      </c>
      <c r="C6">
        <v>4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0</v>
      </c>
      <c r="K6">
        <v>0</v>
      </c>
      <c r="L6">
        <v>1</v>
      </c>
      <c r="M6">
        <v>2</v>
      </c>
      <c r="N6">
        <v>0</v>
      </c>
      <c r="O6">
        <v>0</v>
      </c>
      <c r="P6">
        <v>3</v>
      </c>
      <c r="Q6" s="2">
        <f t="shared" si="0"/>
        <v>0.5</v>
      </c>
      <c r="R6" s="6" t="s">
        <v>45</v>
      </c>
      <c r="S6" s="2">
        <f t="shared" ref="S6:S46" si="5">L6/M6</f>
        <v>0.5</v>
      </c>
      <c r="T6">
        <v>11</v>
      </c>
      <c r="U6">
        <v>3</v>
      </c>
      <c r="V6">
        <v>0</v>
      </c>
      <c r="W6" s="3">
        <f t="shared" si="1"/>
        <v>12.027454545454544</v>
      </c>
      <c r="X6" s="4">
        <f t="shared" si="2"/>
        <v>7.8</v>
      </c>
      <c r="Y6" s="4">
        <f t="shared" si="3"/>
        <v>2.8</v>
      </c>
      <c r="Z6">
        <v>0</v>
      </c>
    </row>
    <row r="7" spans="1:26" x14ac:dyDescent="0.3">
      <c r="A7" s="1" t="str">
        <f>'LaMelo Ball'!A7</f>
        <v>vs FRA</v>
      </c>
      <c r="B7">
        <v>0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 s="2">
        <f t="shared" si="0"/>
        <v>0</v>
      </c>
      <c r="R7" s="2">
        <f t="shared" si="4"/>
        <v>0</v>
      </c>
      <c r="S7" s="6" t="s">
        <v>45</v>
      </c>
      <c r="T7">
        <v>9</v>
      </c>
      <c r="U7">
        <v>0</v>
      </c>
      <c r="V7">
        <v>0</v>
      </c>
      <c r="W7" s="3">
        <f t="shared" si="1"/>
        <v>1.6341111111111113</v>
      </c>
      <c r="X7" s="4">
        <f t="shared" si="2"/>
        <v>4.2</v>
      </c>
      <c r="Y7" s="4">
        <f t="shared" si="3"/>
        <v>0.3</v>
      </c>
      <c r="Z7">
        <v>0</v>
      </c>
    </row>
    <row r="8" spans="1:26" x14ac:dyDescent="0.3">
      <c r="A8" s="1" t="str">
        <f>'LaMelo Ball'!A8</f>
        <v>@ INJ</v>
      </c>
      <c r="B8">
        <v>5</v>
      </c>
      <c r="C8">
        <v>0</v>
      </c>
      <c r="D8">
        <v>0</v>
      </c>
      <c r="E8">
        <v>0</v>
      </c>
      <c r="F8">
        <v>0</v>
      </c>
      <c r="G8">
        <v>1</v>
      </c>
      <c r="H8">
        <v>2</v>
      </c>
      <c r="I8">
        <v>3</v>
      </c>
      <c r="J8">
        <v>0</v>
      </c>
      <c r="K8">
        <v>0</v>
      </c>
      <c r="L8">
        <v>1</v>
      </c>
      <c r="M8">
        <v>1</v>
      </c>
      <c r="N8">
        <v>0</v>
      </c>
      <c r="O8">
        <v>0</v>
      </c>
      <c r="P8">
        <v>-4</v>
      </c>
      <c r="Q8" s="2">
        <f t="shared" si="0"/>
        <v>0.66666666666666663</v>
      </c>
      <c r="R8" s="6" t="s">
        <v>45</v>
      </c>
      <c r="S8" s="2">
        <f t="shared" si="5"/>
        <v>1</v>
      </c>
      <c r="T8">
        <v>13</v>
      </c>
      <c r="U8">
        <v>5</v>
      </c>
      <c r="V8">
        <v>1</v>
      </c>
      <c r="W8" s="3">
        <f t="shared" si="1"/>
        <v>9.6598461538461535</v>
      </c>
      <c r="X8" s="4">
        <f t="shared" si="2"/>
        <v>4</v>
      </c>
      <c r="Y8" s="4">
        <f t="shared" si="3"/>
        <v>2.7</v>
      </c>
      <c r="Z8">
        <v>0</v>
      </c>
    </row>
    <row r="9" spans="1:26" x14ac:dyDescent="0.3">
      <c r="A9" s="1" t="str">
        <f>'LaMelo Ball'!A9</f>
        <v>vs EUR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1</v>
      </c>
      <c r="M9">
        <v>2</v>
      </c>
      <c r="N9">
        <v>0</v>
      </c>
      <c r="O9">
        <v>0</v>
      </c>
      <c r="P9">
        <v>7</v>
      </c>
      <c r="Q9" s="2">
        <f t="shared" si="0"/>
        <v>1</v>
      </c>
      <c r="R9" s="6" t="s">
        <v>45</v>
      </c>
      <c r="S9" s="2">
        <f t="shared" si="5"/>
        <v>0.5</v>
      </c>
      <c r="T9">
        <v>11</v>
      </c>
      <c r="U9">
        <v>3</v>
      </c>
      <c r="V9">
        <v>0</v>
      </c>
      <c r="W9" s="3">
        <f t="shared" si="1"/>
        <v>11.579181818181816</v>
      </c>
      <c r="X9" s="4">
        <f t="shared" si="2"/>
        <v>4.2</v>
      </c>
      <c r="Y9" s="4">
        <f t="shared" si="3"/>
        <v>2.6</v>
      </c>
      <c r="Z9">
        <v>0</v>
      </c>
    </row>
    <row r="10" spans="1:26" x14ac:dyDescent="0.3">
      <c r="A10" s="1" t="str">
        <f>'LaMelo Ball'!A10</f>
        <v>@ CHI</v>
      </c>
      <c r="B10">
        <v>0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 s="2">
        <f t="shared" si="0"/>
        <v>0</v>
      </c>
      <c r="R10" s="6" t="s">
        <v>45</v>
      </c>
      <c r="S10" s="6" t="s">
        <v>45</v>
      </c>
      <c r="T10">
        <v>11</v>
      </c>
      <c r="U10">
        <v>0</v>
      </c>
      <c r="V10">
        <v>0</v>
      </c>
      <c r="W10" s="3">
        <f t="shared" si="1"/>
        <v>4.011000000000001</v>
      </c>
      <c r="X10" s="4">
        <f t="shared" si="2"/>
        <v>4.8</v>
      </c>
      <c r="Y10" s="4">
        <f t="shared" si="3"/>
        <v>0.89999999999999991</v>
      </c>
      <c r="Z10">
        <v>0</v>
      </c>
    </row>
    <row r="11" spans="1:26" x14ac:dyDescent="0.3">
      <c r="A11" s="1" t="str">
        <f>'LaMelo Ball'!A11</f>
        <v>@ AFR</v>
      </c>
      <c r="B11">
        <v>4</v>
      </c>
      <c r="C11">
        <v>2</v>
      </c>
      <c r="D11">
        <v>0</v>
      </c>
      <c r="E11">
        <v>0</v>
      </c>
      <c r="F11">
        <v>0</v>
      </c>
      <c r="G11">
        <v>0</v>
      </c>
      <c r="H11">
        <v>2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-2</v>
      </c>
      <c r="Q11" s="2">
        <f t="shared" si="0"/>
        <v>1</v>
      </c>
      <c r="R11" s="6" t="s">
        <v>45</v>
      </c>
      <c r="S11" s="6" t="s">
        <v>45</v>
      </c>
      <c r="T11">
        <v>11</v>
      </c>
      <c r="U11">
        <v>4</v>
      </c>
      <c r="V11">
        <v>1</v>
      </c>
      <c r="W11" s="3">
        <f t="shared" si="1"/>
        <v>18.293999999999997</v>
      </c>
      <c r="X11" s="4">
        <f t="shared" si="2"/>
        <v>6.4</v>
      </c>
      <c r="Y11" s="4">
        <f t="shared" si="3"/>
        <v>4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-14</v>
      </c>
      <c r="Q12" s="2">
        <f t="shared" si="0"/>
        <v>1</v>
      </c>
      <c r="R12" s="6" t="s">
        <v>45</v>
      </c>
      <c r="S12" s="6" t="s">
        <v>45</v>
      </c>
      <c r="T12">
        <v>6</v>
      </c>
      <c r="U12">
        <v>2</v>
      </c>
      <c r="V12">
        <v>0</v>
      </c>
      <c r="W12" s="3">
        <f t="shared" si="1"/>
        <v>2.4731666666666654</v>
      </c>
      <c r="X12" s="4">
        <f t="shared" si="2"/>
        <v>1</v>
      </c>
      <c r="Y12" s="4">
        <f t="shared" si="3"/>
        <v>0.29999999999999982</v>
      </c>
      <c r="Z12">
        <v>0</v>
      </c>
    </row>
    <row r="13" spans="1:26" x14ac:dyDescent="0.3">
      <c r="A13" s="1" t="str">
        <f>'LaMelo Ball'!A13</f>
        <v>@ USA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2</v>
      </c>
      <c r="P13">
        <v>8</v>
      </c>
      <c r="Q13" s="2">
        <f t="shared" si="0"/>
        <v>0</v>
      </c>
      <c r="R13" s="6" t="s">
        <v>45</v>
      </c>
      <c r="S13" s="6" t="s">
        <v>45</v>
      </c>
      <c r="T13">
        <v>15</v>
      </c>
      <c r="U13">
        <v>2</v>
      </c>
      <c r="V13">
        <v>0</v>
      </c>
      <c r="W13" s="3">
        <f t="shared" si="1"/>
        <v>-2.5907333333333331</v>
      </c>
      <c r="X13" s="4">
        <f t="shared" si="2"/>
        <v>1.5</v>
      </c>
      <c r="Y13" s="4">
        <f t="shared" si="3"/>
        <v>-0.8</v>
      </c>
      <c r="Z13">
        <v>0</v>
      </c>
    </row>
    <row r="14" spans="1:26" x14ac:dyDescent="0.3">
      <c r="A14" s="1" t="str">
        <f>'LaMelo Ball'!A14</f>
        <v>vs SPA</v>
      </c>
      <c r="B14">
        <v>0</v>
      </c>
      <c r="C14">
        <v>2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2</v>
      </c>
      <c r="P14">
        <v>-1</v>
      </c>
      <c r="Q14" s="2">
        <f t="shared" si="0"/>
        <v>0</v>
      </c>
      <c r="R14" s="6" t="s">
        <v>45</v>
      </c>
      <c r="S14" s="6" t="s">
        <v>45</v>
      </c>
      <c r="T14">
        <v>11</v>
      </c>
      <c r="U14">
        <v>0</v>
      </c>
      <c r="V14">
        <v>0</v>
      </c>
      <c r="W14" s="3">
        <f t="shared" si="1"/>
        <v>-0.4485454545454543</v>
      </c>
      <c r="X14" s="4">
        <f t="shared" si="2"/>
        <v>5.4</v>
      </c>
      <c r="Y14" s="4">
        <f t="shared" si="3"/>
        <v>-0.20000000000000007</v>
      </c>
      <c r="Z14">
        <v>0</v>
      </c>
    </row>
    <row r="15" spans="1:26" x14ac:dyDescent="0.3">
      <c r="A15" s="1" t="str">
        <f>'LaMelo Ball'!A15</f>
        <v>@ 6TH</v>
      </c>
      <c r="B15">
        <v>5</v>
      </c>
      <c r="C15">
        <v>3</v>
      </c>
      <c r="D15">
        <v>1</v>
      </c>
      <c r="E15">
        <v>0</v>
      </c>
      <c r="F15">
        <v>0</v>
      </c>
      <c r="G15">
        <v>0</v>
      </c>
      <c r="H15">
        <v>2</v>
      </c>
      <c r="I15">
        <v>6</v>
      </c>
      <c r="J15">
        <v>0</v>
      </c>
      <c r="K15">
        <v>0</v>
      </c>
      <c r="L15">
        <v>1</v>
      </c>
      <c r="M15">
        <v>1</v>
      </c>
      <c r="N15">
        <v>1</v>
      </c>
      <c r="O15">
        <v>0</v>
      </c>
      <c r="P15">
        <v>5</v>
      </c>
      <c r="Q15" s="2">
        <f t="shared" si="0"/>
        <v>0.33333333333333331</v>
      </c>
      <c r="R15" s="6" t="s">
        <v>45</v>
      </c>
      <c r="S15" s="2">
        <f t="shared" si="5"/>
        <v>1</v>
      </c>
      <c r="T15">
        <v>14</v>
      </c>
      <c r="U15">
        <v>7</v>
      </c>
      <c r="V15">
        <v>0</v>
      </c>
      <c r="W15" s="3">
        <f t="shared" si="1"/>
        <v>11.799000000000003</v>
      </c>
      <c r="X15" s="4">
        <f t="shared" si="2"/>
        <v>10.1</v>
      </c>
      <c r="Y15" s="4">
        <f t="shared" si="3"/>
        <v>3.6000000000000005</v>
      </c>
      <c r="Z15">
        <v>0</v>
      </c>
    </row>
    <row r="16" spans="1:26" x14ac:dyDescent="0.3">
      <c r="A16" s="1" t="str">
        <f>'LaMelo Ball'!A16</f>
        <v>vs CAN</v>
      </c>
      <c r="B16">
        <v>6</v>
      </c>
      <c r="C16">
        <v>1</v>
      </c>
      <c r="D16">
        <v>0</v>
      </c>
      <c r="E16">
        <v>1</v>
      </c>
      <c r="F16">
        <v>0</v>
      </c>
      <c r="G16">
        <v>0</v>
      </c>
      <c r="H16">
        <v>3</v>
      </c>
      <c r="I16">
        <v>4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 s="2">
        <f t="shared" si="0"/>
        <v>0.75</v>
      </c>
      <c r="R16" s="6" t="s">
        <v>45</v>
      </c>
      <c r="S16" s="6" t="s">
        <v>45</v>
      </c>
      <c r="T16">
        <v>12</v>
      </c>
      <c r="U16">
        <v>6</v>
      </c>
      <c r="V16">
        <v>2</v>
      </c>
      <c r="W16" s="3">
        <f t="shared" si="1"/>
        <v>24.743333333333336</v>
      </c>
      <c r="X16" s="4">
        <f t="shared" si="2"/>
        <v>10.199999999999999</v>
      </c>
      <c r="Y16" s="4">
        <f t="shared" si="3"/>
        <v>5.8000000000000007</v>
      </c>
      <c r="Z16">
        <v>0</v>
      </c>
    </row>
    <row r="17" spans="1:26" x14ac:dyDescent="0.3">
      <c r="A17" s="1" t="str">
        <f>'LaMelo Ball'!A17</f>
        <v>vs DNK</v>
      </c>
      <c r="B17">
        <v>2</v>
      </c>
      <c r="C17">
        <v>1</v>
      </c>
      <c r="D17">
        <v>0</v>
      </c>
      <c r="E17">
        <v>0</v>
      </c>
      <c r="F17">
        <v>0</v>
      </c>
      <c r="G17">
        <v>0</v>
      </c>
      <c r="H17">
        <v>1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-9</v>
      </c>
      <c r="Q17" s="2">
        <f t="shared" si="0"/>
        <v>0.33333333333333331</v>
      </c>
      <c r="R17" s="6" t="s">
        <v>45</v>
      </c>
      <c r="S17" s="6" t="s">
        <v>45</v>
      </c>
      <c r="T17">
        <v>12</v>
      </c>
      <c r="U17">
        <v>2</v>
      </c>
      <c r="V17">
        <v>1</v>
      </c>
      <c r="W17" s="3">
        <f t="shared" si="1"/>
        <v>0.42191666666666566</v>
      </c>
      <c r="X17" s="4">
        <f t="shared" si="2"/>
        <v>3.2</v>
      </c>
      <c r="Y17" s="4">
        <f t="shared" si="3"/>
        <v>0.20000000000000029</v>
      </c>
      <c r="Z17">
        <v>0</v>
      </c>
    </row>
    <row r="18" spans="1:26" x14ac:dyDescent="0.3">
      <c r="A18" s="1" t="str">
        <f>'LaMelo Ball'!A18</f>
        <v>@ IMP</v>
      </c>
      <c r="B18">
        <v>3</v>
      </c>
      <c r="C18">
        <v>2</v>
      </c>
      <c r="D18">
        <v>1</v>
      </c>
      <c r="E18">
        <v>0</v>
      </c>
      <c r="F18">
        <v>1</v>
      </c>
      <c r="G18">
        <v>2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0</v>
      </c>
      <c r="O18">
        <v>1</v>
      </c>
      <c r="P18">
        <v>-4</v>
      </c>
      <c r="Q18" s="2">
        <f t="shared" si="0"/>
        <v>1</v>
      </c>
      <c r="R18" s="6" t="s">
        <v>45</v>
      </c>
      <c r="S18" s="2">
        <f t="shared" si="5"/>
        <v>1</v>
      </c>
      <c r="T18">
        <v>11</v>
      </c>
      <c r="U18">
        <v>5</v>
      </c>
      <c r="V18">
        <v>0</v>
      </c>
      <c r="W18" s="3">
        <f t="shared" si="1"/>
        <v>11.434090909090909</v>
      </c>
      <c r="X18" s="4">
        <f t="shared" si="2"/>
        <v>7.9</v>
      </c>
      <c r="Y18" s="4">
        <f t="shared" si="3"/>
        <v>2.6000000000000005</v>
      </c>
      <c r="Z18">
        <v>0</v>
      </c>
    </row>
    <row r="19" spans="1:26" x14ac:dyDescent="0.3">
      <c r="A19" s="1" t="str">
        <f>'LaMelo Ball'!A19</f>
        <v>vs 3PT</v>
      </c>
      <c r="B19">
        <v>0</v>
      </c>
      <c r="C19">
        <v>1</v>
      </c>
      <c r="D19">
        <v>2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3</v>
      </c>
      <c r="Q19" s="2">
        <f t="shared" si="0"/>
        <v>0</v>
      </c>
      <c r="R19" s="6" t="s">
        <v>45</v>
      </c>
      <c r="S19" s="6" t="s">
        <v>45</v>
      </c>
      <c r="T19">
        <v>10</v>
      </c>
      <c r="U19">
        <v>5</v>
      </c>
      <c r="V19">
        <v>0</v>
      </c>
      <c r="W19" s="3">
        <f t="shared" si="1"/>
        <v>4.4871000000000008</v>
      </c>
      <c r="X19" s="4">
        <f t="shared" si="2"/>
        <v>4.2</v>
      </c>
      <c r="Y19" s="4">
        <f t="shared" si="3"/>
        <v>1</v>
      </c>
      <c r="Z19">
        <v>0</v>
      </c>
    </row>
    <row r="20" spans="1:26" x14ac:dyDescent="0.3">
      <c r="A20" s="1" t="str">
        <f>'LaMelo Ball'!A20</f>
        <v>@ DEF</v>
      </c>
      <c r="B20">
        <v>2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</v>
      </c>
      <c r="Q20" s="2">
        <f t="shared" si="0"/>
        <v>1</v>
      </c>
      <c r="R20" s="6" t="s">
        <v>45</v>
      </c>
      <c r="S20" s="6" t="s">
        <v>45</v>
      </c>
      <c r="T20">
        <v>9</v>
      </c>
      <c r="U20">
        <v>2</v>
      </c>
      <c r="V20">
        <v>0</v>
      </c>
      <c r="W20" s="3">
        <f t="shared" si="1"/>
        <v>9.5455555555555556</v>
      </c>
      <c r="X20" s="4">
        <f t="shared" si="2"/>
        <v>2</v>
      </c>
      <c r="Y20" s="4">
        <f t="shared" si="3"/>
        <v>1.7</v>
      </c>
      <c r="Z20">
        <v>0</v>
      </c>
    </row>
    <row r="21" spans="1:26" x14ac:dyDescent="0.3">
      <c r="A21" s="1" t="str">
        <f>'LaMelo Ball'!A21</f>
        <v>vs OCE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</v>
      </c>
      <c r="M21">
        <v>2</v>
      </c>
      <c r="N21">
        <v>0</v>
      </c>
      <c r="O21">
        <v>2</v>
      </c>
      <c r="P21">
        <v>-5</v>
      </c>
      <c r="Q21" s="6" t="s">
        <v>45</v>
      </c>
      <c r="R21" s="6" t="s">
        <v>45</v>
      </c>
      <c r="S21" s="2">
        <f t="shared" si="5"/>
        <v>1</v>
      </c>
      <c r="T21">
        <v>10</v>
      </c>
      <c r="U21">
        <v>2</v>
      </c>
      <c r="V21">
        <v>0</v>
      </c>
      <c r="W21" s="3">
        <f t="shared" si="1"/>
        <v>5.9341999999999997</v>
      </c>
      <c r="X21" s="4">
        <f t="shared" si="2"/>
        <v>2</v>
      </c>
      <c r="Y21" s="4">
        <f t="shared" si="3"/>
        <v>1.2</v>
      </c>
      <c r="Z21">
        <v>0</v>
      </c>
    </row>
    <row r="22" spans="1:26" x14ac:dyDescent="0.3">
      <c r="A22" s="1" t="str">
        <f>'LaMelo Ball'!A22</f>
        <v>@ FRA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-10</v>
      </c>
      <c r="Q22" s="6" t="s">
        <v>45</v>
      </c>
      <c r="R22" s="6" t="s">
        <v>45</v>
      </c>
      <c r="S22" s="6" t="s">
        <v>45</v>
      </c>
      <c r="T22">
        <v>10</v>
      </c>
      <c r="U22">
        <v>0</v>
      </c>
      <c r="V22">
        <v>0</v>
      </c>
      <c r="W22" s="3">
        <f t="shared" si="1"/>
        <v>5.3896999999999995</v>
      </c>
      <c r="X22" s="4">
        <f t="shared" si="2"/>
        <v>2.4</v>
      </c>
      <c r="Y22" s="4">
        <f t="shared" si="3"/>
        <v>1</v>
      </c>
      <c r="Z22">
        <v>0</v>
      </c>
    </row>
    <row r="23" spans="1:26" x14ac:dyDescent="0.3">
      <c r="A23" s="1" t="str">
        <f>'LaMelo Ball'!A23</f>
        <v>vs INJ</v>
      </c>
      <c r="B23">
        <v>5</v>
      </c>
      <c r="C23">
        <v>1</v>
      </c>
      <c r="D23">
        <v>0</v>
      </c>
      <c r="E23">
        <v>3</v>
      </c>
      <c r="F23">
        <v>1</v>
      </c>
      <c r="G23">
        <v>1</v>
      </c>
      <c r="H23">
        <v>2</v>
      </c>
      <c r="I23">
        <v>3</v>
      </c>
      <c r="J23">
        <v>0</v>
      </c>
      <c r="K23">
        <v>1</v>
      </c>
      <c r="L23">
        <v>1</v>
      </c>
      <c r="M23">
        <v>1</v>
      </c>
      <c r="N23">
        <v>0</v>
      </c>
      <c r="O23">
        <v>2</v>
      </c>
      <c r="P23">
        <v>3</v>
      </c>
      <c r="Q23" s="2">
        <f t="shared" si="0"/>
        <v>0.66666666666666663</v>
      </c>
      <c r="R23" s="2">
        <f t="shared" si="4"/>
        <v>0</v>
      </c>
      <c r="S23" s="2">
        <f t="shared" si="5"/>
        <v>1</v>
      </c>
      <c r="T23">
        <v>11</v>
      </c>
      <c r="U23">
        <v>5</v>
      </c>
      <c r="V23">
        <v>0</v>
      </c>
      <c r="W23" s="3">
        <f t="shared" si="1"/>
        <v>25.218545454545453</v>
      </c>
      <c r="X23" s="4">
        <f t="shared" si="2"/>
        <v>17.2</v>
      </c>
      <c r="Y23" s="4">
        <f t="shared" si="3"/>
        <v>5.3</v>
      </c>
      <c r="Z23">
        <v>0</v>
      </c>
    </row>
    <row r="24" spans="1:26" x14ac:dyDescent="0.3">
      <c r="A24" s="1" t="str">
        <f>'LaMelo Ball'!A24</f>
        <v>@ EUR</v>
      </c>
      <c r="B24">
        <v>0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1</v>
      </c>
      <c r="Q24" s="2">
        <f t="shared" si="0"/>
        <v>0</v>
      </c>
      <c r="R24" s="6" t="s">
        <v>45</v>
      </c>
      <c r="S24" s="6" t="s">
        <v>45</v>
      </c>
      <c r="T24">
        <v>10</v>
      </c>
      <c r="U24">
        <v>0</v>
      </c>
      <c r="V24">
        <v>0</v>
      </c>
      <c r="W24" s="3">
        <f t="shared" si="1"/>
        <v>-3.6725999999999992</v>
      </c>
      <c r="X24" s="4">
        <f t="shared" si="2"/>
        <v>4.8</v>
      </c>
      <c r="Y24" s="4">
        <f t="shared" si="3"/>
        <v>-0.6</v>
      </c>
      <c r="Z24">
        <v>0</v>
      </c>
    </row>
    <row r="25" spans="1:26" x14ac:dyDescent="0.3">
      <c r="A25" s="1" t="str">
        <f>'LaMelo Ball'!A25</f>
        <v>vs CHI</v>
      </c>
      <c r="B25">
        <v>0</v>
      </c>
      <c r="C25">
        <v>3</v>
      </c>
      <c r="D25">
        <v>1</v>
      </c>
      <c r="E25">
        <v>0</v>
      </c>
      <c r="F25">
        <v>1</v>
      </c>
      <c r="G25">
        <v>1</v>
      </c>
      <c r="H25">
        <v>0</v>
      </c>
      <c r="I25">
        <v>2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5</v>
      </c>
      <c r="Q25" s="2">
        <f t="shared" si="0"/>
        <v>0</v>
      </c>
      <c r="R25" s="6" t="s">
        <v>45</v>
      </c>
      <c r="S25" s="6" t="s">
        <v>45</v>
      </c>
      <c r="T25">
        <v>11</v>
      </c>
      <c r="U25">
        <v>2</v>
      </c>
      <c r="V25">
        <v>0</v>
      </c>
      <c r="W25" s="3">
        <f t="shared" si="1"/>
        <v>-1.523272727272728</v>
      </c>
      <c r="X25" s="4">
        <f t="shared" si="2"/>
        <v>7.1</v>
      </c>
      <c r="Y25" s="4">
        <f t="shared" si="3"/>
        <v>-0.20000000000000007</v>
      </c>
      <c r="Z25">
        <v>0</v>
      </c>
    </row>
    <row r="26" spans="1:26" x14ac:dyDescent="0.3">
      <c r="A26" s="1" t="str">
        <f>'LaMelo Ball'!A26</f>
        <v>vs AFR</v>
      </c>
      <c r="B26">
        <v>6</v>
      </c>
      <c r="C26">
        <v>2</v>
      </c>
      <c r="D26">
        <v>1</v>
      </c>
      <c r="E26">
        <v>1</v>
      </c>
      <c r="F26">
        <v>0</v>
      </c>
      <c r="G26">
        <v>0</v>
      </c>
      <c r="H26">
        <v>2</v>
      </c>
      <c r="I26">
        <v>4</v>
      </c>
      <c r="J26">
        <v>0</v>
      </c>
      <c r="K26">
        <v>1</v>
      </c>
      <c r="L26">
        <v>2</v>
      </c>
      <c r="M26">
        <v>2</v>
      </c>
      <c r="N26">
        <v>1</v>
      </c>
      <c r="O26">
        <v>1</v>
      </c>
      <c r="P26">
        <v>-8</v>
      </c>
      <c r="Q26" s="2">
        <f t="shared" si="0"/>
        <v>0.5</v>
      </c>
      <c r="R26" s="2">
        <f t="shared" si="4"/>
        <v>0</v>
      </c>
      <c r="S26" s="2">
        <f t="shared" si="5"/>
        <v>1</v>
      </c>
      <c r="T26">
        <v>12</v>
      </c>
      <c r="U26">
        <v>8</v>
      </c>
      <c r="V26">
        <v>1</v>
      </c>
      <c r="W26" s="3">
        <f t="shared" si="1"/>
        <v>24.810000000000002</v>
      </c>
      <c r="X26" s="4">
        <f t="shared" si="2"/>
        <v>12.9</v>
      </c>
      <c r="Y26" s="4">
        <f t="shared" si="3"/>
        <v>6</v>
      </c>
      <c r="Z26">
        <v>0</v>
      </c>
    </row>
    <row r="27" spans="1:26" x14ac:dyDescent="0.3">
      <c r="A27" s="1" t="str">
        <f>'LaMelo Ball'!A27</f>
        <v>@ OLD</v>
      </c>
      <c r="B27">
        <v>6</v>
      </c>
      <c r="C27">
        <v>2</v>
      </c>
      <c r="D27">
        <v>1</v>
      </c>
      <c r="E27">
        <v>1</v>
      </c>
      <c r="F27">
        <v>0</v>
      </c>
      <c r="G27">
        <v>0</v>
      </c>
      <c r="H27">
        <v>2</v>
      </c>
      <c r="I27">
        <v>2</v>
      </c>
      <c r="J27">
        <v>0</v>
      </c>
      <c r="K27">
        <v>0</v>
      </c>
      <c r="L27">
        <v>2</v>
      </c>
      <c r="M27">
        <v>2</v>
      </c>
      <c r="N27">
        <v>0</v>
      </c>
      <c r="O27">
        <v>2</v>
      </c>
      <c r="P27">
        <v>11</v>
      </c>
      <c r="Q27" s="2">
        <f t="shared" si="0"/>
        <v>1</v>
      </c>
      <c r="R27" s="6" t="s">
        <v>45</v>
      </c>
      <c r="S27" s="2">
        <f t="shared" si="5"/>
        <v>1</v>
      </c>
      <c r="T27">
        <v>12</v>
      </c>
      <c r="U27">
        <v>8</v>
      </c>
      <c r="V27">
        <v>1</v>
      </c>
      <c r="W27" s="3">
        <f t="shared" si="1"/>
        <v>27.870249999999999</v>
      </c>
      <c r="X27" s="4">
        <f t="shared" si="2"/>
        <v>12.9</v>
      </c>
      <c r="Y27" s="4">
        <f t="shared" si="3"/>
        <v>6.6000000000000005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4"/>
        <v>#DIV/0!</v>
      </c>
      <c r="S28" s="2" t="e">
        <f t="shared" si="5"/>
        <v>#DIV/0!</v>
      </c>
      <c r="W28" s="3" t="e">
        <f t="shared" si="1"/>
        <v>#DIV/0!</v>
      </c>
      <c r="X28" s="4">
        <f t="shared" si="2"/>
        <v>0</v>
      </c>
      <c r="Y28" s="4">
        <f t="shared" si="3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4"/>
        <v>#DIV/0!</v>
      </c>
      <c r="S29" s="2" t="e">
        <f t="shared" si="5"/>
        <v>#DIV/0!</v>
      </c>
      <c r="W29" s="3" t="e">
        <f t="shared" si="1"/>
        <v>#DIV/0!</v>
      </c>
      <c r="X29" s="4">
        <f t="shared" si="2"/>
        <v>0</v>
      </c>
      <c r="Y29" s="4">
        <f t="shared" si="3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4"/>
        <v>#DIV/0!</v>
      </c>
      <c r="S30" s="2" t="e">
        <f t="shared" si="5"/>
        <v>#DIV/0!</v>
      </c>
      <c r="W30" s="3" t="e">
        <f t="shared" si="1"/>
        <v>#DIV/0!</v>
      </c>
      <c r="X30" s="4">
        <f t="shared" si="2"/>
        <v>0</v>
      </c>
      <c r="Y30" s="4">
        <f t="shared" si="3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4"/>
        <v>#DIV/0!</v>
      </c>
      <c r="S31" s="2" t="e">
        <f t="shared" si="5"/>
        <v>#DIV/0!</v>
      </c>
      <c r="W31" s="3" t="e">
        <f t="shared" si="1"/>
        <v>#DIV/0!</v>
      </c>
      <c r="X31" s="4">
        <f t="shared" si="2"/>
        <v>0</v>
      </c>
      <c r="Y31" s="4">
        <f t="shared" si="3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4"/>
        <v>#DIV/0!</v>
      </c>
      <c r="S32" s="2" t="e">
        <f t="shared" si="5"/>
        <v>#DIV/0!</v>
      </c>
      <c r="W32" s="3" t="e">
        <f t="shared" si="1"/>
        <v>#DIV/0!</v>
      </c>
      <c r="X32" s="4">
        <f t="shared" si="2"/>
        <v>0</v>
      </c>
      <c r="Y32" s="4">
        <f t="shared" si="3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4"/>
        <v>#DIV/0!</v>
      </c>
      <c r="S33" s="2" t="e">
        <f t="shared" si="5"/>
        <v>#DIV/0!</v>
      </c>
      <c r="W33" s="3" t="e">
        <f t="shared" si="1"/>
        <v>#DIV/0!</v>
      </c>
      <c r="X33" s="4">
        <f t="shared" si="2"/>
        <v>0</v>
      </c>
      <c r="Y33" s="4">
        <f t="shared" si="3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4"/>
        <v>#DIV/0!</v>
      </c>
      <c r="S34" s="2" t="e">
        <f t="shared" si="5"/>
        <v>#DIV/0!</v>
      </c>
      <c r="W34" s="3" t="e">
        <f t="shared" si="1"/>
        <v>#DIV/0!</v>
      </c>
      <c r="X34" s="4">
        <f t="shared" si="2"/>
        <v>0</v>
      </c>
      <c r="Y34" s="4">
        <f t="shared" si="3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4"/>
        <v>#DIV/0!</v>
      </c>
      <c r="S35" s="2" t="e">
        <f t="shared" si="5"/>
        <v>#DIV/0!</v>
      </c>
      <c r="W35" s="3" t="e">
        <f t="shared" si="1"/>
        <v>#DIV/0!</v>
      </c>
      <c r="X35" s="4">
        <f t="shared" si="2"/>
        <v>0</v>
      </c>
      <c r="Y35" s="4">
        <f t="shared" si="3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4"/>
        <v>#DIV/0!</v>
      </c>
      <c r="S36" s="2" t="e">
        <f t="shared" si="5"/>
        <v>#DIV/0!</v>
      </c>
      <c r="W36" s="3" t="e">
        <f t="shared" si="1"/>
        <v>#DIV/0!</v>
      </c>
      <c r="X36" s="4">
        <f t="shared" si="2"/>
        <v>0</v>
      </c>
      <c r="Y36" s="4">
        <f t="shared" si="3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4"/>
        <v>#DIV/0!</v>
      </c>
      <c r="S37" s="2" t="e">
        <f t="shared" si="5"/>
        <v>#DIV/0!</v>
      </c>
      <c r="W37" s="3" t="e">
        <f t="shared" si="1"/>
        <v>#DIV/0!</v>
      </c>
      <c r="X37" s="4">
        <f t="shared" si="2"/>
        <v>0</v>
      </c>
      <c r="Y37" s="4">
        <f t="shared" si="3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4"/>
        <v>#DIV/0!</v>
      </c>
      <c r="S38" s="2" t="e">
        <f t="shared" si="5"/>
        <v>#DIV/0!</v>
      </c>
      <c r="W38" s="3" t="e">
        <f t="shared" si="1"/>
        <v>#DIV/0!</v>
      </c>
      <c r="X38" s="4">
        <f t="shared" si="2"/>
        <v>0</v>
      </c>
      <c r="Y38" s="4">
        <f t="shared" si="3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4"/>
        <v>#DIV/0!</v>
      </c>
      <c r="S39" s="2" t="e">
        <f t="shared" si="5"/>
        <v>#DIV/0!</v>
      </c>
      <c r="W39" s="3" t="e">
        <f t="shared" si="1"/>
        <v>#DIV/0!</v>
      </c>
      <c r="X39" s="4">
        <f t="shared" si="2"/>
        <v>0</v>
      </c>
      <c r="Y39" s="4">
        <f t="shared" si="3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4"/>
        <v>#DIV/0!</v>
      </c>
      <c r="S40" s="2" t="e">
        <f t="shared" si="5"/>
        <v>#DIV/0!</v>
      </c>
      <c r="W40" s="3" t="e">
        <f t="shared" si="1"/>
        <v>#DIV/0!</v>
      </c>
      <c r="X40" s="4">
        <f t="shared" si="2"/>
        <v>0</v>
      </c>
      <c r="Y40" s="4">
        <f t="shared" si="3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4"/>
        <v>#DIV/0!</v>
      </c>
      <c r="S41" s="2" t="e">
        <f t="shared" si="5"/>
        <v>#DIV/0!</v>
      </c>
      <c r="W41" s="3" t="e">
        <f t="shared" si="1"/>
        <v>#DIV/0!</v>
      </c>
      <c r="X41" s="4">
        <f t="shared" si="2"/>
        <v>0</v>
      </c>
      <c r="Y41" s="4">
        <f t="shared" si="3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4"/>
        <v>#DIV/0!</v>
      </c>
      <c r="S42" s="2" t="e">
        <f t="shared" si="5"/>
        <v>#DIV/0!</v>
      </c>
      <c r="W42" s="3" t="e">
        <f t="shared" si="1"/>
        <v>#DIV/0!</v>
      </c>
      <c r="X42" s="4">
        <f t="shared" si="2"/>
        <v>0</v>
      </c>
      <c r="Y42" s="4">
        <f t="shared" si="3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4"/>
        <v>#DIV/0!</v>
      </c>
      <c r="S43" s="2" t="e">
        <f t="shared" si="5"/>
        <v>#DIV/0!</v>
      </c>
      <c r="W43" s="3" t="e">
        <f t="shared" si="1"/>
        <v>#DIV/0!</v>
      </c>
      <c r="X43" s="4">
        <f t="shared" si="2"/>
        <v>0</v>
      </c>
      <c r="Y43" s="4">
        <f t="shared" si="3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4"/>
        <v>#DIV/0!</v>
      </c>
      <c r="S44" s="2" t="e">
        <f t="shared" si="5"/>
        <v>#DIV/0!</v>
      </c>
      <c r="W44" s="3" t="e">
        <f t="shared" si="1"/>
        <v>#DIV/0!</v>
      </c>
      <c r="X44" s="4">
        <f t="shared" si="2"/>
        <v>0</v>
      </c>
      <c r="Y44" s="4">
        <f t="shared" si="3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4"/>
        <v>#DIV/0!</v>
      </c>
      <c r="S45" s="2" t="e">
        <f t="shared" si="5"/>
        <v>#DIV/0!</v>
      </c>
      <c r="W45" s="3" t="e">
        <f t="shared" si="1"/>
        <v>#DIV/0!</v>
      </c>
      <c r="X45" s="4">
        <f t="shared" si="2"/>
        <v>0</v>
      </c>
      <c r="Y45" s="4">
        <f t="shared" si="3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4"/>
        <v>#DIV/0!</v>
      </c>
      <c r="S46" s="2" t="e">
        <f t="shared" si="5"/>
        <v>#DIV/0!</v>
      </c>
      <c r="W46" s="3" t="e">
        <f t="shared" si="1"/>
        <v>#DIV/0!</v>
      </c>
      <c r="X46" s="4">
        <f t="shared" si="2"/>
        <v>0</v>
      </c>
      <c r="Y46" s="4">
        <f t="shared" si="3"/>
        <v>0</v>
      </c>
      <c r="Z46">
        <v>0</v>
      </c>
    </row>
    <row r="47" spans="1:26" x14ac:dyDescent="0.3">
      <c r="A47" t="s">
        <v>22</v>
      </c>
      <c r="B47" s="4">
        <f>AVERAGE(B2:B46)</f>
        <v>3.0384615384615383</v>
      </c>
      <c r="C47" s="4">
        <f t="shared" ref="C47:P47" si="6">AVERAGE(C2:C46)</f>
        <v>1.7307692307692308</v>
      </c>
      <c r="D47" s="4">
        <f t="shared" si="6"/>
        <v>0.34615384615384615</v>
      </c>
      <c r="E47" s="4">
        <f t="shared" si="6"/>
        <v>0.38461538461538464</v>
      </c>
      <c r="F47" s="4">
        <f t="shared" si="6"/>
        <v>0.19230769230769232</v>
      </c>
      <c r="G47" s="4">
        <f t="shared" si="6"/>
        <v>0.26923076923076922</v>
      </c>
      <c r="H47" s="4">
        <f t="shared" si="6"/>
        <v>1.1923076923076923</v>
      </c>
      <c r="I47" s="4">
        <f t="shared" si="6"/>
        <v>2</v>
      </c>
      <c r="J47" s="4">
        <f t="shared" si="6"/>
        <v>3.8461538461538464E-2</v>
      </c>
      <c r="K47" s="4">
        <f t="shared" si="6"/>
        <v>0.15384615384615385</v>
      </c>
      <c r="L47" s="4">
        <f t="shared" si="6"/>
        <v>0.61538461538461542</v>
      </c>
      <c r="M47" s="4">
        <f t="shared" si="6"/>
        <v>0.69230769230769229</v>
      </c>
      <c r="N47" s="4">
        <f t="shared" si="6"/>
        <v>0.26923076923076922</v>
      </c>
      <c r="O47" s="4">
        <f t="shared" si="6"/>
        <v>0.76923076923076927</v>
      </c>
      <c r="P47" s="4">
        <f t="shared" si="6"/>
        <v>0.5</v>
      </c>
      <c r="Q47" s="2">
        <f>SUM(H2:H46)/SUM(I2:I46)</f>
        <v>0.59615384615384615</v>
      </c>
      <c r="R47" s="2">
        <f>SUM(J2:J46)/SUM(K2:K46)</f>
        <v>0.25</v>
      </c>
      <c r="S47" s="2">
        <f>SUM(L2:L46)/SUM(M2:M46)</f>
        <v>0.88888888888888884</v>
      </c>
      <c r="T47" s="4">
        <f t="shared" ref="T47:V47" si="7">AVERAGE(T2:T46)</f>
        <v>11.192307692307692</v>
      </c>
      <c r="U47" s="4">
        <f t="shared" si="7"/>
        <v>3.7692307692307692</v>
      </c>
      <c r="V47" s="4">
        <f t="shared" si="7"/>
        <v>0.38461538461538464</v>
      </c>
      <c r="W47" s="3">
        <f>((H49*85.91) +(F49*53.897)+(J49*51.757)+(L49*46.845)+(E49*39.19)+(N49*39.19)+(D49*34.677)+((C49-N49)*14.707)-(O49*17.174)-((M49-L49)*20.091)-((I49-H49)*39.19)-(G49*53.897))/T49</f>
        <v>12.67089347079038</v>
      </c>
      <c r="X47" s="4">
        <f t="shared" ref="X47" si="8">B47+(C47*1.2)+(D47*1.5)+(E47*3)+(F47*3)-G47</f>
        <v>7.0961538461538458</v>
      </c>
      <c r="Y47" s="4">
        <f t="shared" ref="Y47" si="9">B47+0.4*H47-0.7*I47-0.4*(M47-L47)+0.7*N47+0.3*(C47-N47)+F47+D47*0.7+0.7*E47-0.4*O47-G47</f>
        <v>2.838461538461539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79</v>
      </c>
      <c r="C49">
        <f t="shared" ref="C49:P49" si="10">SUM(C2:C46)</f>
        <v>45</v>
      </c>
      <c r="D49">
        <f t="shared" si="10"/>
        <v>9</v>
      </c>
      <c r="E49">
        <f t="shared" si="10"/>
        <v>10</v>
      </c>
      <c r="F49">
        <f t="shared" si="10"/>
        <v>5</v>
      </c>
      <c r="G49">
        <f t="shared" si="10"/>
        <v>7</v>
      </c>
      <c r="H49">
        <f t="shared" si="10"/>
        <v>31</v>
      </c>
      <c r="I49">
        <f t="shared" si="10"/>
        <v>52</v>
      </c>
      <c r="J49">
        <f t="shared" si="10"/>
        <v>1</v>
      </c>
      <c r="K49">
        <f t="shared" si="10"/>
        <v>4</v>
      </c>
      <c r="L49">
        <f t="shared" si="10"/>
        <v>16</v>
      </c>
      <c r="M49">
        <f t="shared" si="10"/>
        <v>18</v>
      </c>
      <c r="N49">
        <f t="shared" si="10"/>
        <v>7</v>
      </c>
      <c r="O49">
        <f t="shared" si="10"/>
        <v>20</v>
      </c>
      <c r="P49">
        <f t="shared" si="10"/>
        <v>13</v>
      </c>
      <c r="T49">
        <f>SUM(T2:T46)</f>
        <v>291</v>
      </c>
      <c r="U49">
        <f>SUM(U2:U46)</f>
        <v>98</v>
      </c>
      <c r="V49">
        <f>SUM(V2:V46)</f>
        <v>10</v>
      </c>
      <c r="X49" s="4">
        <f>SUM(X2:X46)</f>
        <v>184.50000000000003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4E579-CCD2-4C09-BED9-E6C6CE454942}">
  <dimension ref="A1:Z56"/>
  <sheetViews>
    <sheetView topLeftCell="A9" workbookViewId="0">
      <selection activeCell="W27" sqref="W2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42</v>
      </c>
      <c r="V1" t="s">
        <v>43</v>
      </c>
      <c r="W1" t="s">
        <v>20</v>
      </c>
      <c r="X1" t="s">
        <v>21</v>
      </c>
      <c r="Y1" t="s">
        <v>23</v>
      </c>
      <c r="Z1" t="s">
        <v>24</v>
      </c>
    </row>
    <row r="2" spans="1:26" x14ac:dyDescent="0.3">
      <c r="A2" s="1" t="str">
        <f>'LaMelo Ball'!A2</f>
        <v>@ DNK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3</v>
      </c>
      <c r="J2">
        <v>0</v>
      </c>
      <c r="K2">
        <v>2</v>
      </c>
      <c r="L2">
        <v>1</v>
      </c>
      <c r="M2">
        <v>2</v>
      </c>
      <c r="N2">
        <v>0</v>
      </c>
      <c r="O2">
        <v>0</v>
      </c>
      <c r="P2">
        <v>2</v>
      </c>
      <c r="Q2" s="2">
        <f t="shared" ref="Q2:Q46" si="0">H2/I2</f>
        <v>0</v>
      </c>
      <c r="R2" s="2">
        <f t="shared" ref="R2:R46" si="1">J2/K2</f>
        <v>0</v>
      </c>
      <c r="S2" s="2">
        <f>L2/M2</f>
        <v>0.5</v>
      </c>
      <c r="T2">
        <v>8</v>
      </c>
      <c r="U2">
        <v>3</v>
      </c>
      <c r="V2">
        <v>0</v>
      </c>
      <c r="W2" s="3">
        <f t="shared" ref="W2:W46" si="2">((H2*85.91) +(F2*53.897)+(J2*51.757)+(L2*46.845)+(E2*39.19)+(N2*39.19)+(D2*34.677)+((C2-N2)*14.707)-(O2*17.174)-((M2-L2)*20.091)-((I2-H2)*39.19)-(G2*53.897))/T2</f>
        <v>-5.1790000000000029</v>
      </c>
      <c r="X2" s="4">
        <f t="shared" ref="X2:X46" si="3">B2+(C2*1.2)+(D2*1.5)+(E2*3)+(F2*3)-G2</f>
        <v>5.7</v>
      </c>
      <c r="Y2" s="4">
        <f t="shared" ref="Y2:Y46" si="4">B2+0.4*H2-0.7*I2-0.4*(M2-L2)+0.7*N2+0.3*(C2-N2)+F2+D2*0.7+0.7*E2-0.4*O2-G2</f>
        <v>-0.49999999999999956</v>
      </c>
      <c r="Z2">
        <v>0</v>
      </c>
    </row>
    <row r="3" spans="1:26" x14ac:dyDescent="0.3">
      <c r="A3" s="1" t="str">
        <f>'LaMelo Ball'!A3</f>
        <v>vs IMP</v>
      </c>
      <c r="B3">
        <v>7</v>
      </c>
      <c r="C3">
        <v>1</v>
      </c>
      <c r="D3">
        <v>0</v>
      </c>
      <c r="E3">
        <v>1</v>
      </c>
      <c r="F3">
        <v>0</v>
      </c>
      <c r="G3">
        <v>0</v>
      </c>
      <c r="H3">
        <v>3</v>
      </c>
      <c r="I3">
        <v>5</v>
      </c>
      <c r="J3">
        <v>1</v>
      </c>
      <c r="K3">
        <v>2</v>
      </c>
      <c r="L3">
        <v>0</v>
      </c>
      <c r="M3">
        <v>1</v>
      </c>
      <c r="N3">
        <v>1</v>
      </c>
      <c r="O3">
        <v>0</v>
      </c>
      <c r="P3">
        <v>1</v>
      </c>
      <c r="Q3" s="2">
        <f t="shared" si="0"/>
        <v>0.6</v>
      </c>
      <c r="R3" s="2">
        <f t="shared" si="1"/>
        <v>0.5</v>
      </c>
      <c r="S3" s="2">
        <f>L3/M3</f>
        <v>0</v>
      </c>
      <c r="T3">
        <v>10</v>
      </c>
      <c r="U3">
        <v>7</v>
      </c>
      <c r="V3">
        <v>0</v>
      </c>
      <c r="W3" s="3">
        <f t="shared" si="2"/>
        <v>28.939600000000002</v>
      </c>
      <c r="X3" s="4">
        <f t="shared" si="3"/>
        <v>11.2</v>
      </c>
      <c r="Y3" s="4">
        <f t="shared" si="4"/>
        <v>5.6999999999999993</v>
      </c>
      <c r="Z3">
        <v>0</v>
      </c>
    </row>
    <row r="4" spans="1:26" x14ac:dyDescent="0.3">
      <c r="A4" s="1" t="str">
        <f>'LaMelo Ball'!A4</f>
        <v>@ 3PT</v>
      </c>
      <c r="B4">
        <v>3</v>
      </c>
      <c r="C4">
        <v>0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-5</v>
      </c>
      <c r="Q4" s="2">
        <f t="shared" si="0"/>
        <v>1</v>
      </c>
      <c r="R4" s="2">
        <f t="shared" si="1"/>
        <v>1</v>
      </c>
      <c r="S4" s="6" t="s">
        <v>45</v>
      </c>
      <c r="T4">
        <v>6</v>
      </c>
      <c r="U4">
        <v>5</v>
      </c>
      <c r="V4">
        <v>0</v>
      </c>
      <c r="W4" s="3">
        <f t="shared" si="2"/>
        <v>19.741166666666668</v>
      </c>
      <c r="X4" s="4">
        <f t="shared" si="3"/>
        <v>3.5</v>
      </c>
      <c r="Y4" s="4">
        <f t="shared" si="4"/>
        <v>2.4000000000000004</v>
      </c>
      <c r="Z4">
        <v>0</v>
      </c>
    </row>
    <row r="5" spans="1:26" x14ac:dyDescent="0.3">
      <c r="A5" s="1" t="str">
        <f>'LaMelo Ball'!A5</f>
        <v>vs DEF</v>
      </c>
      <c r="B5">
        <v>2</v>
      </c>
      <c r="C5">
        <v>1</v>
      </c>
      <c r="D5">
        <v>0</v>
      </c>
      <c r="E5">
        <v>0</v>
      </c>
      <c r="F5">
        <v>0</v>
      </c>
      <c r="G5">
        <v>1</v>
      </c>
      <c r="H5">
        <v>1</v>
      </c>
      <c r="I5">
        <v>4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-2</v>
      </c>
      <c r="Q5" s="2">
        <f t="shared" si="0"/>
        <v>0.25</v>
      </c>
      <c r="R5" s="2">
        <f t="shared" si="1"/>
        <v>0</v>
      </c>
      <c r="S5" s="6" t="s">
        <v>45</v>
      </c>
      <c r="T5">
        <v>10</v>
      </c>
      <c r="U5">
        <v>2</v>
      </c>
      <c r="V5">
        <v>1</v>
      </c>
      <c r="W5" s="3">
        <f t="shared" si="2"/>
        <v>-7.0849999999999991</v>
      </c>
      <c r="X5" s="4">
        <f t="shared" si="3"/>
        <v>2.2000000000000002</v>
      </c>
      <c r="Y5" s="4">
        <f t="shared" si="4"/>
        <v>-1.0999999999999999</v>
      </c>
      <c r="Z5">
        <v>0</v>
      </c>
    </row>
    <row r="6" spans="1:26" x14ac:dyDescent="0.3">
      <c r="A6" s="1" t="str">
        <f>'LaMelo Ball'!A6</f>
        <v>@ OCE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-2</v>
      </c>
      <c r="Q6" s="6" t="s">
        <v>45</v>
      </c>
      <c r="R6" s="6" t="s">
        <v>45</v>
      </c>
      <c r="S6" s="6" t="s">
        <v>45</v>
      </c>
      <c r="T6">
        <v>11</v>
      </c>
      <c r="U6">
        <v>3</v>
      </c>
      <c r="V6">
        <v>0</v>
      </c>
      <c r="W6" s="3">
        <f t="shared" si="2"/>
        <v>-1.7472727272727271</v>
      </c>
      <c r="X6" s="4">
        <f t="shared" si="3"/>
        <v>0.5</v>
      </c>
      <c r="Y6" s="4">
        <f t="shared" si="4"/>
        <v>-0.30000000000000004</v>
      </c>
      <c r="Z6">
        <v>0</v>
      </c>
    </row>
    <row r="7" spans="1:26" x14ac:dyDescent="0.3">
      <c r="A7" s="1" t="str">
        <f>'LaMelo Ball'!A7</f>
        <v>vs FRA</v>
      </c>
      <c r="B7">
        <v>4</v>
      </c>
      <c r="C7">
        <v>0</v>
      </c>
      <c r="D7">
        <v>1</v>
      </c>
      <c r="E7">
        <v>1</v>
      </c>
      <c r="F7">
        <v>0</v>
      </c>
      <c r="G7">
        <v>0</v>
      </c>
      <c r="H7">
        <v>2</v>
      </c>
      <c r="I7">
        <v>4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 s="2">
        <f t="shared" si="0"/>
        <v>0.5</v>
      </c>
      <c r="R7" s="6" t="s">
        <v>45</v>
      </c>
      <c r="S7" s="2">
        <f t="shared" ref="S7:S46" si="5">L7/M7</f>
        <v>0</v>
      </c>
      <c r="T7">
        <v>9</v>
      </c>
      <c r="U7">
        <v>6</v>
      </c>
      <c r="V7">
        <v>0</v>
      </c>
      <c r="W7" s="3">
        <f t="shared" si="2"/>
        <v>16.35733333333333</v>
      </c>
      <c r="X7" s="4">
        <f t="shared" si="3"/>
        <v>8.5</v>
      </c>
      <c r="Y7" s="4">
        <f t="shared" si="4"/>
        <v>3</v>
      </c>
      <c r="Z7">
        <v>0</v>
      </c>
    </row>
    <row r="8" spans="1:26" x14ac:dyDescent="0.3">
      <c r="A8" s="1" t="str">
        <f>'LaMelo Ball'!A8</f>
        <v>@ INJ</v>
      </c>
      <c r="B8">
        <v>2</v>
      </c>
      <c r="C8">
        <v>0</v>
      </c>
      <c r="D8">
        <v>0</v>
      </c>
      <c r="E8">
        <v>0</v>
      </c>
      <c r="F8">
        <v>2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 s="2">
        <f t="shared" si="0"/>
        <v>1</v>
      </c>
      <c r="R8" s="6" t="s">
        <v>45</v>
      </c>
      <c r="S8" s="6" t="s">
        <v>45</v>
      </c>
      <c r="T8">
        <v>7</v>
      </c>
      <c r="U8">
        <v>2</v>
      </c>
      <c r="V8">
        <v>0</v>
      </c>
      <c r="W8" s="3">
        <f t="shared" si="2"/>
        <v>27.672000000000001</v>
      </c>
      <c r="X8" s="4">
        <f t="shared" si="3"/>
        <v>8</v>
      </c>
      <c r="Y8" s="4">
        <f t="shared" si="4"/>
        <v>3.7</v>
      </c>
      <c r="Z8">
        <v>0</v>
      </c>
    </row>
    <row r="9" spans="1:26" x14ac:dyDescent="0.3">
      <c r="A9" s="1" t="str">
        <f>'LaMelo Ball'!A9</f>
        <v>vs EUR</v>
      </c>
      <c r="B9">
        <v>6</v>
      </c>
      <c r="C9">
        <v>2</v>
      </c>
      <c r="D9">
        <v>2</v>
      </c>
      <c r="E9">
        <v>0</v>
      </c>
      <c r="F9">
        <v>0</v>
      </c>
      <c r="G9">
        <v>0</v>
      </c>
      <c r="H9">
        <v>3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</v>
      </c>
      <c r="Q9" s="2">
        <f t="shared" si="0"/>
        <v>1</v>
      </c>
      <c r="R9" s="6" t="s">
        <v>45</v>
      </c>
      <c r="S9" s="6" t="s">
        <v>45</v>
      </c>
      <c r="T9">
        <v>9</v>
      </c>
      <c r="U9">
        <v>11</v>
      </c>
      <c r="V9">
        <v>0</v>
      </c>
      <c r="W9" s="3">
        <f t="shared" si="2"/>
        <v>39.610888888888887</v>
      </c>
      <c r="X9" s="4">
        <f t="shared" si="3"/>
        <v>11.4</v>
      </c>
      <c r="Y9" s="4">
        <f t="shared" si="4"/>
        <v>7.1</v>
      </c>
      <c r="Z9">
        <v>0</v>
      </c>
    </row>
    <row r="10" spans="1:26" x14ac:dyDescent="0.3">
      <c r="A10" s="1" t="str">
        <f>'LaMelo Ball'!A10</f>
        <v>@ CHI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5</v>
      </c>
      <c r="Q10" s="6" t="s">
        <v>45</v>
      </c>
      <c r="R10" s="6" t="s">
        <v>45</v>
      </c>
      <c r="S10" s="6" t="s">
        <v>45</v>
      </c>
      <c r="T10">
        <v>10</v>
      </c>
      <c r="U10">
        <v>3</v>
      </c>
      <c r="V10">
        <v>0</v>
      </c>
      <c r="W10" s="3">
        <f t="shared" si="2"/>
        <v>3.4676999999999998</v>
      </c>
      <c r="X10" s="4">
        <f t="shared" si="3"/>
        <v>1.5</v>
      </c>
      <c r="Y10" s="4">
        <f t="shared" si="4"/>
        <v>0.7</v>
      </c>
      <c r="Z10">
        <v>0</v>
      </c>
    </row>
    <row r="11" spans="1:26" x14ac:dyDescent="0.3">
      <c r="A11" s="1" t="str">
        <f>'LaMelo Ball'!A11</f>
        <v>@ AFR</v>
      </c>
      <c r="B11">
        <v>3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  <c r="P11">
        <v>-3</v>
      </c>
      <c r="Q11" s="2">
        <f t="shared" si="0"/>
        <v>1</v>
      </c>
      <c r="R11" s="6" t="s">
        <v>45</v>
      </c>
      <c r="S11" s="2">
        <f t="shared" si="5"/>
        <v>1</v>
      </c>
      <c r="T11">
        <v>8</v>
      </c>
      <c r="U11">
        <v>3</v>
      </c>
      <c r="V11">
        <v>0</v>
      </c>
      <c r="W11" s="3">
        <f t="shared" si="2"/>
        <v>14.447624999999999</v>
      </c>
      <c r="X11" s="4">
        <f t="shared" si="3"/>
        <v>3</v>
      </c>
      <c r="Y11" s="4">
        <f t="shared" si="4"/>
        <v>2.3000000000000003</v>
      </c>
      <c r="Z11">
        <v>0</v>
      </c>
    </row>
    <row r="12" spans="1:26" x14ac:dyDescent="0.3">
      <c r="A12" s="1" t="str">
        <f>'LaMelo Ball'!A12</f>
        <v>vs OLD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2</v>
      </c>
      <c r="J12">
        <v>0</v>
      </c>
      <c r="K12">
        <v>1</v>
      </c>
      <c r="L12">
        <v>0</v>
      </c>
      <c r="M12">
        <v>0</v>
      </c>
      <c r="N12">
        <v>0</v>
      </c>
      <c r="O12">
        <v>1</v>
      </c>
      <c r="P12">
        <v>-13</v>
      </c>
      <c r="Q12" s="2">
        <f t="shared" si="0"/>
        <v>0.5</v>
      </c>
      <c r="R12" s="2">
        <f t="shared" si="1"/>
        <v>0</v>
      </c>
      <c r="S12" s="6" t="s">
        <v>45</v>
      </c>
      <c r="T12">
        <v>10</v>
      </c>
      <c r="U12">
        <v>2</v>
      </c>
      <c r="V12">
        <v>0</v>
      </c>
      <c r="W12" s="3">
        <f t="shared" si="2"/>
        <v>4.4252999999999982</v>
      </c>
      <c r="X12" s="4">
        <f t="shared" si="3"/>
        <v>3.2</v>
      </c>
      <c r="Y12" s="4">
        <f t="shared" si="4"/>
        <v>0.9</v>
      </c>
      <c r="Z12">
        <v>0</v>
      </c>
    </row>
    <row r="13" spans="1:26" x14ac:dyDescent="0.3">
      <c r="A13" s="1" t="str">
        <f>'LaMelo Ball'!A13</f>
        <v>@ USA</v>
      </c>
      <c r="B13">
        <v>19</v>
      </c>
      <c r="C13">
        <v>2</v>
      </c>
      <c r="D13">
        <v>0</v>
      </c>
      <c r="E13">
        <v>1</v>
      </c>
      <c r="F13">
        <v>1</v>
      </c>
      <c r="G13">
        <v>1</v>
      </c>
      <c r="H13">
        <v>7</v>
      </c>
      <c r="I13">
        <v>10</v>
      </c>
      <c r="J13">
        <v>2</v>
      </c>
      <c r="K13">
        <v>3</v>
      </c>
      <c r="L13">
        <v>3</v>
      </c>
      <c r="M13">
        <v>3</v>
      </c>
      <c r="N13">
        <v>1</v>
      </c>
      <c r="O13">
        <v>2</v>
      </c>
      <c r="P13">
        <v>22</v>
      </c>
      <c r="Q13" s="2">
        <f t="shared" si="0"/>
        <v>0.7</v>
      </c>
      <c r="R13" s="2">
        <f t="shared" si="1"/>
        <v>0.66666666666666663</v>
      </c>
      <c r="S13" s="2">
        <f t="shared" si="5"/>
        <v>1</v>
      </c>
      <c r="T13">
        <v>18</v>
      </c>
      <c r="U13">
        <v>19</v>
      </c>
      <c r="V13">
        <v>1</v>
      </c>
      <c r="W13" s="3">
        <f t="shared" si="2"/>
        <v>43.699333333333335</v>
      </c>
      <c r="X13" s="4">
        <f t="shared" si="3"/>
        <v>26.4</v>
      </c>
      <c r="Y13" s="4">
        <f t="shared" si="4"/>
        <v>15.7</v>
      </c>
      <c r="Z13">
        <v>0</v>
      </c>
    </row>
    <row r="14" spans="1:26" x14ac:dyDescent="0.3">
      <c r="A14" s="1" t="str">
        <f>'LaMelo Ball'!A14</f>
        <v>vs SPA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-7</v>
      </c>
      <c r="Q14" s="2">
        <f t="shared" si="0"/>
        <v>0</v>
      </c>
      <c r="R14" s="6" t="s">
        <v>45</v>
      </c>
      <c r="S14" s="6" t="s">
        <v>45</v>
      </c>
      <c r="T14">
        <v>6</v>
      </c>
      <c r="U14">
        <v>0</v>
      </c>
      <c r="V14">
        <v>0</v>
      </c>
      <c r="W14" s="3">
        <f t="shared" si="2"/>
        <v>-10.612166666666665</v>
      </c>
      <c r="X14" s="4">
        <f t="shared" si="3"/>
        <v>1.2</v>
      </c>
      <c r="Y14" s="4">
        <f t="shared" si="4"/>
        <v>-1.0999999999999999</v>
      </c>
      <c r="Z14">
        <v>0</v>
      </c>
    </row>
    <row r="15" spans="1:26" x14ac:dyDescent="0.3">
      <c r="A15" s="1" t="str">
        <f>'LaMelo Ball'!A15</f>
        <v>@ 6TH</v>
      </c>
      <c r="B15">
        <v>4</v>
      </c>
      <c r="C15">
        <v>2</v>
      </c>
      <c r="D15">
        <v>1</v>
      </c>
      <c r="E15">
        <v>0</v>
      </c>
      <c r="F15">
        <v>0</v>
      </c>
      <c r="G15">
        <v>0</v>
      </c>
      <c r="H15">
        <v>2</v>
      </c>
      <c r="I15">
        <v>4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 s="2">
        <f t="shared" si="0"/>
        <v>0.5</v>
      </c>
      <c r="R15" s="2">
        <f t="shared" si="1"/>
        <v>0</v>
      </c>
      <c r="S15" s="6" t="s">
        <v>45</v>
      </c>
      <c r="T15">
        <v>9</v>
      </c>
      <c r="U15">
        <v>6</v>
      </c>
      <c r="V15">
        <v>0</v>
      </c>
      <c r="W15" s="3">
        <f t="shared" si="2"/>
        <v>15.595222222222223</v>
      </c>
      <c r="X15" s="4">
        <f t="shared" si="3"/>
        <v>7.9</v>
      </c>
      <c r="Y15" s="4">
        <f t="shared" si="4"/>
        <v>2.9</v>
      </c>
      <c r="Z15">
        <v>0</v>
      </c>
    </row>
    <row r="16" spans="1:26" x14ac:dyDescent="0.3">
      <c r="A16" s="1" t="str">
        <f>'LaMelo Ball'!A16</f>
        <v>vs CAN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-3</v>
      </c>
      <c r="Q16" s="2">
        <f t="shared" si="0"/>
        <v>0</v>
      </c>
      <c r="R16" s="2">
        <f t="shared" si="1"/>
        <v>0</v>
      </c>
      <c r="S16" s="6" t="s">
        <v>45</v>
      </c>
      <c r="T16">
        <v>8</v>
      </c>
      <c r="U16">
        <v>3</v>
      </c>
      <c r="V16">
        <v>0</v>
      </c>
      <c r="W16" s="3">
        <f t="shared" si="2"/>
        <v>6.1729999999999983</v>
      </c>
      <c r="X16" s="4">
        <f t="shared" si="3"/>
        <v>5.7</v>
      </c>
      <c r="Y16" s="4">
        <f t="shared" si="4"/>
        <v>1</v>
      </c>
      <c r="Z16">
        <v>0</v>
      </c>
    </row>
    <row r="17" spans="1:26" x14ac:dyDescent="0.3">
      <c r="A17" s="1" t="str">
        <f>'LaMelo Ball'!A17</f>
        <v>vs DNK</v>
      </c>
      <c r="B17">
        <v>0</v>
      </c>
      <c r="C17">
        <v>3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 s="6" t="s">
        <v>45</v>
      </c>
      <c r="R17" s="6" t="s">
        <v>45</v>
      </c>
      <c r="S17" s="6" t="s">
        <v>45</v>
      </c>
      <c r="T17">
        <v>8</v>
      </c>
      <c r="U17">
        <v>4</v>
      </c>
      <c r="V17">
        <v>0</v>
      </c>
      <c r="W17" s="3">
        <f t="shared" si="2"/>
        <v>14.184374999999999</v>
      </c>
      <c r="X17" s="4">
        <f t="shared" si="3"/>
        <v>6.6</v>
      </c>
      <c r="Y17" s="4">
        <f t="shared" si="4"/>
        <v>2.2999999999999998</v>
      </c>
      <c r="Z17">
        <v>0</v>
      </c>
    </row>
    <row r="18" spans="1:26" x14ac:dyDescent="0.3">
      <c r="A18" s="1" t="str">
        <f>'LaMelo Ball'!A18</f>
        <v>@ IMP</v>
      </c>
      <c r="B18">
        <v>0</v>
      </c>
      <c r="C18">
        <v>0</v>
      </c>
      <c r="D18">
        <v>2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7</v>
      </c>
      <c r="Q18" s="2">
        <f t="shared" si="0"/>
        <v>0</v>
      </c>
      <c r="R18" s="6" t="s">
        <v>45</v>
      </c>
      <c r="S18" s="6" t="s">
        <v>45</v>
      </c>
      <c r="T18">
        <v>8</v>
      </c>
      <c r="U18">
        <v>5</v>
      </c>
      <c r="V18">
        <v>0</v>
      </c>
      <c r="W18" s="3">
        <f t="shared" si="2"/>
        <v>10.507625000000001</v>
      </c>
      <c r="X18" s="4">
        <f t="shared" si="3"/>
        <v>6</v>
      </c>
      <c r="Y18" s="4">
        <f t="shared" si="4"/>
        <v>1.7</v>
      </c>
      <c r="Z18">
        <v>0</v>
      </c>
    </row>
    <row r="19" spans="1:26" x14ac:dyDescent="0.3">
      <c r="A19" s="1" t="str">
        <f>'LaMelo Ball'!A19</f>
        <v>vs 3PT</v>
      </c>
      <c r="B19">
        <v>4</v>
      </c>
      <c r="C19">
        <v>1</v>
      </c>
      <c r="D19">
        <v>0</v>
      </c>
      <c r="E19">
        <v>0</v>
      </c>
      <c r="F19">
        <v>0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 s="2">
        <f t="shared" si="0"/>
        <v>1</v>
      </c>
      <c r="R19" s="6" t="s">
        <v>45</v>
      </c>
      <c r="S19" s="6" t="s">
        <v>45</v>
      </c>
      <c r="T19">
        <v>8</v>
      </c>
      <c r="U19">
        <v>4</v>
      </c>
      <c r="V19">
        <v>0</v>
      </c>
      <c r="W19" s="3">
        <f t="shared" si="2"/>
        <v>21.169124999999998</v>
      </c>
      <c r="X19" s="4">
        <f t="shared" si="3"/>
        <v>5.2</v>
      </c>
      <c r="Y19" s="4">
        <f t="shared" si="4"/>
        <v>3.3</v>
      </c>
      <c r="Z19">
        <v>0</v>
      </c>
    </row>
    <row r="20" spans="1:26" x14ac:dyDescent="0.3">
      <c r="A20" s="1" t="str">
        <f>'LaMelo Ball'!A20</f>
        <v>@ DEF</v>
      </c>
      <c r="B20">
        <v>2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</v>
      </c>
      <c r="Q20" s="2">
        <f t="shared" si="0"/>
        <v>1</v>
      </c>
      <c r="R20" s="6" t="s">
        <v>45</v>
      </c>
      <c r="S20" s="6" t="s">
        <v>45</v>
      </c>
      <c r="T20">
        <v>8</v>
      </c>
      <c r="U20">
        <v>2</v>
      </c>
      <c r="V20">
        <v>0</v>
      </c>
      <c r="W20" s="3">
        <f t="shared" si="2"/>
        <v>12.577124999999999</v>
      </c>
      <c r="X20" s="4">
        <f t="shared" si="3"/>
        <v>3.2</v>
      </c>
      <c r="Y20" s="4">
        <f t="shared" si="4"/>
        <v>2</v>
      </c>
      <c r="Z20">
        <v>0</v>
      </c>
    </row>
    <row r="21" spans="1:26" x14ac:dyDescent="0.3">
      <c r="A21" s="1" t="str">
        <f>'LaMelo Ball'!A21</f>
        <v>vs OCE</v>
      </c>
      <c r="B21">
        <v>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</v>
      </c>
      <c r="M21">
        <v>6</v>
      </c>
      <c r="N21">
        <v>0</v>
      </c>
      <c r="O21">
        <v>1</v>
      </c>
      <c r="P21">
        <v>-8</v>
      </c>
      <c r="Q21" s="6" t="s">
        <v>45</v>
      </c>
      <c r="R21" s="6" t="s">
        <v>45</v>
      </c>
      <c r="S21" s="2">
        <f t="shared" si="5"/>
        <v>0.5</v>
      </c>
      <c r="T21">
        <v>8</v>
      </c>
      <c r="U21">
        <v>3</v>
      </c>
      <c r="V21">
        <v>0</v>
      </c>
      <c r="W21" s="3">
        <f t="shared" si="2"/>
        <v>7.8859999999999983</v>
      </c>
      <c r="X21" s="4">
        <f t="shared" si="3"/>
        <v>3</v>
      </c>
      <c r="Y21" s="4">
        <f t="shared" si="4"/>
        <v>1.4</v>
      </c>
      <c r="Z21">
        <v>0</v>
      </c>
    </row>
    <row r="22" spans="1:26" x14ac:dyDescent="0.3">
      <c r="A22" s="1" t="str">
        <f>'LaMelo Ball'!A22</f>
        <v>@ FRA</v>
      </c>
      <c r="B22">
        <v>5</v>
      </c>
      <c r="C22">
        <v>2</v>
      </c>
      <c r="D22">
        <v>0</v>
      </c>
      <c r="E22">
        <v>0</v>
      </c>
      <c r="F22">
        <v>0</v>
      </c>
      <c r="G22">
        <v>0</v>
      </c>
      <c r="H22">
        <v>2</v>
      </c>
      <c r="I22">
        <v>4</v>
      </c>
      <c r="J22">
        <v>0</v>
      </c>
      <c r="K22">
        <v>1</v>
      </c>
      <c r="L22">
        <v>1</v>
      </c>
      <c r="M22">
        <v>1</v>
      </c>
      <c r="N22">
        <v>0</v>
      </c>
      <c r="O22">
        <v>2</v>
      </c>
      <c r="P22">
        <v>5</v>
      </c>
      <c r="Q22" s="2">
        <f t="shared" si="0"/>
        <v>0.5</v>
      </c>
      <c r="R22" s="2">
        <f t="shared" si="1"/>
        <v>0</v>
      </c>
      <c r="S22" s="2">
        <f t="shared" si="5"/>
        <v>1</v>
      </c>
      <c r="T22">
        <v>8</v>
      </c>
      <c r="U22">
        <v>5</v>
      </c>
      <c r="V22">
        <v>0</v>
      </c>
      <c r="W22" s="3">
        <f t="shared" si="2"/>
        <v>16.918875</v>
      </c>
      <c r="X22" s="4">
        <f t="shared" si="3"/>
        <v>7.4</v>
      </c>
      <c r="Y22" s="4">
        <f t="shared" si="4"/>
        <v>2.8</v>
      </c>
      <c r="Z22">
        <v>0</v>
      </c>
    </row>
    <row r="23" spans="1:26" x14ac:dyDescent="0.3">
      <c r="A23" s="1" t="str">
        <f>'LaMelo Ball'!A23</f>
        <v>vs INJ</v>
      </c>
      <c r="B23">
        <v>3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0</v>
      </c>
      <c r="O23">
        <v>0</v>
      </c>
      <c r="P23">
        <v>3</v>
      </c>
      <c r="Q23" s="2">
        <f t="shared" si="0"/>
        <v>1</v>
      </c>
      <c r="R23" s="6" t="s">
        <v>45</v>
      </c>
      <c r="S23" s="2">
        <f t="shared" si="5"/>
        <v>1</v>
      </c>
      <c r="T23">
        <v>8</v>
      </c>
      <c r="U23">
        <v>6</v>
      </c>
      <c r="V23">
        <v>0</v>
      </c>
      <c r="W23" s="3">
        <f t="shared" si="2"/>
        <v>14.191875</v>
      </c>
      <c r="X23" s="4">
        <f t="shared" si="3"/>
        <v>3.5</v>
      </c>
      <c r="Y23" s="4">
        <f t="shared" si="4"/>
        <v>2.4000000000000004</v>
      </c>
      <c r="Z23">
        <v>0</v>
      </c>
    </row>
    <row r="24" spans="1:26" x14ac:dyDescent="0.3">
      <c r="A24" s="1" t="str">
        <f>'LaMelo Ball'!A24</f>
        <v>@ EUR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-4</v>
      </c>
      <c r="Q24" s="6" t="s">
        <v>45</v>
      </c>
      <c r="R24" s="6" t="s">
        <v>45</v>
      </c>
      <c r="S24" s="6" t="s">
        <v>45</v>
      </c>
      <c r="T24">
        <v>5</v>
      </c>
      <c r="U24">
        <v>0</v>
      </c>
      <c r="V24">
        <v>0</v>
      </c>
      <c r="W24" s="3">
        <f t="shared" si="2"/>
        <v>-0.49339999999999973</v>
      </c>
      <c r="X24" s="4">
        <f t="shared" si="3"/>
        <v>1.2</v>
      </c>
      <c r="Y24" s="4">
        <f t="shared" si="4"/>
        <v>-0.10000000000000003</v>
      </c>
      <c r="Z24">
        <v>0</v>
      </c>
    </row>
    <row r="25" spans="1:26" x14ac:dyDescent="0.3">
      <c r="A25" s="1" t="str">
        <f>'LaMelo Ball'!A25</f>
        <v>vs CHI</v>
      </c>
      <c r="B25">
        <v>2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3</v>
      </c>
      <c r="Q25" s="2">
        <f t="shared" si="0"/>
        <v>0.5</v>
      </c>
      <c r="R25" s="2">
        <f t="shared" si="1"/>
        <v>0</v>
      </c>
      <c r="S25" s="6" t="s">
        <v>45</v>
      </c>
      <c r="T25">
        <v>8</v>
      </c>
      <c r="U25">
        <v>2</v>
      </c>
      <c r="V25">
        <v>0</v>
      </c>
      <c r="W25" s="3">
        <f t="shared" si="2"/>
        <v>-0.89712499999999995</v>
      </c>
      <c r="X25" s="4">
        <f t="shared" si="3"/>
        <v>1</v>
      </c>
      <c r="Y25" s="4">
        <f t="shared" si="4"/>
        <v>0</v>
      </c>
      <c r="Z25">
        <v>0</v>
      </c>
    </row>
    <row r="26" spans="1:26" x14ac:dyDescent="0.3">
      <c r="A26" s="1" t="str">
        <f>'LaMelo Ball'!A26</f>
        <v>vs AFR</v>
      </c>
      <c r="B26">
        <v>4</v>
      </c>
      <c r="C26">
        <v>1</v>
      </c>
      <c r="D26">
        <v>1</v>
      </c>
      <c r="E26">
        <v>0</v>
      </c>
      <c r="F26">
        <v>0</v>
      </c>
      <c r="G26">
        <v>0</v>
      </c>
      <c r="H26">
        <v>2</v>
      </c>
      <c r="I26">
        <v>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2">
        <f t="shared" si="0"/>
        <v>0.66666666666666663</v>
      </c>
      <c r="R26" s="6" t="s">
        <v>45</v>
      </c>
      <c r="S26" s="6" t="s">
        <v>45</v>
      </c>
      <c r="T26">
        <v>8</v>
      </c>
      <c r="U26">
        <v>6</v>
      </c>
      <c r="V26">
        <v>0</v>
      </c>
      <c r="W26" s="3">
        <f t="shared" si="2"/>
        <v>22.751749999999998</v>
      </c>
      <c r="X26" s="4">
        <f t="shared" si="3"/>
        <v>6.7</v>
      </c>
      <c r="Y26" s="4">
        <f t="shared" si="4"/>
        <v>3.7</v>
      </c>
      <c r="Z26">
        <v>0</v>
      </c>
    </row>
    <row r="27" spans="1:26" x14ac:dyDescent="0.3">
      <c r="A27" s="1" t="str">
        <f>'LaMelo Ball'!A27</f>
        <v>@ OLD</v>
      </c>
      <c r="B27">
        <v>2</v>
      </c>
      <c r="C27">
        <v>1</v>
      </c>
      <c r="D27">
        <v>0</v>
      </c>
      <c r="E27">
        <v>0</v>
      </c>
      <c r="F27">
        <v>1</v>
      </c>
      <c r="G27">
        <v>2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 s="2">
        <f t="shared" si="0"/>
        <v>1</v>
      </c>
      <c r="R27" s="6" t="s">
        <v>45</v>
      </c>
      <c r="S27" s="6" t="s">
        <v>45</v>
      </c>
      <c r="T27">
        <v>10</v>
      </c>
      <c r="U27">
        <v>2</v>
      </c>
      <c r="V27">
        <v>0</v>
      </c>
      <c r="W27" s="3">
        <f t="shared" si="2"/>
        <v>4.6719999999999988</v>
      </c>
      <c r="X27" s="4">
        <f t="shared" si="3"/>
        <v>4.2</v>
      </c>
      <c r="Y27" s="4">
        <f t="shared" si="4"/>
        <v>1</v>
      </c>
      <c r="Z27">
        <v>0</v>
      </c>
    </row>
    <row r="28" spans="1:26" x14ac:dyDescent="0.3">
      <c r="A28" s="1">
        <f>'LaMelo Ball'!A28</f>
        <v>0</v>
      </c>
      <c r="Q28" s="2" t="e">
        <f t="shared" si="0"/>
        <v>#DIV/0!</v>
      </c>
      <c r="R28" s="2" t="e">
        <f t="shared" si="1"/>
        <v>#DIV/0!</v>
      </c>
      <c r="S28" s="2" t="e">
        <f t="shared" si="5"/>
        <v>#DIV/0!</v>
      </c>
      <c r="W28" s="3" t="e">
        <f t="shared" si="2"/>
        <v>#DIV/0!</v>
      </c>
      <c r="X28" s="4">
        <f t="shared" si="3"/>
        <v>0</v>
      </c>
      <c r="Y28" s="4">
        <f t="shared" si="4"/>
        <v>0</v>
      </c>
      <c r="Z28">
        <v>0</v>
      </c>
    </row>
    <row r="29" spans="1:26" x14ac:dyDescent="0.3">
      <c r="A29" s="1">
        <f>'LaMelo Ball'!A29</f>
        <v>0</v>
      </c>
      <c r="Q29" s="2" t="e">
        <f t="shared" si="0"/>
        <v>#DIV/0!</v>
      </c>
      <c r="R29" s="2" t="e">
        <f t="shared" si="1"/>
        <v>#DIV/0!</v>
      </c>
      <c r="S29" s="2" t="e">
        <f t="shared" si="5"/>
        <v>#DIV/0!</v>
      </c>
      <c r="W29" s="3" t="e">
        <f t="shared" si="2"/>
        <v>#DIV/0!</v>
      </c>
      <c r="X29" s="4">
        <f t="shared" si="3"/>
        <v>0</v>
      </c>
      <c r="Y29" s="4">
        <f t="shared" si="4"/>
        <v>0</v>
      </c>
      <c r="Z29">
        <v>0</v>
      </c>
    </row>
    <row r="30" spans="1:26" x14ac:dyDescent="0.3">
      <c r="A30" s="1">
        <f>'LaMelo Ball'!A30</f>
        <v>0</v>
      </c>
      <c r="Q30" s="2" t="e">
        <f t="shared" si="0"/>
        <v>#DIV/0!</v>
      </c>
      <c r="R30" s="2" t="e">
        <f t="shared" si="1"/>
        <v>#DIV/0!</v>
      </c>
      <c r="S30" s="2" t="e">
        <f t="shared" si="5"/>
        <v>#DIV/0!</v>
      </c>
      <c r="W30" s="3" t="e">
        <f t="shared" si="2"/>
        <v>#DIV/0!</v>
      </c>
      <c r="X30" s="4">
        <f t="shared" si="3"/>
        <v>0</v>
      </c>
      <c r="Y30" s="4">
        <f t="shared" si="4"/>
        <v>0</v>
      </c>
      <c r="Z30">
        <v>0</v>
      </c>
    </row>
    <row r="31" spans="1:26" x14ac:dyDescent="0.3">
      <c r="A31" s="1">
        <f>'LaMelo Ball'!A31</f>
        <v>0</v>
      </c>
      <c r="Q31" s="2" t="e">
        <f t="shared" si="0"/>
        <v>#DIV/0!</v>
      </c>
      <c r="R31" s="2" t="e">
        <f t="shared" si="1"/>
        <v>#DIV/0!</v>
      </c>
      <c r="S31" s="2" t="e">
        <f t="shared" si="5"/>
        <v>#DIV/0!</v>
      </c>
      <c r="W31" s="3" t="e">
        <f t="shared" si="2"/>
        <v>#DIV/0!</v>
      </c>
      <c r="X31" s="4">
        <f t="shared" si="3"/>
        <v>0</v>
      </c>
      <c r="Y31" s="4">
        <f t="shared" si="4"/>
        <v>0</v>
      </c>
      <c r="Z31">
        <v>0</v>
      </c>
    </row>
    <row r="32" spans="1:26" x14ac:dyDescent="0.3">
      <c r="A32" s="1">
        <f>'LaMelo Ball'!A32</f>
        <v>0</v>
      </c>
      <c r="Q32" s="2" t="e">
        <f t="shared" si="0"/>
        <v>#DIV/0!</v>
      </c>
      <c r="R32" s="2" t="e">
        <f t="shared" si="1"/>
        <v>#DIV/0!</v>
      </c>
      <c r="S32" s="2" t="e">
        <f t="shared" si="5"/>
        <v>#DIV/0!</v>
      </c>
      <c r="W32" s="3" t="e">
        <f t="shared" si="2"/>
        <v>#DIV/0!</v>
      </c>
      <c r="X32" s="4">
        <f t="shared" si="3"/>
        <v>0</v>
      </c>
      <c r="Y32" s="4">
        <f t="shared" si="4"/>
        <v>0</v>
      </c>
      <c r="Z32">
        <v>0</v>
      </c>
    </row>
    <row r="33" spans="1:26" x14ac:dyDescent="0.3">
      <c r="A33" s="1">
        <f>'LaMelo Ball'!A33</f>
        <v>0</v>
      </c>
      <c r="Q33" s="2" t="e">
        <f t="shared" si="0"/>
        <v>#DIV/0!</v>
      </c>
      <c r="R33" s="2" t="e">
        <f t="shared" si="1"/>
        <v>#DIV/0!</v>
      </c>
      <c r="S33" s="2" t="e">
        <f t="shared" si="5"/>
        <v>#DIV/0!</v>
      </c>
      <c r="W33" s="3" t="e">
        <f t="shared" si="2"/>
        <v>#DIV/0!</v>
      </c>
      <c r="X33" s="4">
        <f t="shared" si="3"/>
        <v>0</v>
      </c>
      <c r="Y33" s="4">
        <f t="shared" si="4"/>
        <v>0</v>
      </c>
      <c r="Z33">
        <v>0</v>
      </c>
    </row>
    <row r="34" spans="1:26" x14ac:dyDescent="0.3">
      <c r="A34" s="1">
        <f>'LaMelo Ball'!A34</f>
        <v>0</v>
      </c>
      <c r="Q34" s="2" t="e">
        <f t="shared" si="0"/>
        <v>#DIV/0!</v>
      </c>
      <c r="R34" s="2" t="e">
        <f t="shared" si="1"/>
        <v>#DIV/0!</v>
      </c>
      <c r="S34" s="2" t="e">
        <f t="shared" si="5"/>
        <v>#DIV/0!</v>
      </c>
      <c r="W34" s="3" t="e">
        <f t="shared" si="2"/>
        <v>#DIV/0!</v>
      </c>
      <c r="X34" s="4">
        <f t="shared" si="3"/>
        <v>0</v>
      </c>
      <c r="Y34" s="4">
        <f t="shared" si="4"/>
        <v>0</v>
      </c>
      <c r="Z34">
        <v>0</v>
      </c>
    </row>
    <row r="35" spans="1:26" x14ac:dyDescent="0.3">
      <c r="A35" s="1">
        <f>'LaMelo Ball'!A35</f>
        <v>0</v>
      </c>
      <c r="Q35" s="2" t="e">
        <f t="shared" si="0"/>
        <v>#DIV/0!</v>
      </c>
      <c r="R35" s="2" t="e">
        <f t="shared" si="1"/>
        <v>#DIV/0!</v>
      </c>
      <c r="S35" s="2" t="e">
        <f t="shared" si="5"/>
        <v>#DIV/0!</v>
      </c>
      <c r="W35" s="3" t="e">
        <f t="shared" si="2"/>
        <v>#DIV/0!</v>
      </c>
      <c r="X35" s="4">
        <f t="shared" si="3"/>
        <v>0</v>
      </c>
      <c r="Y35" s="4">
        <f t="shared" si="4"/>
        <v>0</v>
      </c>
      <c r="Z35">
        <v>0</v>
      </c>
    </row>
    <row r="36" spans="1:26" x14ac:dyDescent="0.3">
      <c r="A36" s="1">
        <f>'LaMelo Ball'!A36</f>
        <v>0</v>
      </c>
      <c r="Q36" s="2" t="e">
        <f t="shared" si="0"/>
        <v>#DIV/0!</v>
      </c>
      <c r="R36" s="2" t="e">
        <f t="shared" si="1"/>
        <v>#DIV/0!</v>
      </c>
      <c r="S36" s="2" t="e">
        <f t="shared" si="5"/>
        <v>#DIV/0!</v>
      </c>
      <c r="W36" s="3" t="e">
        <f t="shared" si="2"/>
        <v>#DIV/0!</v>
      </c>
      <c r="X36" s="4">
        <f t="shared" si="3"/>
        <v>0</v>
      </c>
      <c r="Y36" s="4">
        <f t="shared" si="4"/>
        <v>0</v>
      </c>
      <c r="Z36">
        <v>0</v>
      </c>
    </row>
    <row r="37" spans="1:26" x14ac:dyDescent="0.3">
      <c r="A37" s="1">
        <f>'LaMelo Ball'!A37</f>
        <v>0</v>
      </c>
      <c r="Q37" s="2" t="e">
        <f t="shared" si="0"/>
        <v>#DIV/0!</v>
      </c>
      <c r="R37" s="2" t="e">
        <f t="shared" si="1"/>
        <v>#DIV/0!</v>
      </c>
      <c r="S37" s="2" t="e">
        <f t="shared" si="5"/>
        <v>#DIV/0!</v>
      </c>
      <c r="W37" s="3" t="e">
        <f t="shared" si="2"/>
        <v>#DIV/0!</v>
      </c>
      <c r="X37" s="4">
        <f t="shared" si="3"/>
        <v>0</v>
      </c>
      <c r="Y37" s="4">
        <f t="shared" si="4"/>
        <v>0</v>
      </c>
      <c r="Z37">
        <v>0</v>
      </c>
    </row>
    <row r="38" spans="1:26" x14ac:dyDescent="0.3">
      <c r="A38" s="1">
        <f>'LaMelo Ball'!A38</f>
        <v>0</v>
      </c>
      <c r="Q38" s="2" t="e">
        <f t="shared" si="0"/>
        <v>#DIV/0!</v>
      </c>
      <c r="R38" s="2" t="e">
        <f t="shared" si="1"/>
        <v>#DIV/0!</v>
      </c>
      <c r="S38" s="2" t="e">
        <f t="shared" si="5"/>
        <v>#DIV/0!</v>
      </c>
      <c r="W38" s="3" t="e">
        <f t="shared" si="2"/>
        <v>#DIV/0!</v>
      </c>
      <c r="X38" s="4">
        <f t="shared" si="3"/>
        <v>0</v>
      </c>
      <c r="Y38" s="4">
        <f t="shared" si="4"/>
        <v>0</v>
      </c>
      <c r="Z38">
        <v>0</v>
      </c>
    </row>
    <row r="39" spans="1:26" x14ac:dyDescent="0.3">
      <c r="A39" s="1">
        <f>'LaMelo Ball'!A39</f>
        <v>0</v>
      </c>
      <c r="Q39" s="2" t="e">
        <f t="shared" si="0"/>
        <v>#DIV/0!</v>
      </c>
      <c r="R39" s="2" t="e">
        <f t="shared" si="1"/>
        <v>#DIV/0!</v>
      </c>
      <c r="S39" s="2" t="e">
        <f t="shared" si="5"/>
        <v>#DIV/0!</v>
      </c>
      <c r="W39" s="3" t="e">
        <f t="shared" si="2"/>
        <v>#DIV/0!</v>
      </c>
      <c r="X39" s="4">
        <f t="shared" si="3"/>
        <v>0</v>
      </c>
      <c r="Y39" s="4">
        <f t="shared" si="4"/>
        <v>0</v>
      </c>
      <c r="Z39">
        <v>0</v>
      </c>
    </row>
    <row r="40" spans="1:26" x14ac:dyDescent="0.3">
      <c r="A40" s="1">
        <f>'LaMelo Ball'!A40</f>
        <v>0</v>
      </c>
      <c r="Q40" s="2" t="e">
        <f t="shared" si="0"/>
        <v>#DIV/0!</v>
      </c>
      <c r="R40" s="2" t="e">
        <f t="shared" si="1"/>
        <v>#DIV/0!</v>
      </c>
      <c r="S40" s="2" t="e">
        <f t="shared" si="5"/>
        <v>#DIV/0!</v>
      </c>
      <c r="W40" s="3" t="e">
        <f t="shared" si="2"/>
        <v>#DIV/0!</v>
      </c>
      <c r="X40" s="4">
        <f t="shared" si="3"/>
        <v>0</v>
      </c>
      <c r="Y40" s="4">
        <f t="shared" si="4"/>
        <v>0</v>
      </c>
      <c r="Z40">
        <v>0</v>
      </c>
    </row>
    <row r="41" spans="1:26" x14ac:dyDescent="0.3">
      <c r="A41" s="1">
        <f>'LaMelo Ball'!A41</f>
        <v>0</v>
      </c>
      <c r="Q41" s="2" t="e">
        <f t="shared" si="0"/>
        <v>#DIV/0!</v>
      </c>
      <c r="R41" s="2" t="e">
        <f t="shared" si="1"/>
        <v>#DIV/0!</v>
      </c>
      <c r="S41" s="2" t="e">
        <f t="shared" si="5"/>
        <v>#DIV/0!</v>
      </c>
      <c r="W41" s="3" t="e">
        <f t="shared" si="2"/>
        <v>#DIV/0!</v>
      </c>
      <c r="X41" s="4">
        <f t="shared" si="3"/>
        <v>0</v>
      </c>
      <c r="Y41" s="4">
        <f t="shared" si="4"/>
        <v>0</v>
      </c>
      <c r="Z41">
        <v>0</v>
      </c>
    </row>
    <row r="42" spans="1:26" x14ac:dyDescent="0.3">
      <c r="A42" s="1">
        <f>'LaMelo Ball'!A42</f>
        <v>0</v>
      </c>
      <c r="Q42" s="2" t="e">
        <f t="shared" si="0"/>
        <v>#DIV/0!</v>
      </c>
      <c r="R42" s="2" t="e">
        <f t="shared" si="1"/>
        <v>#DIV/0!</v>
      </c>
      <c r="S42" s="2" t="e">
        <f t="shared" si="5"/>
        <v>#DIV/0!</v>
      </c>
      <c r="W42" s="3" t="e">
        <f t="shared" si="2"/>
        <v>#DIV/0!</v>
      </c>
      <c r="X42" s="4">
        <f t="shared" si="3"/>
        <v>0</v>
      </c>
      <c r="Y42" s="4">
        <f t="shared" si="4"/>
        <v>0</v>
      </c>
      <c r="Z42">
        <v>0</v>
      </c>
    </row>
    <row r="43" spans="1:26" x14ac:dyDescent="0.3">
      <c r="A43" s="1">
        <f>'LaMelo Ball'!A43</f>
        <v>0</v>
      </c>
      <c r="Q43" s="2" t="e">
        <f t="shared" si="0"/>
        <v>#DIV/0!</v>
      </c>
      <c r="R43" s="2" t="e">
        <f t="shared" si="1"/>
        <v>#DIV/0!</v>
      </c>
      <c r="S43" s="2" t="e">
        <f t="shared" si="5"/>
        <v>#DIV/0!</v>
      </c>
      <c r="W43" s="3" t="e">
        <f t="shared" si="2"/>
        <v>#DIV/0!</v>
      </c>
      <c r="X43" s="4">
        <f t="shared" si="3"/>
        <v>0</v>
      </c>
      <c r="Y43" s="4">
        <f t="shared" si="4"/>
        <v>0</v>
      </c>
      <c r="Z43">
        <v>0</v>
      </c>
    </row>
    <row r="44" spans="1:26" x14ac:dyDescent="0.3">
      <c r="A44" s="1">
        <f>'LaMelo Ball'!A44</f>
        <v>0</v>
      </c>
      <c r="Q44" s="2" t="e">
        <f t="shared" si="0"/>
        <v>#DIV/0!</v>
      </c>
      <c r="R44" s="2" t="e">
        <f t="shared" si="1"/>
        <v>#DIV/0!</v>
      </c>
      <c r="S44" s="2" t="e">
        <f t="shared" si="5"/>
        <v>#DIV/0!</v>
      </c>
      <c r="W44" s="3" t="e">
        <f t="shared" si="2"/>
        <v>#DIV/0!</v>
      </c>
      <c r="X44" s="4">
        <f t="shared" si="3"/>
        <v>0</v>
      </c>
      <c r="Y44" s="4">
        <f t="shared" si="4"/>
        <v>0</v>
      </c>
      <c r="Z44">
        <v>0</v>
      </c>
    </row>
    <row r="45" spans="1:26" x14ac:dyDescent="0.3">
      <c r="A45" s="1">
        <f>'LaMelo Ball'!A45</f>
        <v>0</v>
      </c>
      <c r="Q45" s="2" t="e">
        <f t="shared" si="0"/>
        <v>#DIV/0!</v>
      </c>
      <c r="R45" s="2" t="e">
        <f t="shared" si="1"/>
        <v>#DIV/0!</v>
      </c>
      <c r="S45" s="2" t="e">
        <f t="shared" si="5"/>
        <v>#DIV/0!</v>
      </c>
      <c r="W45" s="3" t="e">
        <f t="shared" si="2"/>
        <v>#DIV/0!</v>
      </c>
      <c r="X45" s="4">
        <f t="shared" si="3"/>
        <v>0</v>
      </c>
      <c r="Y45" s="4">
        <f t="shared" si="4"/>
        <v>0</v>
      </c>
      <c r="Z45">
        <v>0</v>
      </c>
    </row>
    <row r="46" spans="1:26" x14ac:dyDescent="0.3">
      <c r="A46" s="1">
        <f>'LaMelo Ball'!A46</f>
        <v>0</v>
      </c>
      <c r="Q46" s="2" t="e">
        <f t="shared" si="0"/>
        <v>#DIV/0!</v>
      </c>
      <c r="R46" s="2" t="e">
        <f t="shared" si="1"/>
        <v>#DIV/0!</v>
      </c>
      <c r="S46" s="2" t="e">
        <f t="shared" si="5"/>
        <v>#DIV/0!</v>
      </c>
      <c r="W46" s="3" t="e">
        <f t="shared" si="2"/>
        <v>#DIV/0!</v>
      </c>
      <c r="X46" s="4">
        <f t="shared" si="3"/>
        <v>0</v>
      </c>
      <c r="Y46" s="4">
        <f t="shared" si="4"/>
        <v>0</v>
      </c>
      <c r="Z46">
        <v>0</v>
      </c>
    </row>
    <row r="47" spans="1:26" x14ac:dyDescent="0.3">
      <c r="A47" t="s">
        <v>22</v>
      </c>
      <c r="B47" s="4">
        <f>AVERAGE(B2:B46)</f>
        <v>3</v>
      </c>
      <c r="C47" s="4">
        <f t="shared" ref="C47:P47" si="6">AVERAGE(C2:C46)</f>
        <v>0.84615384615384615</v>
      </c>
      <c r="D47" s="4">
        <f t="shared" si="6"/>
        <v>0.57692307692307687</v>
      </c>
      <c r="E47" s="4">
        <f t="shared" si="6"/>
        <v>0.15384615384615385</v>
      </c>
      <c r="F47" s="4">
        <f t="shared" si="6"/>
        <v>0.23076923076923078</v>
      </c>
      <c r="G47" s="4">
        <f t="shared" si="6"/>
        <v>0.34615384615384615</v>
      </c>
      <c r="H47" s="4">
        <f t="shared" si="6"/>
        <v>1.2307692307692308</v>
      </c>
      <c r="I47" s="4">
        <f t="shared" si="6"/>
        <v>2.1538461538461537</v>
      </c>
      <c r="J47" s="4">
        <f t="shared" si="6"/>
        <v>0.15384615384615385</v>
      </c>
      <c r="K47" s="4">
        <f t="shared" si="6"/>
        <v>0.53846153846153844</v>
      </c>
      <c r="L47" s="4">
        <f t="shared" si="6"/>
        <v>0.38461538461538464</v>
      </c>
      <c r="M47" s="4">
        <f t="shared" si="6"/>
        <v>0.61538461538461542</v>
      </c>
      <c r="N47" s="4">
        <f t="shared" si="6"/>
        <v>7.6923076923076927E-2</v>
      </c>
      <c r="O47" s="4">
        <f t="shared" si="6"/>
        <v>0.38461538461538464</v>
      </c>
      <c r="P47" s="4">
        <f t="shared" si="6"/>
        <v>0.76923076923076927</v>
      </c>
      <c r="Q47" s="2">
        <f>SUM(H2:H46)/SUM(I2:I46)</f>
        <v>0.5714285714285714</v>
      </c>
      <c r="R47" s="2">
        <f>SUM(J2:J46)/SUM(K2:K46)</f>
        <v>0.2857142857142857</v>
      </c>
      <c r="S47" s="2">
        <f>SUM(L2:L46)/SUM(M2:M46)</f>
        <v>0.625</v>
      </c>
      <c r="T47" s="4">
        <f t="shared" ref="T47:V47" si="7">AVERAGE(T2:T46)</f>
        <v>8.6923076923076916</v>
      </c>
      <c r="U47" s="4">
        <f t="shared" si="7"/>
        <v>4.384615384615385</v>
      </c>
      <c r="V47" s="4">
        <f t="shared" si="7"/>
        <v>7.6923076923076927E-2</v>
      </c>
      <c r="W47" s="3">
        <f>((H49*85.91) +(F49*53.897)+(J49*51.757)+(L49*46.845)+(E49*39.19)+(N49*39.19)+(D49*34.677)+((C49-N49)*14.707)-(O49*17.174)-((M49-L49)*20.091)-((I49-H49)*39.19)-(G49*53.897))/T49</f>
        <v>13.626088495575221</v>
      </c>
      <c r="X47" s="4">
        <f t="shared" ref="X47" si="8">B47+(C47*1.2)+(D47*1.5)+(E47*3)+(F47*3)-G47</f>
        <v>5.6884615384615387</v>
      </c>
      <c r="Y47" s="4">
        <f t="shared" ref="Y47" si="9">B47+0.4*H47-0.7*I47-0.4*(M47-L47)+0.7*N47+0.3*(C47-N47)+F47+D47*0.7+0.7*E47-0.4*O47-G47</f>
        <v>2.4192307692307695</v>
      </c>
    </row>
    <row r="48" spans="1:26" x14ac:dyDescent="0.3">
      <c r="B48" t="s">
        <v>1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  <c r="K48" t="s">
        <v>10</v>
      </c>
      <c r="L48" t="s">
        <v>11</v>
      </c>
      <c r="M48" t="s">
        <v>12</v>
      </c>
      <c r="N48" t="s">
        <v>13</v>
      </c>
      <c r="O48" t="s">
        <v>14</v>
      </c>
      <c r="P48" s="1" t="s">
        <v>15</v>
      </c>
      <c r="Q48" t="s">
        <v>16</v>
      </c>
      <c r="R48" t="s">
        <v>17</v>
      </c>
      <c r="S48" t="s">
        <v>18</v>
      </c>
      <c r="T48" t="s">
        <v>19</v>
      </c>
      <c r="U48" t="s">
        <v>42</v>
      </c>
      <c r="V48" t="s">
        <v>43</v>
      </c>
      <c r="W48" t="s">
        <v>20</v>
      </c>
      <c r="X48" t="s">
        <v>21</v>
      </c>
      <c r="Y48" t="s">
        <v>23</v>
      </c>
      <c r="Z48" t="s">
        <v>24</v>
      </c>
    </row>
    <row r="49" spans="1:26" x14ac:dyDescent="0.3">
      <c r="A49" t="s">
        <v>36</v>
      </c>
      <c r="B49">
        <f>SUM(B2:B46)</f>
        <v>78</v>
      </c>
      <c r="C49">
        <f t="shared" ref="C49:P49" si="10">SUM(C2:C46)</f>
        <v>22</v>
      </c>
      <c r="D49">
        <f t="shared" si="10"/>
        <v>15</v>
      </c>
      <c r="E49">
        <f t="shared" si="10"/>
        <v>4</v>
      </c>
      <c r="F49">
        <f t="shared" si="10"/>
        <v>6</v>
      </c>
      <c r="G49">
        <f t="shared" si="10"/>
        <v>9</v>
      </c>
      <c r="H49">
        <f t="shared" si="10"/>
        <v>32</v>
      </c>
      <c r="I49">
        <f t="shared" si="10"/>
        <v>56</v>
      </c>
      <c r="J49">
        <f t="shared" si="10"/>
        <v>4</v>
      </c>
      <c r="K49">
        <f t="shared" si="10"/>
        <v>14</v>
      </c>
      <c r="L49">
        <f t="shared" si="10"/>
        <v>10</v>
      </c>
      <c r="M49">
        <f t="shared" si="10"/>
        <v>16</v>
      </c>
      <c r="N49">
        <f t="shared" si="10"/>
        <v>2</v>
      </c>
      <c r="O49">
        <f t="shared" si="10"/>
        <v>10</v>
      </c>
      <c r="P49">
        <f t="shared" si="10"/>
        <v>20</v>
      </c>
      <c r="T49">
        <f>SUM(T2:T46)</f>
        <v>226</v>
      </c>
      <c r="U49">
        <f>SUM(U2:U46)</f>
        <v>114</v>
      </c>
      <c r="V49">
        <f>SUM(V2:V46)</f>
        <v>2</v>
      </c>
      <c r="X49" s="4">
        <f>SUM(X2:X46)</f>
        <v>147.89999999999998</v>
      </c>
      <c r="Z49">
        <f>SUM(Z2:Z46)</f>
        <v>0</v>
      </c>
    </row>
    <row r="50" spans="1:26" x14ac:dyDescent="0.3">
      <c r="Q50" s="2"/>
      <c r="R50" s="2"/>
      <c r="S50" s="2"/>
      <c r="U50" s="3"/>
      <c r="V50" s="4"/>
      <c r="W50" s="4"/>
    </row>
    <row r="51" spans="1:26" x14ac:dyDescent="0.3">
      <c r="Q51" s="2"/>
      <c r="R51" s="2"/>
      <c r="S51" s="2"/>
      <c r="U51" s="3"/>
      <c r="V51" s="4"/>
      <c r="W51" s="4"/>
    </row>
    <row r="52" spans="1:26" x14ac:dyDescent="0.3">
      <c r="Q52" s="2"/>
      <c r="R52" s="2"/>
      <c r="S52" s="2"/>
      <c r="U52" s="3"/>
      <c r="V52" s="4"/>
      <c r="W52" s="4"/>
    </row>
    <row r="53" spans="1:26" x14ac:dyDescent="0.3">
      <c r="Q53" s="2"/>
      <c r="R53" s="2"/>
      <c r="S53" s="2"/>
      <c r="U53" s="3"/>
      <c r="V53" s="4"/>
      <c r="W53" s="4"/>
    </row>
    <row r="54" spans="1:26" x14ac:dyDescent="0.3">
      <c r="Q54" s="2"/>
      <c r="R54" s="2"/>
      <c r="S54" s="2"/>
      <c r="U54" s="3"/>
      <c r="V54" s="4"/>
      <c r="W54" s="4"/>
    </row>
    <row r="55" spans="1:26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2"/>
      <c r="R55" s="2"/>
      <c r="S55" s="2"/>
      <c r="T55" s="4"/>
      <c r="U55" s="3"/>
      <c r="V55" s="4"/>
      <c r="W55" s="4"/>
    </row>
    <row r="56" spans="1:26" x14ac:dyDescent="0.3">
      <c r="P5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LaMelo Ball</vt:lpstr>
      <vt:lpstr>Devin Booker</vt:lpstr>
      <vt:lpstr>Jayson Tatum</vt:lpstr>
      <vt:lpstr>Scottie Barnes</vt:lpstr>
      <vt:lpstr>DeAndre Ayton</vt:lpstr>
      <vt:lpstr>Cade Cunningham</vt:lpstr>
      <vt:lpstr>Nerlens Noel</vt:lpstr>
      <vt:lpstr>Blake Griffin</vt:lpstr>
      <vt:lpstr>Tyreke Evans</vt:lpstr>
      <vt:lpstr>Michael Carter-Williams</vt:lpstr>
      <vt:lpstr>Dario Saric</vt:lpstr>
      <vt:lpstr>Kendrick Nunn</vt:lpstr>
      <vt:lpstr>Team Stats</vt:lpstr>
      <vt:lpstr>Opponent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Son</dc:creator>
  <cp:lastModifiedBy>Tim Son</cp:lastModifiedBy>
  <dcterms:created xsi:type="dcterms:W3CDTF">2023-05-23T07:10:51Z</dcterms:created>
  <dcterms:modified xsi:type="dcterms:W3CDTF">2024-04-24T09:40:38Z</dcterms:modified>
</cp:coreProperties>
</file>