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E0FEEC15-0309-4FFE-87B7-B7F31D5DE522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James Harden" sheetId="4" r:id="rId1"/>
    <sheet name="Malcolm Brogdon" sheetId="1" r:id="rId2"/>
    <sheet name="Jordan Clarkson" sheetId="3" r:id="rId3"/>
    <sheet name="Eric Gordon" sheetId="12" r:id="rId4"/>
    <sheet name="Montrezl Harrell" sheetId="5" r:id="rId5"/>
    <sheet name="Kevin Love" sheetId="2" r:id="rId6"/>
    <sheet name="Fred VanVleet" sheetId="10" r:id="rId7"/>
    <sheet name="Tyler Herro" sheetId="6" r:id="rId8"/>
    <sheet name="Dennis Schroder" sheetId="8" r:id="rId9"/>
    <sheet name="Derrick Rose" sheetId="15" r:id="rId10"/>
    <sheet name="Lou Williams" sheetId="9" r:id="rId11"/>
    <sheet name="Jamal Crawford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Q16" i="9"/>
  <c r="AA15" i="14" l="1"/>
  <c r="Z15" i="14"/>
  <c r="Y15" i="14"/>
  <c r="X15" i="14"/>
  <c r="Q15" i="14"/>
  <c r="AA15" i="13"/>
  <c r="Z15" i="13"/>
  <c r="Y15" i="13"/>
  <c r="X15" i="13"/>
  <c r="Q15" i="13"/>
  <c r="R14" i="15"/>
  <c r="Q14" i="15"/>
  <c r="Y14" i="9"/>
  <c r="X14" i="9"/>
  <c r="W14" i="9"/>
  <c r="Y14" i="11"/>
  <c r="X14" i="11"/>
  <c r="W14" i="11"/>
  <c r="S14" i="11"/>
  <c r="R14" i="11"/>
  <c r="Q14" i="11"/>
  <c r="R14" i="8"/>
  <c r="AA13" i="14" l="1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R9" i="11"/>
  <c r="R9" i="6"/>
  <c r="AA7" i="14"/>
  <c r="Z7" i="14"/>
  <c r="Y7" i="14"/>
  <c r="X7" i="14"/>
  <c r="Q7" i="14"/>
  <c r="AA7" i="13"/>
  <c r="Z7" i="13"/>
  <c r="Y7" i="13"/>
  <c r="X7" i="13"/>
  <c r="Q7" i="13"/>
  <c r="AA4" i="14" l="1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S18" i="11"/>
  <c r="R18" i="11"/>
  <c r="Q18" i="11"/>
  <c r="Y17" i="11"/>
  <c r="X17" i="11"/>
  <c r="W17" i="11"/>
  <c r="Q17" i="11"/>
  <c r="Y16" i="11"/>
  <c r="X16" i="11"/>
  <c r="W16" i="11"/>
  <c r="S16" i="11"/>
  <c r="R16" i="11"/>
  <c r="Q16" i="11"/>
  <c r="Y15" i="11"/>
  <c r="X15" i="11"/>
  <c r="W15" i="11"/>
  <c r="R15" i="11"/>
  <c r="Q15" i="11"/>
  <c r="Y13" i="11"/>
  <c r="X13" i="11"/>
  <c r="W13" i="11"/>
  <c r="Q13" i="11"/>
  <c r="Y12" i="11"/>
  <c r="X12" i="11"/>
  <c r="W12" i="11"/>
  <c r="R12" i="11"/>
  <c r="Q12" i="11"/>
  <c r="Y11" i="11"/>
  <c r="X11" i="11"/>
  <c r="W11" i="11"/>
  <c r="S11" i="11"/>
  <c r="Q11" i="11"/>
  <c r="Y10" i="11"/>
  <c r="X10" i="11"/>
  <c r="W10" i="11"/>
  <c r="R10" i="11"/>
  <c r="Q10" i="11"/>
  <c r="Y9" i="11"/>
  <c r="X9" i="11"/>
  <c r="W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Q19" i="9"/>
  <c r="Y18" i="9"/>
  <c r="X18" i="9"/>
  <c r="W18" i="9"/>
  <c r="Y17" i="9"/>
  <c r="X17" i="9"/>
  <c r="W17" i="9"/>
  <c r="R17" i="9"/>
  <c r="Q17" i="9"/>
  <c r="Y16" i="9"/>
  <c r="X16" i="9"/>
  <c r="W16" i="9"/>
  <c r="Y15" i="9"/>
  <c r="X15" i="9"/>
  <c r="W15" i="9"/>
  <c r="R15" i="9"/>
  <c r="Q15" i="9"/>
  <c r="Y13" i="9"/>
  <c r="X13" i="9"/>
  <c r="W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Y7" i="9"/>
  <c r="X7" i="9"/>
  <c r="W7" i="9"/>
  <c r="R7" i="9"/>
  <c r="Q7" i="9"/>
  <c r="Y6" i="9"/>
  <c r="X6" i="9"/>
  <c r="W6" i="9"/>
  <c r="S6" i="9"/>
  <c r="Q6" i="9"/>
  <c r="Y5" i="9"/>
  <c r="X5" i="9"/>
  <c r="W5" i="9"/>
  <c r="S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S18" i="8"/>
  <c r="R18" i="8"/>
  <c r="Q18" i="8"/>
  <c r="Y17" i="8"/>
  <c r="X17" i="8"/>
  <c r="W17" i="8"/>
  <c r="Q17" i="8"/>
  <c r="Y16" i="8"/>
  <c r="X16" i="8"/>
  <c r="W16" i="8"/>
  <c r="S16" i="8"/>
  <c r="Q16" i="8"/>
  <c r="Y15" i="8"/>
  <c r="X15" i="8"/>
  <c r="W15" i="8"/>
  <c r="S15" i="8"/>
  <c r="R15" i="8"/>
  <c r="Q15" i="8"/>
  <c r="Y14" i="8"/>
  <c r="X14" i="8"/>
  <c r="W14" i="8"/>
  <c r="Q14" i="8"/>
  <c r="Y13" i="8"/>
  <c r="X13" i="8"/>
  <c r="W13" i="8"/>
  <c r="R13" i="8"/>
  <c r="Q13" i="8"/>
  <c r="Y12" i="8"/>
  <c r="X12" i="8"/>
  <c r="W12" i="8"/>
  <c r="S12" i="8"/>
  <c r="Q12" i="8"/>
  <c r="Y11" i="8"/>
  <c r="X11" i="8"/>
  <c r="W11" i="8"/>
  <c r="Q11" i="8"/>
  <c r="Y10" i="8"/>
  <c r="X10" i="8"/>
  <c r="W10" i="8"/>
  <c r="Q10" i="8"/>
  <c r="Y9" i="8"/>
  <c r="X9" i="8"/>
  <c r="W9" i="8"/>
  <c r="Y8" i="8"/>
  <c r="X8" i="8"/>
  <c r="W8" i="8"/>
  <c r="R8" i="8"/>
  <c r="Q8" i="8"/>
  <c r="Y7" i="8"/>
  <c r="X7" i="8"/>
  <c r="W7" i="8"/>
  <c r="Q7" i="8"/>
  <c r="Y6" i="8"/>
  <c r="X6" i="8"/>
  <c r="W6" i="8"/>
  <c r="Y5" i="8"/>
  <c r="X5" i="8"/>
  <c r="W5" i="8"/>
  <c r="Q5" i="8"/>
  <c r="Y4" i="8"/>
  <c r="X4" i="8"/>
  <c r="W4" i="8"/>
  <c r="R4" i="8"/>
  <c r="Q4" i="8"/>
  <c r="Y3" i="8"/>
  <c r="X3" i="8"/>
  <c r="W3" i="8"/>
  <c r="S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R15" i="12"/>
  <c r="Q15" i="12"/>
  <c r="Y14" i="12"/>
  <c r="X14" i="12"/>
  <c r="W14" i="12"/>
  <c r="S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S11" i="12"/>
  <c r="R11" i="12"/>
  <c r="Q11" i="12"/>
  <c r="Y10" i="12"/>
  <c r="X10" i="12"/>
  <c r="W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R7" i="12"/>
  <c r="Q7" i="12"/>
  <c r="Y6" i="12"/>
  <c r="X6" i="12"/>
  <c r="W6" i="12"/>
  <c r="S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S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Q19" i="15"/>
  <c r="Y18" i="15"/>
  <c r="X18" i="15"/>
  <c r="W18" i="15"/>
  <c r="Y17" i="15"/>
  <c r="X17" i="15"/>
  <c r="W17" i="15"/>
  <c r="R17" i="15"/>
  <c r="Q17" i="15"/>
  <c r="Y16" i="15"/>
  <c r="X16" i="15"/>
  <c r="W16" i="15"/>
  <c r="Y15" i="15"/>
  <c r="X15" i="15"/>
  <c r="W15" i="15"/>
  <c r="S15" i="15"/>
  <c r="R15" i="15"/>
  <c r="Q15" i="15"/>
  <c r="Y14" i="15"/>
  <c r="X14" i="15"/>
  <c r="W14" i="15"/>
  <c r="Y13" i="15"/>
  <c r="X13" i="15"/>
  <c r="W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R8" i="15"/>
  <c r="Q8" i="15"/>
  <c r="Y7" i="15"/>
  <c r="X7" i="15"/>
  <c r="W7" i="15"/>
  <c r="R7" i="15"/>
  <c r="Q7" i="15"/>
  <c r="Y6" i="15"/>
  <c r="X6" i="15"/>
  <c r="W6" i="15"/>
  <c r="S6" i="15"/>
  <c r="R6" i="15"/>
  <c r="Q6" i="15"/>
  <c r="Y5" i="15"/>
  <c r="X5" i="15"/>
  <c r="W5" i="15"/>
  <c r="Y4" i="15"/>
  <c r="X4" i="15"/>
  <c r="W4" i="15"/>
  <c r="S4" i="15"/>
  <c r="Q4" i="15"/>
  <c r="Y3" i="15"/>
  <c r="X3" i="15"/>
  <c r="W3" i="15"/>
  <c r="R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R19" i="6"/>
  <c r="Q19" i="6"/>
  <c r="Y18" i="6"/>
  <c r="X18" i="6"/>
  <c r="W18" i="6"/>
  <c r="R18" i="6"/>
  <c r="Q18" i="6"/>
  <c r="Y17" i="6"/>
  <c r="X17" i="6"/>
  <c r="W17" i="6"/>
  <c r="Q17" i="6"/>
  <c r="Y16" i="6"/>
  <c r="X16" i="6"/>
  <c r="W16" i="6"/>
  <c r="R16" i="6"/>
  <c r="Q16" i="6"/>
  <c r="Y15" i="6"/>
  <c r="X15" i="6"/>
  <c r="W15" i="6"/>
  <c r="S15" i="6"/>
  <c r="Y14" i="6"/>
  <c r="X14" i="6"/>
  <c r="W14" i="6"/>
  <c r="R14" i="6"/>
  <c r="Q14" i="6"/>
  <c r="Y13" i="6"/>
  <c r="X13" i="6"/>
  <c r="W13" i="6"/>
  <c r="Q13" i="6"/>
  <c r="Y12" i="6"/>
  <c r="X12" i="6"/>
  <c r="W12" i="6"/>
  <c r="Y11" i="6"/>
  <c r="X11" i="6"/>
  <c r="W11" i="6"/>
  <c r="R11" i="6"/>
  <c r="Q11" i="6"/>
  <c r="Y10" i="6"/>
  <c r="X10" i="6"/>
  <c r="W10" i="6"/>
  <c r="S10" i="6"/>
  <c r="R10" i="6"/>
  <c r="Q10" i="6"/>
  <c r="Y9" i="6"/>
  <c r="X9" i="6"/>
  <c r="W9" i="6"/>
  <c r="Q9" i="6"/>
  <c r="Y8" i="6"/>
  <c r="X8" i="6"/>
  <c r="W8" i="6"/>
  <c r="Q8" i="6"/>
  <c r="Y7" i="6"/>
  <c r="X7" i="6"/>
  <c r="W7" i="6"/>
  <c r="R7" i="6"/>
  <c r="Q7" i="6"/>
  <c r="Y6" i="6"/>
  <c r="X6" i="6"/>
  <c r="W6" i="6"/>
  <c r="Q6" i="6"/>
  <c r="Y5" i="6"/>
  <c r="X5" i="6"/>
  <c r="W5" i="6"/>
  <c r="S5" i="6"/>
  <c r="Q5" i="6"/>
  <c r="Y4" i="6"/>
  <c r="X4" i="6"/>
  <c r="W4" i="6"/>
  <c r="S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Q13" i="2"/>
  <c r="Y12" i="2"/>
  <c r="X12" i="2"/>
  <c r="W12" i="2"/>
  <c r="S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S7" i="2"/>
  <c r="Q7" i="2"/>
  <c r="Y6" i="2"/>
  <c r="X6" i="2"/>
  <c r="W6" i="2"/>
  <c r="R6" i="2"/>
  <c r="Q6" i="2"/>
  <c r="Y5" i="2"/>
  <c r="X5" i="2"/>
  <c r="W5" i="2"/>
  <c r="S5" i="2"/>
  <c r="Q5" i="2"/>
  <c r="Y4" i="2"/>
  <c r="X4" i="2"/>
  <c r="W4" i="2"/>
  <c r="S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R17" i="10"/>
  <c r="Q17" i="10"/>
  <c r="Y16" i="10"/>
  <c r="X16" i="10"/>
  <c r="W16" i="10"/>
  <c r="Q16" i="10"/>
  <c r="Y15" i="10"/>
  <c r="X15" i="10"/>
  <c r="W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Y8" i="10"/>
  <c r="X8" i="10"/>
  <c r="W8" i="10"/>
  <c r="Q8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3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Y47" i="10"/>
  <c r="X47" i="10"/>
  <c r="X47" i="2"/>
  <c r="Y47" i="2"/>
  <c r="X47" i="5"/>
  <c r="Y47" i="5"/>
  <c r="X47" i="12"/>
  <c r="Y47" i="12"/>
  <c r="X47" i="3"/>
  <c r="Y47" i="3"/>
  <c r="Y47" i="4"/>
  <c r="X47" i="4"/>
  <c r="AA47" i="14"/>
  <c r="W47" i="10"/>
  <c r="Q49" i="14"/>
  <c r="W47" i="11"/>
  <c r="W47" i="9"/>
  <c r="W47" i="15"/>
  <c r="W47" i="8"/>
  <c r="W47" i="6"/>
  <c r="W47" i="2"/>
  <c r="W47" i="5"/>
  <c r="W47" i="12"/>
  <c r="W47" i="3"/>
  <c r="W47" i="4"/>
  <c r="AA49" i="14"/>
  <c r="B54" i="13" s="1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<sst xmlns="http://schemas.openxmlformats.org/spreadsheetml/2006/main" count="975" uniqueCount="63">
  <si>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</si>
  <si>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</si>
  <si>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</si>
  <si>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</si>
  <si>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</si>
  <si>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</si>
  <si>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</si>
  <si>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</si>
  <si>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</si>
  <si>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</si>
  <si>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</si>
  <si>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</si>
  <si>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</si>
  <si>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</si>
  <si>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</si>
  <si>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</si>
  <si>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</si>
  <si>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</si>
  <si>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</si>
  <si>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</si>
  <si>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</si>
  <si>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</si>
  <si>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</si>
  <si>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</si>
  <si>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</si>
  <si>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</si>
  <si>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</si>
  <si>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</si>
  <si>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</si>
  <si>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</si>
  <si>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</si>
  <si>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</si>
  <si>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</si>
  <si>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</si>
  <si>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</si>
  <si>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</si>
  <si>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</si>
  <si>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</si>
  <si>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</si>
  <si>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</si>
  <si>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</si>
  <si>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</si>
  <si>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</si>
  <si>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</si>
  <si>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OLD</t>
  </si>
  <si>
    <t>-</t>
  </si>
  <si>
    <t>@ USA</t>
  </si>
  <si>
    <t>vs SPA</t>
  </si>
  <si>
    <t>@ CHI</t>
  </si>
  <si>
    <t>@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</si>
  <si>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</si>
  <si>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</si>
  <si>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</si>
  <si>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</si>
  <si>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</si>
  <si>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</si>
  <si>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</si>
  <si>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</si>
  <si>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RKS</t>
  </si>
  <si>
    <t>@ AFR</t>
  </si>
  <si>
    <t>@ OLD</t>
  </si>
  <si>
    <t>vs USA</t>
  </si>
  <si>
    <t>@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</si>
</sst>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A19" sqref="A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5</v>
      </c>
      <c r="D2">
        <v>7</v>
      </c>
      <c r="E2">
        <v>0</v>
      </c>
      <c r="F2">
        <v>1</v>
      </c>
      <c r="G2">
        <v>0</v>
      </c>
      <c r="H2">
        <v>4</v>
      </c>
      <c r="I2">
        <v>9</v>
      </c>
      <c r="J2">
        <v>1</v>
      </c>
      <c r="K2">
        <v>3</v>
      </c>
      <c r="L2">
        <v>2</v>
      </c>
      <c r="M2">
        <v>2</v>
      </c>
      <c r="N2">
        <v>0</v>
      </c>
      <c r="O2">
        <v>5</v>
      </c>
      <c r="P2">
        <v>-2</v>
      </c>
      <c r="Q2" s="2">
        <f t="shared" ref="Q2:Q46" si="0">H2/I2</f>
        <v>0.44444444444444442</v>
      </c>
      <c r="R2" s="2">
        <f t="shared" ref="R2:R46" si="1">J2/K2</f>
        <v>0.33333333333333331</v>
      </c>
      <c r="S2" s="2">
        <f>L2/M2</f>
        <v>1</v>
      </c>
      <c r="T2">
        <v>29</v>
      </c>
      <c r="U2">
        <v>30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19.911655172413788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11.7</v>
      </c>
      <c r="Z2">
        <v>0</v>
      </c>
    </row>
    <row r="3" spans="1:26" x14ac:dyDescent="0.3">
      <c r="A3" s="1" t="s">
        <v>46</v>
      </c>
      <c r="B3">
        <v>19</v>
      </c>
      <c r="C3">
        <v>4</v>
      </c>
      <c r="D3">
        <v>3</v>
      </c>
      <c r="E3">
        <v>0</v>
      </c>
      <c r="F3">
        <v>1</v>
      </c>
      <c r="G3">
        <v>2</v>
      </c>
      <c r="H3">
        <v>7</v>
      </c>
      <c r="I3">
        <v>11</v>
      </c>
      <c r="J3">
        <v>3</v>
      </c>
      <c r="K3">
        <v>3</v>
      </c>
      <c r="L3">
        <v>2</v>
      </c>
      <c r="M3">
        <v>2</v>
      </c>
      <c r="N3">
        <v>1</v>
      </c>
      <c r="O3">
        <v>2</v>
      </c>
      <c r="P3">
        <v>-15</v>
      </c>
      <c r="Q3" s="2">
        <f t="shared" si="0"/>
        <v>0.63636363636363635</v>
      </c>
      <c r="R3" s="2">
        <f t="shared" si="1"/>
        <v>1</v>
      </c>
      <c r="S3" s="2">
        <f>L3/M3</f>
        <v>1</v>
      </c>
      <c r="T3">
        <v>22</v>
      </c>
      <c r="U3">
        <v>25</v>
      </c>
      <c r="V3">
        <v>1</v>
      </c>
      <c r="W3" s="3">
        <f t="shared" si="2"/>
        <v>36.030363636363646</v>
      </c>
      <c r="X3" s="4">
        <f t="shared" si="3"/>
        <v>29.3</v>
      </c>
      <c r="Y3" s="4">
        <f t="shared" si="4"/>
        <v>16.000000000000004</v>
      </c>
      <c r="Z3">
        <v>0</v>
      </c>
    </row>
    <row r="4" spans="1:26" x14ac:dyDescent="0.3">
      <c r="A4" s="1" t="s">
        <v>47</v>
      </c>
      <c r="B4">
        <v>21</v>
      </c>
      <c r="C4">
        <v>2</v>
      </c>
      <c r="D4">
        <v>5</v>
      </c>
      <c r="E4">
        <v>2</v>
      </c>
      <c r="F4">
        <v>1</v>
      </c>
      <c r="G4">
        <v>0</v>
      </c>
      <c r="H4">
        <v>7</v>
      </c>
      <c r="I4">
        <v>15</v>
      </c>
      <c r="J4">
        <v>0</v>
      </c>
      <c r="K4">
        <v>5</v>
      </c>
      <c r="L4">
        <v>7</v>
      </c>
      <c r="M4">
        <v>7</v>
      </c>
      <c r="N4">
        <v>0</v>
      </c>
      <c r="O4">
        <v>2</v>
      </c>
      <c r="P4">
        <v>-6</v>
      </c>
      <c r="Q4" s="2">
        <f t="shared" si="0"/>
        <v>0.46666666666666667</v>
      </c>
      <c r="R4" s="2">
        <f t="shared" si="1"/>
        <v>0</v>
      </c>
      <c r="S4" s="2">
        <f>L4/M4</f>
        <v>1</v>
      </c>
      <c r="T4">
        <v>35</v>
      </c>
      <c r="U4">
        <v>33</v>
      </c>
      <c r="V4">
        <v>2</v>
      </c>
      <c r="W4" s="3">
        <f t="shared" si="2"/>
        <v>26.185514285714284</v>
      </c>
      <c r="X4" s="4">
        <f t="shared" si="3"/>
        <v>39.9</v>
      </c>
      <c r="Y4" s="4">
        <f t="shared" si="4"/>
        <v>18.999999999999996</v>
      </c>
      <c r="Z4">
        <v>0</v>
      </c>
    </row>
    <row r="5" spans="1:26" x14ac:dyDescent="0.3">
      <c r="A5" s="1" t="s">
        <v>48</v>
      </c>
      <c r="B5">
        <v>29</v>
      </c>
      <c r="C5">
        <v>6</v>
      </c>
      <c r="D5">
        <v>3</v>
      </c>
      <c r="E5">
        <v>1</v>
      </c>
      <c r="F5">
        <v>0</v>
      </c>
      <c r="G5">
        <v>4</v>
      </c>
      <c r="H5">
        <v>11</v>
      </c>
      <c r="I5">
        <v>16</v>
      </c>
      <c r="J5">
        <v>2</v>
      </c>
      <c r="K5">
        <v>3</v>
      </c>
      <c r="L5">
        <v>5</v>
      </c>
      <c r="M5">
        <v>5</v>
      </c>
      <c r="N5">
        <v>0</v>
      </c>
      <c r="O5">
        <v>0</v>
      </c>
      <c r="P5">
        <v>-3</v>
      </c>
      <c r="Q5" s="2">
        <f t="shared" si="0"/>
        <v>0.6875</v>
      </c>
      <c r="R5" s="2">
        <f t="shared" si="1"/>
        <v>0.66666666666666663</v>
      </c>
      <c r="S5" s="2">
        <f>L5/M5</f>
        <v>1</v>
      </c>
      <c r="T5">
        <v>37</v>
      </c>
      <c r="U5">
        <v>36</v>
      </c>
      <c r="V5">
        <v>2</v>
      </c>
      <c r="W5" s="3">
        <f t="shared" si="2"/>
        <v>29.801999999999992</v>
      </c>
      <c r="X5" s="4">
        <f t="shared" si="3"/>
        <v>39.700000000000003</v>
      </c>
      <c r="Y5" s="4">
        <f t="shared" si="4"/>
        <v>22.8</v>
      </c>
      <c r="Z5">
        <v>0</v>
      </c>
    </row>
    <row r="6" spans="1:26" x14ac:dyDescent="0.3">
      <c r="A6" s="1" t="s">
        <v>49</v>
      </c>
      <c r="B6">
        <v>19</v>
      </c>
      <c r="C6">
        <v>1</v>
      </c>
      <c r="D6">
        <v>10</v>
      </c>
      <c r="E6">
        <v>0</v>
      </c>
      <c r="F6">
        <v>2</v>
      </c>
      <c r="G6">
        <v>1</v>
      </c>
      <c r="H6">
        <v>8</v>
      </c>
      <c r="I6">
        <v>15</v>
      </c>
      <c r="J6">
        <v>1</v>
      </c>
      <c r="K6">
        <v>5</v>
      </c>
      <c r="L6">
        <v>2</v>
      </c>
      <c r="M6">
        <v>2</v>
      </c>
      <c r="N6">
        <v>0</v>
      </c>
      <c r="O6">
        <v>0</v>
      </c>
      <c r="P6">
        <v>-6</v>
      </c>
      <c r="Q6" s="2">
        <f t="shared" si="0"/>
        <v>0.53333333333333333</v>
      </c>
      <c r="R6" s="2">
        <f t="shared" si="1"/>
        <v>0.2</v>
      </c>
      <c r="S6" s="2">
        <f t="shared" ref="S6:S46" si="5">L6/M6</f>
        <v>1</v>
      </c>
      <c r="T6">
        <v>38</v>
      </c>
      <c r="U6">
        <v>44</v>
      </c>
      <c r="V6">
        <v>1</v>
      </c>
      <c r="W6" s="3">
        <f t="shared" si="2"/>
        <v>25.625552631578948</v>
      </c>
      <c r="X6" s="4">
        <f t="shared" si="3"/>
        <v>40.200000000000003</v>
      </c>
      <c r="Y6" s="4">
        <f t="shared" si="4"/>
        <v>20</v>
      </c>
      <c r="Z6">
        <v>0</v>
      </c>
    </row>
    <row r="7" spans="1:26" x14ac:dyDescent="0.3">
      <c r="A7" s="1" t="s">
        <v>50</v>
      </c>
      <c r="B7">
        <v>24</v>
      </c>
      <c r="C7">
        <v>7</v>
      </c>
      <c r="D7">
        <v>3</v>
      </c>
      <c r="E7">
        <v>0</v>
      </c>
      <c r="F7">
        <v>0</v>
      </c>
      <c r="G7">
        <v>1</v>
      </c>
      <c r="H7">
        <v>9</v>
      </c>
      <c r="I7">
        <v>15</v>
      </c>
      <c r="J7">
        <v>4</v>
      </c>
      <c r="K7">
        <v>8</v>
      </c>
      <c r="L7">
        <v>2</v>
      </c>
      <c r="M7">
        <v>2</v>
      </c>
      <c r="N7">
        <v>1</v>
      </c>
      <c r="O7">
        <v>1</v>
      </c>
      <c r="P7">
        <v>-6</v>
      </c>
      <c r="Q7" s="2">
        <f t="shared" si="0"/>
        <v>0.6</v>
      </c>
      <c r="R7" s="2">
        <f t="shared" si="1"/>
        <v>0.5</v>
      </c>
      <c r="S7" s="2">
        <f t="shared" si="5"/>
        <v>1</v>
      </c>
      <c r="T7">
        <v>34</v>
      </c>
      <c r="U7">
        <v>30</v>
      </c>
      <c r="V7">
        <v>0</v>
      </c>
      <c r="W7" s="3">
        <f t="shared" si="2"/>
        <v>29.387058823529404</v>
      </c>
      <c r="X7" s="4">
        <f t="shared" si="3"/>
        <v>35.9</v>
      </c>
      <c r="Y7" s="4">
        <f t="shared" si="4"/>
        <v>20.300000000000004</v>
      </c>
      <c r="Z7">
        <v>0</v>
      </c>
    </row>
    <row r="8" spans="1:26" x14ac:dyDescent="0.3">
      <c r="A8" s="1" t="s">
        <v>51</v>
      </c>
      <c r="B8">
        <v>9</v>
      </c>
      <c r="C8">
        <v>4</v>
      </c>
      <c r="D8">
        <v>6</v>
      </c>
      <c r="E8">
        <v>0</v>
      </c>
      <c r="F8">
        <v>0</v>
      </c>
      <c r="G8">
        <v>1</v>
      </c>
      <c r="H8">
        <v>3</v>
      </c>
      <c r="I8">
        <v>15</v>
      </c>
      <c r="J8">
        <v>1</v>
      </c>
      <c r="K8">
        <v>7</v>
      </c>
      <c r="L8">
        <v>2</v>
      </c>
      <c r="M8">
        <v>2</v>
      </c>
      <c r="N8">
        <v>1</v>
      </c>
      <c r="O8">
        <v>2</v>
      </c>
      <c r="P8">
        <v>-2</v>
      </c>
      <c r="Q8" s="2">
        <f t="shared" si="0"/>
        <v>0.2</v>
      </c>
      <c r="R8" s="2">
        <f t="shared" si="1"/>
        <v>0.14285714285714285</v>
      </c>
      <c r="S8" s="2">
        <f t="shared" si="5"/>
        <v>1</v>
      </c>
      <c r="T8">
        <v>31</v>
      </c>
      <c r="U8">
        <v>22</v>
      </c>
      <c r="V8">
        <v>1</v>
      </c>
      <c r="W8" s="3">
        <f t="shared" si="2"/>
        <v>4.3879032258064568</v>
      </c>
      <c r="X8" s="4">
        <f t="shared" si="3"/>
        <v>21.8</v>
      </c>
      <c r="Y8" s="4">
        <f t="shared" si="4"/>
        <v>3.6999999999999984</v>
      </c>
      <c r="Z8">
        <v>0</v>
      </c>
    </row>
    <row r="9" spans="1:26" x14ac:dyDescent="0.3">
      <c r="A9" t="s">
        <v>52</v>
      </c>
      <c r="B9">
        <v>25</v>
      </c>
      <c r="C9">
        <v>7</v>
      </c>
      <c r="D9">
        <v>11</v>
      </c>
      <c r="E9">
        <v>0</v>
      </c>
      <c r="F9">
        <v>2</v>
      </c>
      <c r="G9">
        <v>3</v>
      </c>
      <c r="H9">
        <v>11</v>
      </c>
      <c r="I9">
        <v>13</v>
      </c>
      <c r="J9">
        <v>2</v>
      </c>
      <c r="K9">
        <v>2</v>
      </c>
      <c r="L9">
        <v>1</v>
      </c>
      <c r="M9">
        <v>1</v>
      </c>
      <c r="N9">
        <v>0</v>
      </c>
      <c r="O9">
        <v>0</v>
      </c>
      <c r="P9">
        <v>-7</v>
      </c>
      <c r="Q9" s="2">
        <f t="shared" si="0"/>
        <v>0.84615384615384615</v>
      </c>
      <c r="R9" s="2">
        <f t="shared" si="1"/>
        <v>1</v>
      </c>
      <c r="S9" s="2">
        <f t="shared" si="5"/>
        <v>1</v>
      </c>
      <c r="T9">
        <v>38</v>
      </c>
      <c r="U9">
        <v>50</v>
      </c>
      <c r="V9">
        <v>1</v>
      </c>
      <c r="W9" s="3">
        <f t="shared" si="2"/>
        <v>38.091789473684209</v>
      </c>
      <c r="X9" s="4">
        <f t="shared" si="3"/>
        <v>52.9</v>
      </c>
      <c r="Y9" s="4">
        <f t="shared" si="4"/>
        <v>29.099999999999994</v>
      </c>
      <c r="Z9">
        <v>0</v>
      </c>
    </row>
    <row r="10" spans="1:26" x14ac:dyDescent="0.3">
      <c r="A10" s="1" t="s">
        <v>53</v>
      </c>
      <c r="B10">
        <v>18</v>
      </c>
      <c r="C10">
        <v>1</v>
      </c>
      <c r="D10">
        <v>4</v>
      </c>
      <c r="E10">
        <v>0</v>
      </c>
      <c r="F10">
        <v>0</v>
      </c>
      <c r="G10">
        <v>0</v>
      </c>
      <c r="H10">
        <v>6</v>
      </c>
      <c r="I10">
        <v>13</v>
      </c>
      <c r="J10">
        <v>1</v>
      </c>
      <c r="K10">
        <v>2</v>
      </c>
      <c r="L10">
        <v>5</v>
      </c>
      <c r="M10">
        <v>5</v>
      </c>
      <c r="N10">
        <v>0</v>
      </c>
      <c r="O10">
        <v>0</v>
      </c>
      <c r="P10">
        <v>-19</v>
      </c>
      <c r="Q10" s="2">
        <f t="shared" si="0"/>
        <v>0.46153846153846156</v>
      </c>
      <c r="R10" s="2">
        <f t="shared" si="1"/>
        <v>0.5</v>
      </c>
      <c r="S10" s="2">
        <f t="shared" si="5"/>
        <v>1</v>
      </c>
      <c r="T10">
        <v>25</v>
      </c>
      <c r="U10">
        <v>28</v>
      </c>
      <c r="V10">
        <v>0</v>
      </c>
      <c r="W10" s="3">
        <f t="shared" si="2"/>
        <v>27.221080000000001</v>
      </c>
      <c r="X10" s="4">
        <f t="shared" si="3"/>
        <v>25.2</v>
      </c>
      <c r="Y10" s="4">
        <f t="shared" si="4"/>
        <v>14.399999999999999</v>
      </c>
      <c r="Z10">
        <v>0</v>
      </c>
    </row>
    <row r="11" spans="1:26" x14ac:dyDescent="0.3">
      <c r="A11" t="s">
        <v>54</v>
      </c>
      <c r="B11">
        <v>30</v>
      </c>
      <c r="C11">
        <v>4</v>
      </c>
      <c r="D11">
        <v>5</v>
      </c>
      <c r="E11">
        <v>1</v>
      </c>
      <c r="F11">
        <v>3</v>
      </c>
      <c r="G11">
        <v>4</v>
      </c>
      <c r="H11">
        <v>11</v>
      </c>
      <c r="I11">
        <v>18</v>
      </c>
      <c r="J11">
        <v>2</v>
      </c>
      <c r="K11">
        <v>4</v>
      </c>
      <c r="L11">
        <v>6</v>
      </c>
      <c r="M11">
        <v>6</v>
      </c>
      <c r="N11">
        <v>2</v>
      </c>
      <c r="O11">
        <v>2</v>
      </c>
      <c r="P11">
        <v>4</v>
      </c>
      <c r="Q11" s="2">
        <f t="shared" si="0"/>
        <v>0.61111111111111116</v>
      </c>
      <c r="R11" s="2">
        <f t="shared" si="1"/>
        <v>0.5</v>
      </c>
      <c r="S11" s="2">
        <f t="shared" si="5"/>
        <v>1</v>
      </c>
      <c r="T11">
        <v>37</v>
      </c>
      <c r="U11">
        <v>43</v>
      </c>
      <c r="V11">
        <v>1</v>
      </c>
      <c r="W11" s="3">
        <f t="shared" si="2"/>
        <v>34.794270270270275</v>
      </c>
      <c r="X11" s="4">
        <f t="shared" si="3"/>
        <v>50.3</v>
      </c>
      <c r="Y11" s="4">
        <f t="shared" si="4"/>
        <v>26.199999999999996</v>
      </c>
      <c r="Z11">
        <v>1</v>
      </c>
    </row>
    <row r="12" spans="1:26" x14ac:dyDescent="0.3">
      <c r="A12" s="1" t="s">
        <v>55</v>
      </c>
      <c r="B12">
        <v>23</v>
      </c>
      <c r="C12">
        <v>4</v>
      </c>
      <c r="D12">
        <v>3</v>
      </c>
      <c r="E12">
        <v>0</v>
      </c>
      <c r="F12">
        <v>0</v>
      </c>
      <c r="G12">
        <v>0</v>
      </c>
      <c r="H12">
        <v>8</v>
      </c>
      <c r="I12">
        <v>15</v>
      </c>
      <c r="J12">
        <v>2</v>
      </c>
      <c r="K12">
        <v>5</v>
      </c>
      <c r="L12">
        <v>5</v>
      </c>
      <c r="M12">
        <v>5</v>
      </c>
      <c r="N12">
        <v>2</v>
      </c>
      <c r="O12">
        <v>1</v>
      </c>
      <c r="P12">
        <v>-7</v>
      </c>
      <c r="Q12" s="2">
        <f t="shared" si="0"/>
        <v>0.53333333333333333</v>
      </c>
      <c r="R12" s="2">
        <f t="shared" si="1"/>
        <v>0.4</v>
      </c>
      <c r="S12" s="2">
        <f t="shared" si="5"/>
        <v>1</v>
      </c>
      <c r="T12">
        <v>34</v>
      </c>
      <c r="U12">
        <v>31</v>
      </c>
      <c r="V12">
        <v>1</v>
      </c>
      <c r="W12" s="3">
        <f t="shared" si="2"/>
        <v>27.80411764705882</v>
      </c>
      <c r="X12" s="4">
        <f t="shared" si="3"/>
        <v>32.299999999999997</v>
      </c>
      <c r="Y12" s="4">
        <f t="shared" si="4"/>
        <v>19.399999999999999</v>
      </c>
      <c r="Z12">
        <v>0</v>
      </c>
    </row>
    <row r="13" spans="1:26" x14ac:dyDescent="0.3">
      <c r="A13" t="s">
        <v>56</v>
      </c>
      <c r="B13">
        <v>16</v>
      </c>
      <c r="C13">
        <v>3</v>
      </c>
      <c r="D13">
        <v>8</v>
      </c>
      <c r="E13">
        <v>0</v>
      </c>
      <c r="F13">
        <v>1</v>
      </c>
      <c r="G13">
        <v>0</v>
      </c>
      <c r="H13">
        <v>7</v>
      </c>
      <c r="I13">
        <v>14</v>
      </c>
      <c r="J13">
        <v>0</v>
      </c>
      <c r="K13">
        <v>2</v>
      </c>
      <c r="L13">
        <v>2</v>
      </c>
      <c r="M13">
        <v>2</v>
      </c>
      <c r="N13">
        <v>0</v>
      </c>
      <c r="O13">
        <v>4</v>
      </c>
      <c r="P13">
        <v>-12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31</v>
      </c>
      <c r="U13">
        <v>35</v>
      </c>
      <c r="V13">
        <v>1</v>
      </c>
      <c r="W13" s="3">
        <f t="shared" si="2"/>
        <v>23.466709677419356</v>
      </c>
      <c r="X13" s="4">
        <f t="shared" si="3"/>
        <v>34.6</v>
      </c>
      <c r="Y13" s="4">
        <f t="shared" si="4"/>
        <v>14.9</v>
      </c>
      <c r="Z13">
        <v>0</v>
      </c>
    </row>
    <row r="14" spans="1:26" x14ac:dyDescent="0.3">
      <c r="A14" s="1" t="s">
        <v>57</v>
      </c>
      <c r="B14">
        <v>20</v>
      </c>
      <c r="C14">
        <v>3</v>
      </c>
      <c r="D14">
        <v>5</v>
      </c>
      <c r="E14">
        <v>1</v>
      </c>
      <c r="F14">
        <v>1</v>
      </c>
      <c r="G14">
        <v>1</v>
      </c>
      <c r="H14">
        <v>8</v>
      </c>
      <c r="I14">
        <v>12</v>
      </c>
      <c r="J14">
        <v>2</v>
      </c>
      <c r="K14">
        <v>3</v>
      </c>
      <c r="L14">
        <v>2</v>
      </c>
      <c r="M14">
        <v>2</v>
      </c>
      <c r="N14">
        <v>1</v>
      </c>
      <c r="O14">
        <v>1</v>
      </c>
      <c r="P14">
        <v>-8</v>
      </c>
      <c r="Q14" s="2">
        <f t="shared" si="0"/>
        <v>0.66666666666666663</v>
      </c>
      <c r="R14" s="2">
        <f t="shared" si="1"/>
        <v>0.66666666666666663</v>
      </c>
      <c r="S14" s="2">
        <f t="shared" si="5"/>
        <v>1</v>
      </c>
      <c r="T14">
        <v>27</v>
      </c>
      <c r="U14">
        <v>32</v>
      </c>
      <c r="V14">
        <v>1</v>
      </c>
      <c r="W14" s="3">
        <f t="shared" si="2"/>
        <v>36.730703703703711</v>
      </c>
      <c r="X14" s="4">
        <f t="shared" si="3"/>
        <v>36.1</v>
      </c>
      <c r="Y14" s="4">
        <f t="shared" si="4"/>
        <v>19.900000000000002</v>
      </c>
      <c r="Z14">
        <v>0</v>
      </c>
    </row>
    <row r="15" spans="1:26" x14ac:dyDescent="0.3">
      <c r="A15" t="s">
        <v>58</v>
      </c>
      <c r="B15">
        <v>52</v>
      </c>
      <c r="C15">
        <v>7</v>
      </c>
      <c r="D15">
        <v>8</v>
      </c>
      <c r="E15">
        <v>0</v>
      </c>
      <c r="F15">
        <v>3</v>
      </c>
      <c r="G15">
        <v>4</v>
      </c>
      <c r="H15">
        <v>20</v>
      </c>
      <c r="I15">
        <v>28</v>
      </c>
      <c r="J15">
        <v>10</v>
      </c>
      <c r="K15">
        <v>15</v>
      </c>
      <c r="L15">
        <v>2</v>
      </c>
      <c r="M15">
        <v>2</v>
      </c>
      <c r="N15">
        <v>0</v>
      </c>
      <c r="O15">
        <v>1</v>
      </c>
      <c r="P15">
        <v>-5</v>
      </c>
      <c r="Q15" s="2">
        <f t="shared" si="0"/>
        <v>0.7142857142857143</v>
      </c>
      <c r="R15" s="2">
        <f t="shared" si="1"/>
        <v>0.66666666666666663</v>
      </c>
      <c r="S15" s="2">
        <f t="shared" si="5"/>
        <v>1</v>
      </c>
      <c r="T15">
        <v>31</v>
      </c>
      <c r="U15">
        <v>68</v>
      </c>
      <c r="V15">
        <v>1</v>
      </c>
      <c r="W15" s="3">
        <f t="shared" si="2"/>
        <v>75.007548387096776</v>
      </c>
      <c r="X15" s="4">
        <f t="shared" si="3"/>
        <v>77.400000000000006</v>
      </c>
      <c r="Y15" s="4">
        <f t="shared" si="4"/>
        <v>46.70000000000001</v>
      </c>
      <c r="Z15">
        <v>0</v>
      </c>
    </row>
    <row r="16" spans="1:26" x14ac:dyDescent="0.3">
      <c r="A16" s="1" t="s">
        <v>59</v>
      </c>
      <c r="B16">
        <v>7</v>
      </c>
      <c r="C16">
        <v>4</v>
      </c>
      <c r="D16">
        <v>2</v>
      </c>
      <c r="E16">
        <v>0</v>
      </c>
      <c r="F16">
        <v>2</v>
      </c>
      <c r="G16">
        <v>2</v>
      </c>
      <c r="H16">
        <v>3</v>
      </c>
      <c r="I16">
        <v>9</v>
      </c>
      <c r="J16">
        <v>1</v>
      </c>
      <c r="K16">
        <v>5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0.33333333333333331</v>
      </c>
      <c r="R16" s="2">
        <f t="shared" si="1"/>
        <v>0.2</v>
      </c>
      <c r="S16" s="6" t="s">
        <v>45</v>
      </c>
      <c r="T16">
        <v>30</v>
      </c>
      <c r="U16">
        <v>12</v>
      </c>
      <c r="V16">
        <v>0</v>
      </c>
      <c r="W16" s="3">
        <f t="shared" si="2"/>
        <v>5.6060333333333325</v>
      </c>
      <c r="X16" s="4">
        <f t="shared" si="3"/>
        <v>18.8</v>
      </c>
      <c r="Y16" s="4">
        <f t="shared" si="4"/>
        <v>3.7</v>
      </c>
      <c r="Z16">
        <v>0</v>
      </c>
    </row>
    <row r="17" spans="1:26" x14ac:dyDescent="0.3">
      <c r="A17" s="1" t="s">
        <v>60</v>
      </c>
      <c r="B17">
        <v>21</v>
      </c>
      <c r="C17">
        <v>6</v>
      </c>
      <c r="D17">
        <v>3</v>
      </c>
      <c r="E17">
        <v>2</v>
      </c>
      <c r="F17">
        <v>2</v>
      </c>
      <c r="G17">
        <v>2</v>
      </c>
      <c r="H17">
        <v>8</v>
      </c>
      <c r="I17">
        <v>14</v>
      </c>
      <c r="J17">
        <v>2</v>
      </c>
      <c r="K17">
        <v>4</v>
      </c>
      <c r="L17">
        <v>3</v>
      </c>
      <c r="M17">
        <v>3</v>
      </c>
      <c r="N17">
        <v>0</v>
      </c>
      <c r="O17">
        <v>1</v>
      </c>
      <c r="P17">
        <v>0</v>
      </c>
      <c r="Q17" s="2">
        <f t="shared" si="0"/>
        <v>0.5714285714285714</v>
      </c>
      <c r="R17" s="2">
        <f t="shared" si="1"/>
        <v>0.5</v>
      </c>
      <c r="S17" s="2">
        <f t="shared" si="5"/>
        <v>1</v>
      </c>
      <c r="T17">
        <v>34</v>
      </c>
      <c r="U17">
        <v>29</v>
      </c>
      <c r="V17">
        <v>3</v>
      </c>
      <c r="W17" s="3">
        <f t="shared" si="2"/>
        <v>27.931411764705881</v>
      </c>
      <c r="X17" s="4">
        <f t="shared" si="3"/>
        <v>42.7</v>
      </c>
      <c r="Y17" s="4">
        <f t="shared" si="4"/>
        <v>19.299999999999997</v>
      </c>
      <c r="Z17">
        <v>1</v>
      </c>
    </row>
    <row r="18" spans="1:26" x14ac:dyDescent="0.3">
      <c r="A18" t="s">
        <v>61</v>
      </c>
      <c r="B18">
        <v>25</v>
      </c>
      <c r="C18">
        <v>4</v>
      </c>
      <c r="D18">
        <v>7</v>
      </c>
      <c r="E18">
        <v>0</v>
      </c>
      <c r="F18">
        <v>2</v>
      </c>
      <c r="G18">
        <v>1</v>
      </c>
      <c r="H18">
        <v>10</v>
      </c>
      <c r="I18">
        <v>16</v>
      </c>
      <c r="J18">
        <v>3</v>
      </c>
      <c r="K18">
        <v>3</v>
      </c>
      <c r="L18">
        <v>2</v>
      </c>
      <c r="M18">
        <v>2</v>
      </c>
      <c r="N18">
        <v>1</v>
      </c>
      <c r="O18">
        <v>1</v>
      </c>
      <c r="P18">
        <v>26</v>
      </c>
      <c r="Q18" s="2">
        <f t="shared" si="0"/>
        <v>0.625</v>
      </c>
      <c r="R18" s="2">
        <f t="shared" si="1"/>
        <v>1</v>
      </c>
      <c r="S18" s="2">
        <f t="shared" si="5"/>
        <v>1</v>
      </c>
      <c r="T18">
        <v>29</v>
      </c>
      <c r="U18">
        <v>41</v>
      </c>
      <c r="V18">
        <v>1</v>
      </c>
      <c r="W18" s="3">
        <f t="shared" si="2"/>
        <v>42.610137931034494</v>
      </c>
      <c r="X18" s="4">
        <f t="shared" si="3"/>
        <v>45.3</v>
      </c>
      <c r="Y18" s="4">
        <f t="shared" si="4"/>
        <v>24.9</v>
      </c>
      <c r="Z18">
        <v>1</v>
      </c>
    </row>
    <row r="19" spans="1:26" x14ac:dyDescent="0.3">
      <c r="A19" s="1" t="s">
        <v>62</v>
      </c>
      <c r="B19">
        <v>59</v>
      </c>
      <c r="C19">
        <v>8</v>
      </c>
      <c r="D19">
        <v>5</v>
      </c>
      <c r="E19">
        <v>0</v>
      </c>
      <c r="F19">
        <v>2</v>
      </c>
      <c r="G19">
        <v>3</v>
      </c>
      <c r="H19">
        <v>17</v>
      </c>
      <c r="I19">
        <v>23</v>
      </c>
      <c r="J19">
        <v>7</v>
      </c>
      <c r="K19">
        <v>11</v>
      </c>
      <c r="L19">
        <v>18</v>
      </c>
      <c r="M19">
        <v>19</v>
      </c>
      <c r="N19">
        <v>0</v>
      </c>
      <c r="O19">
        <v>1</v>
      </c>
      <c r="P19">
        <v>0</v>
      </c>
      <c r="Q19" s="2">
        <f t="shared" si="0"/>
        <v>0.73913043478260865</v>
      </c>
      <c r="R19" s="2">
        <f t="shared" si="1"/>
        <v>0.63636363636363635</v>
      </c>
      <c r="S19" s="2">
        <f t="shared" si="5"/>
        <v>0.94736842105263153</v>
      </c>
      <c r="T19">
        <v>46</v>
      </c>
      <c r="U19">
        <v>71</v>
      </c>
      <c r="V19">
        <v>2</v>
      </c>
      <c r="W19" s="3">
        <f t="shared" si="2"/>
        <v>57.189521739130448</v>
      </c>
      <c r="X19" s="4">
        <f t="shared" si="3"/>
        <v>79.099999999999994</v>
      </c>
      <c r="Y19" s="4">
        <f t="shared" si="4"/>
        <v>53.800000000000004</v>
      </c>
      <c r="Z19">
        <v>1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23.777777777777779</v>
      </c>
      <c r="C47" s="4">
        <f t="shared" ref="C47:P47" si="6">AVERAGE(C2:C46)</f>
        <v>4.4444444444444446</v>
      </c>
      <c r="D47" s="4">
        <f t="shared" si="6"/>
        <v>5.4444444444444446</v>
      </c>
      <c r="E47" s="4">
        <f t="shared" si="6"/>
        <v>0.3888888888888889</v>
      </c>
      <c r="F47" s="4">
        <f t="shared" si="6"/>
        <v>1.2777777777777777</v>
      </c>
      <c r="G47" s="4">
        <f t="shared" si="6"/>
        <v>1.6111111111111112</v>
      </c>
      <c r="H47" s="4">
        <f t="shared" si="6"/>
        <v>8.7777777777777786</v>
      </c>
      <c r="I47" s="4">
        <f t="shared" si="6"/>
        <v>15.055555555555555</v>
      </c>
      <c r="J47" s="4">
        <f t="shared" si="6"/>
        <v>2.4444444444444446</v>
      </c>
      <c r="K47" s="4">
        <f t="shared" si="6"/>
        <v>5</v>
      </c>
      <c r="L47" s="4">
        <f t="shared" si="6"/>
        <v>3.7777777777777777</v>
      </c>
      <c r="M47" s="4">
        <f t="shared" si="6"/>
        <v>3.8333333333333335</v>
      </c>
      <c r="N47" s="4">
        <f t="shared" si="6"/>
        <v>0.5</v>
      </c>
      <c r="O47" s="4">
        <f t="shared" si="6"/>
        <v>1.4444444444444444</v>
      </c>
      <c r="P47" s="4">
        <f t="shared" si="6"/>
        <v>-4.333333333333333</v>
      </c>
      <c r="Q47" s="2">
        <f>SUM(H2:H46)/SUM(I2:I46)</f>
        <v>0.58302583025830257</v>
      </c>
      <c r="R47" s="2">
        <f>SUM(J2:J46)/SUM(K2:K46)</f>
        <v>0.48888888888888887</v>
      </c>
      <c r="S47" s="2">
        <f>SUM(L2:L46)/SUM(M2:M46)</f>
        <v>0.98550724637681164</v>
      </c>
      <c r="T47" s="4">
        <f t="shared" ref="T47:V47" si="7">AVERAGE(T2:T46)</f>
        <v>32.666666666666664</v>
      </c>
      <c r="U47" s="4">
        <f t="shared" si="7"/>
        <v>36.666666666666664</v>
      </c>
      <c r="V47" s="4">
        <f t="shared" si="7"/>
        <v>1.0555555555555556</v>
      </c>
      <c r="W47" s="3">
        <f>((H49*85.91) +(F49*53.897)+(J49*51.757)+(L49*46.845)+(E49*39.19)+(N49*39.19)+(D49*34.677)+((C49-N49)*14.707)-(O49*17.174)-((M49-L49)*20.091)-((I49-H49)*39.19)-(G49*53.897))/T49</f>
        <v>32.121877551020404</v>
      </c>
      <c r="X47" s="4">
        <f t="shared" ref="X47" si="8">B47+(C47*1.2)+(D47*1.5)+(E47*3)+(F47*3)-G47</f>
        <v>40.666666666666664</v>
      </c>
      <c r="Y47" s="4">
        <f t="shared" ref="Y47" si="9">B47+0.4*H47-0.7*I47-0.4*(M47-L47)+0.7*N47+0.3*(C47-N47)+F47+D47*0.7+0.7*E47-0.4*O47-G47</f>
        <v>21.433333333333337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428</v>
      </c>
      <c r="C49">
        <f t="shared" ref="C49:P49" si="10">SUM(C2:C46)</f>
        <v>80</v>
      </c>
      <c r="D49">
        <f t="shared" si="10"/>
        <v>98</v>
      </c>
      <c r="E49">
        <f t="shared" si="10"/>
        <v>7</v>
      </c>
      <c r="F49">
        <f t="shared" si="10"/>
        <v>23</v>
      </c>
      <c r="G49">
        <f t="shared" si="10"/>
        <v>29</v>
      </c>
      <c r="H49">
        <f t="shared" si="10"/>
        <v>158</v>
      </c>
      <c r="I49">
        <f t="shared" si="10"/>
        <v>271</v>
      </c>
      <c r="J49">
        <f t="shared" si="10"/>
        <v>44</v>
      </c>
      <c r="K49">
        <f t="shared" si="10"/>
        <v>90</v>
      </c>
      <c r="L49">
        <f t="shared" si="10"/>
        <v>68</v>
      </c>
      <c r="M49">
        <f t="shared" si="10"/>
        <v>69</v>
      </c>
      <c r="N49">
        <f t="shared" si="10"/>
        <v>9</v>
      </c>
      <c r="O49">
        <f t="shared" si="10"/>
        <v>26</v>
      </c>
      <c r="P49">
        <f t="shared" si="10"/>
        <v>-78</v>
      </c>
      <c r="T49">
        <f>SUM(T2:T46)</f>
        <v>588</v>
      </c>
      <c r="U49">
        <f>SUM(U2:U46)</f>
        <v>660</v>
      </c>
      <c r="V49">
        <f>SUM(V2:V46)</f>
        <v>19</v>
      </c>
      <c r="X49" s="4">
        <f>SUM(X2:X46)</f>
        <v>732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5</v>
      </c>
      <c r="C2">
        <v>0</v>
      </c>
      <c r="D2">
        <v>1</v>
      </c>
      <c r="E2">
        <v>0</v>
      </c>
      <c r="F2">
        <v>0</v>
      </c>
      <c r="G2">
        <v>1</v>
      </c>
      <c r="H2">
        <v>2</v>
      </c>
      <c r="I2">
        <v>3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0.66666666666666663</v>
      </c>
      <c r="R2" s="2">
        <f t="shared" ref="R2:R46" si="1">J2/K2</f>
        <v>1</v>
      </c>
      <c r="S2" s="6" t="s">
        <v>45</v>
      </c>
      <c r="T2">
        <v>10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16.516700000000004</v>
      </c>
      <c r="X2" s="4">
        <f t="shared" ref="X2:X46" si="3">B2+(C2*1.2)+(D2*1.5)+(E2*3)+(F2*3)-G2</f>
        <v>5.5</v>
      </c>
      <c r="Y2" s="4">
        <f t="shared" ref="Y2:Y46" si="4">B2+0.4*H2-0.7*I2-0.4*(M2-L2)+0.7*N2+0.3*(C2-N2)+F2+D2*0.7+0.7*E2-0.4*O2-G2</f>
        <v>3.4000000000000004</v>
      </c>
      <c r="Z2">
        <v>0</v>
      </c>
    </row>
    <row r="3" spans="1:26" x14ac:dyDescent="0.3">
      <c r="A3" s="1" t="str">
        <f>'James Harden'!A3</f>
        <v>@ USA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-7</v>
      </c>
      <c r="Q3" s="2">
        <f t="shared" si="0"/>
        <v>0.33333333333333331</v>
      </c>
      <c r="R3" s="2">
        <f t="shared" si="1"/>
        <v>0.5</v>
      </c>
      <c r="S3" s="6" t="s">
        <v>45</v>
      </c>
      <c r="T3">
        <v>14</v>
      </c>
      <c r="U3">
        <v>3</v>
      </c>
      <c r="V3">
        <v>0</v>
      </c>
      <c r="W3" s="3">
        <f t="shared" si="2"/>
        <v>4.2347857142857146</v>
      </c>
      <c r="X3" s="4">
        <f t="shared" si="3"/>
        <v>3</v>
      </c>
      <c r="Y3" s="4">
        <f t="shared" si="4"/>
        <v>1.3000000000000003</v>
      </c>
      <c r="Z3">
        <v>0</v>
      </c>
    </row>
    <row r="4" spans="1:26" x14ac:dyDescent="0.3">
      <c r="A4" s="1" t="str">
        <f>'James Harden'!A4</f>
        <v>vs SPA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-3</v>
      </c>
      <c r="Q4" s="2">
        <f t="shared" si="0"/>
        <v>1</v>
      </c>
      <c r="R4" s="6" t="s">
        <v>45</v>
      </c>
      <c r="S4" s="2">
        <f>L4/M4</f>
        <v>1</v>
      </c>
      <c r="T4">
        <v>7</v>
      </c>
      <c r="U4">
        <v>3</v>
      </c>
      <c r="V4">
        <v>0</v>
      </c>
      <c r="W4" s="3">
        <f t="shared" si="2"/>
        <v>21.065999999999999</v>
      </c>
      <c r="X4" s="4">
        <f t="shared" si="3"/>
        <v>4.2</v>
      </c>
      <c r="Y4" s="4">
        <f t="shared" si="4"/>
        <v>3</v>
      </c>
      <c r="Z4">
        <v>0</v>
      </c>
    </row>
    <row r="5" spans="1:26" x14ac:dyDescent="0.3">
      <c r="A5" s="1" t="str">
        <f>'James Harden'!A5</f>
        <v>@ CHI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6" t="s">
        <v>45</v>
      </c>
      <c r="R5" s="6" t="s">
        <v>45</v>
      </c>
      <c r="S5" s="6" t="s">
        <v>45</v>
      </c>
      <c r="T5">
        <v>3</v>
      </c>
      <c r="U5">
        <v>0</v>
      </c>
      <c r="V5">
        <v>0</v>
      </c>
      <c r="W5" s="3">
        <f t="shared" si="2"/>
        <v>0</v>
      </c>
      <c r="X5" s="4">
        <f t="shared" si="3"/>
        <v>0</v>
      </c>
      <c r="Y5" s="4">
        <f t="shared" si="4"/>
        <v>0</v>
      </c>
      <c r="Z5">
        <v>0</v>
      </c>
    </row>
    <row r="6" spans="1:26" x14ac:dyDescent="0.3">
      <c r="A6" s="1" t="str">
        <f>'James Harden'!A6</f>
        <v>@ CAN</v>
      </c>
      <c r="B6">
        <v>6</v>
      </c>
      <c r="C6">
        <v>2</v>
      </c>
      <c r="D6">
        <v>1</v>
      </c>
      <c r="E6">
        <v>0</v>
      </c>
      <c r="F6">
        <v>0</v>
      </c>
      <c r="G6">
        <v>2</v>
      </c>
      <c r="H6">
        <v>2</v>
      </c>
      <c r="I6">
        <v>3</v>
      </c>
      <c r="J6">
        <v>0</v>
      </c>
      <c r="K6">
        <v>1</v>
      </c>
      <c r="L6">
        <v>2</v>
      </c>
      <c r="M6">
        <v>2</v>
      </c>
      <c r="N6">
        <v>0</v>
      </c>
      <c r="O6">
        <v>0</v>
      </c>
      <c r="P6">
        <v>6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7</v>
      </c>
      <c r="U6">
        <v>9</v>
      </c>
      <c r="V6">
        <v>0</v>
      </c>
      <c r="W6" s="3">
        <f t="shared" si="2"/>
        <v>26.088142857142859</v>
      </c>
      <c r="X6" s="4">
        <f t="shared" si="3"/>
        <v>7.9</v>
      </c>
      <c r="Y6" s="4">
        <f t="shared" si="4"/>
        <v>4</v>
      </c>
      <c r="Z6">
        <v>0</v>
      </c>
    </row>
    <row r="7" spans="1:26" x14ac:dyDescent="0.3">
      <c r="A7" s="1" t="str">
        <f>'James Harden'!A7</f>
        <v>vs DNK</v>
      </c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0.66666666666666663</v>
      </c>
      <c r="R7" s="2">
        <f t="shared" si="1"/>
        <v>1</v>
      </c>
      <c r="S7" s="6" t="s">
        <v>45</v>
      </c>
      <c r="T7">
        <v>7</v>
      </c>
      <c r="U7">
        <v>8</v>
      </c>
      <c r="V7">
        <v>0</v>
      </c>
      <c r="W7" s="3">
        <f t="shared" si="2"/>
        <v>38.994428571428571</v>
      </c>
      <c r="X7" s="4">
        <f t="shared" si="3"/>
        <v>9.5</v>
      </c>
      <c r="Y7" s="4">
        <f t="shared" si="4"/>
        <v>5.4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0</v>
      </c>
      <c r="D8">
        <v>2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</v>
      </c>
      <c r="R8" s="2">
        <f t="shared" si="1"/>
        <v>0</v>
      </c>
      <c r="S8" s="6" t="s">
        <v>45</v>
      </c>
      <c r="T8">
        <v>10</v>
      </c>
      <c r="U8">
        <v>5</v>
      </c>
      <c r="V8">
        <v>0</v>
      </c>
      <c r="W8" s="3">
        <f t="shared" si="2"/>
        <v>-6.2922999999999991</v>
      </c>
      <c r="X8" s="4">
        <f t="shared" si="3"/>
        <v>2</v>
      </c>
      <c r="Y8" s="4">
        <f t="shared" si="4"/>
        <v>-1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</v>
      </c>
      <c r="R9" s="6" t="s">
        <v>45</v>
      </c>
      <c r="S9" s="6" t="s">
        <v>45</v>
      </c>
      <c r="T9">
        <v>10</v>
      </c>
      <c r="U9">
        <v>2</v>
      </c>
      <c r="V9">
        <v>0</v>
      </c>
      <c r="W9" s="3">
        <f t="shared" si="2"/>
        <v>2.4901000000000009</v>
      </c>
      <c r="X9" s="4">
        <f t="shared" si="3"/>
        <v>3.9</v>
      </c>
      <c r="Y9" s="4">
        <f t="shared" si="4"/>
        <v>0.6</v>
      </c>
      <c r="Z9">
        <v>0</v>
      </c>
    </row>
    <row r="10" spans="1:26" x14ac:dyDescent="0.3">
      <c r="A10" s="1" t="str">
        <f>'James Harden'!A10</f>
        <v>@ DEF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-5</v>
      </c>
      <c r="Q10" s="2">
        <f t="shared" si="0"/>
        <v>0.4</v>
      </c>
      <c r="R10" s="6" t="s">
        <v>45</v>
      </c>
      <c r="S10" s="6" t="s">
        <v>45</v>
      </c>
      <c r="T10">
        <v>11</v>
      </c>
      <c r="U10">
        <v>4</v>
      </c>
      <c r="V10">
        <v>0</v>
      </c>
      <c r="W10" s="3">
        <f t="shared" si="2"/>
        <v>6.2688181818181814</v>
      </c>
      <c r="X10" s="4">
        <f t="shared" si="3"/>
        <v>5.2</v>
      </c>
      <c r="Y10" s="4">
        <f t="shared" si="4"/>
        <v>1.5999999999999999</v>
      </c>
      <c r="Z10">
        <v>0</v>
      </c>
    </row>
    <row r="11" spans="1:26" x14ac:dyDescent="0.3">
      <c r="A11" s="1" t="str">
        <f>'James Harden'!A11</f>
        <v>vs OCE</v>
      </c>
      <c r="B11">
        <v>6</v>
      </c>
      <c r="C11">
        <v>2</v>
      </c>
      <c r="D11">
        <v>1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f t="shared" si="0"/>
        <v>1</v>
      </c>
      <c r="R11" s="6" t="s">
        <v>45</v>
      </c>
      <c r="S11" s="6" t="s">
        <v>45</v>
      </c>
      <c r="T11">
        <v>7</v>
      </c>
      <c r="U11">
        <v>8</v>
      </c>
      <c r="V11">
        <v>0</v>
      </c>
      <c r="W11" s="3">
        <f t="shared" si="2"/>
        <v>45.974428571428575</v>
      </c>
      <c r="X11" s="4">
        <f t="shared" si="3"/>
        <v>9.9</v>
      </c>
      <c r="Y11" s="4">
        <f t="shared" si="4"/>
        <v>6.4</v>
      </c>
      <c r="Z11">
        <v>0</v>
      </c>
    </row>
    <row r="12" spans="1:26" x14ac:dyDescent="0.3">
      <c r="A12" s="1" t="str">
        <f>'James Harden'!A12</f>
        <v>@ FRA</v>
      </c>
      <c r="B12">
        <v>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5</v>
      </c>
      <c r="J12">
        <v>0</v>
      </c>
      <c r="K12">
        <v>1</v>
      </c>
      <c r="L12">
        <v>3</v>
      </c>
      <c r="M12">
        <v>3</v>
      </c>
      <c r="N12">
        <v>0</v>
      </c>
      <c r="O12">
        <v>1</v>
      </c>
      <c r="P12">
        <v>6</v>
      </c>
      <c r="Q12" s="2">
        <f t="shared" si="0"/>
        <v>0.2</v>
      </c>
      <c r="R12" s="2">
        <f t="shared" si="1"/>
        <v>0</v>
      </c>
      <c r="S12" s="2">
        <f t="shared" si="5"/>
        <v>1</v>
      </c>
      <c r="T12">
        <v>9</v>
      </c>
      <c r="U12">
        <v>8</v>
      </c>
      <c r="V12">
        <v>0</v>
      </c>
      <c r="W12" s="3">
        <f t="shared" si="2"/>
        <v>9.6875555555555568</v>
      </c>
      <c r="X12" s="4">
        <f t="shared" si="3"/>
        <v>6.5</v>
      </c>
      <c r="Y12" s="4">
        <f t="shared" si="4"/>
        <v>2.2000000000000006</v>
      </c>
      <c r="Z12">
        <v>0</v>
      </c>
    </row>
    <row r="13" spans="1:26" x14ac:dyDescent="0.3">
      <c r="A13" s="1" t="str">
        <f>'James Harden'!A13</f>
        <v>vs INJ</v>
      </c>
      <c r="B13">
        <v>0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0</v>
      </c>
      <c r="R13" s="6" t="s">
        <v>45</v>
      </c>
      <c r="S13" s="6" t="s">
        <v>45</v>
      </c>
      <c r="T13">
        <v>8</v>
      </c>
      <c r="U13">
        <v>6</v>
      </c>
      <c r="V13">
        <v>0</v>
      </c>
      <c r="W13" s="3">
        <f t="shared" si="2"/>
        <v>-1.1282499999999986</v>
      </c>
      <c r="X13" s="4">
        <f t="shared" si="3"/>
        <v>3.2</v>
      </c>
      <c r="Y13" s="4">
        <f t="shared" si="4"/>
        <v>0</v>
      </c>
      <c r="Z13">
        <v>0</v>
      </c>
    </row>
    <row r="14" spans="1:26" x14ac:dyDescent="0.3">
      <c r="A14" s="1" t="str">
        <f>'James Harden'!A14</f>
        <v>@ EUR</v>
      </c>
      <c r="B14">
        <v>2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3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10</v>
      </c>
      <c r="U14">
        <v>4</v>
      </c>
      <c r="V14">
        <v>0</v>
      </c>
      <c r="W14" s="3">
        <f t="shared" si="2"/>
        <v>7.1620999999999979</v>
      </c>
      <c r="X14" s="4">
        <f t="shared" si="3"/>
        <v>5.9</v>
      </c>
      <c r="Y14" s="4">
        <f t="shared" si="4"/>
        <v>1.6</v>
      </c>
      <c r="Z14">
        <v>0</v>
      </c>
    </row>
    <row r="15" spans="1:26" x14ac:dyDescent="0.3">
      <c r="A15" s="1" t="str">
        <f>'James Harden'!A15</f>
        <v>vs RKS</v>
      </c>
      <c r="B15">
        <v>4</v>
      </c>
      <c r="C15">
        <v>0</v>
      </c>
      <c r="D15">
        <v>2</v>
      </c>
      <c r="E15">
        <v>0</v>
      </c>
      <c r="F15">
        <v>0</v>
      </c>
      <c r="G15">
        <v>0</v>
      </c>
      <c r="H15">
        <v>1</v>
      </c>
      <c r="I15">
        <v>4</v>
      </c>
      <c r="J15">
        <v>0</v>
      </c>
      <c r="K15">
        <v>2</v>
      </c>
      <c r="L15">
        <v>2</v>
      </c>
      <c r="M15">
        <v>2</v>
      </c>
      <c r="N15">
        <v>0</v>
      </c>
      <c r="O15">
        <v>0</v>
      </c>
      <c r="P15">
        <v>1</v>
      </c>
      <c r="Q15" s="2">
        <f t="shared" si="0"/>
        <v>0.25</v>
      </c>
      <c r="R15" s="2">
        <f t="shared" si="1"/>
        <v>0</v>
      </c>
      <c r="S15" s="2">
        <f t="shared" si="5"/>
        <v>1</v>
      </c>
      <c r="T15">
        <v>9</v>
      </c>
      <c r="U15">
        <v>9</v>
      </c>
      <c r="V15">
        <v>1</v>
      </c>
      <c r="W15" s="3">
        <f t="shared" si="2"/>
        <v>14.598222222222224</v>
      </c>
      <c r="X15" s="4">
        <f t="shared" si="3"/>
        <v>7</v>
      </c>
      <c r="Y15" s="4">
        <f t="shared" si="4"/>
        <v>3.0000000000000004</v>
      </c>
      <c r="Z15">
        <v>0</v>
      </c>
    </row>
    <row r="16" spans="1:26" x14ac:dyDescent="0.3">
      <c r="A16" s="1" t="str">
        <f>'James Harden'!A16</f>
        <v>@ AFR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2"/>
        <v>0</v>
      </c>
      <c r="X16" s="4">
        <f t="shared" si="3"/>
        <v>0</v>
      </c>
      <c r="Y16" s="4">
        <f t="shared" si="4"/>
        <v>0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-4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2</v>
      </c>
      <c r="V17">
        <v>0</v>
      </c>
      <c r="W17" s="3">
        <f t="shared" si="2"/>
        <v>-7.6096249999999994</v>
      </c>
      <c r="X17" s="4">
        <f t="shared" si="3"/>
        <v>1.5</v>
      </c>
      <c r="Y17" s="4">
        <f t="shared" si="4"/>
        <v>-1.1000000000000001</v>
      </c>
      <c r="Z17">
        <v>0</v>
      </c>
    </row>
    <row r="18" spans="1:26" x14ac:dyDescent="0.3">
      <c r="A18" s="1" t="str">
        <f>'James Harden'!A18</f>
        <v>vs USA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-13</v>
      </c>
      <c r="Q18" s="6" t="s">
        <v>45</v>
      </c>
      <c r="R18" s="6" t="s">
        <v>45</v>
      </c>
      <c r="S18" s="6" t="s">
        <v>45</v>
      </c>
      <c r="T18">
        <v>9</v>
      </c>
      <c r="U18">
        <v>0</v>
      </c>
      <c r="V18">
        <v>0</v>
      </c>
      <c r="W18" s="3">
        <f t="shared" si="2"/>
        <v>5.9885555555555552</v>
      </c>
      <c r="X18" s="4">
        <f t="shared" si="3"/>
        <v>3</v>
      </c>
      <c r="Y18" s="4">
        <f t="shared" si="4"/>
        <v>1</v>
      </c>
      <c r="Z18">
        <v>0</v>
      </c>
    </row>
    <row r="19" spans="1:26" x14ac:dyDescent="0.3">
      <c r="A19" s="1" t="str">
        <f>'James Harden'!A19</f>
        <v>@ SPA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1</v>
      </c>
      <c r="R19" s="6" t="s">
        <v>45</v>
      </c>
      <c r="S19" s="6" t="s">
        <v>45</v>
      </c>
      <c r="T19">
        <v>8</v>
      </c>
      <c r="U19">
        <v>6</v>
      </c>
      <c r="V19">
        <v>0</v>
      </c>
      <c r="W19" s="3">
        <f t="shared" si="2"/>
        <v>32.216250000000002</v>
      </c>
      <c r="X19" s="4">
        <f t="shared" si="3"/>
        <v>6</v>
      </c>
      <c r="Y19" s="4">
        <f t="shared" si="4"/>
        <v>5.1000000000000005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2.7222222222222223</v>
      </c>
      <c r="C47" s="4">
        <f t="shared" ref="C47:P47" si="6">AVERAGE(C2:C46)</f>
        <v>0.61111111111111116</v>
      </c>
      <c r="D47" s="4">
        <f t="shared" si="6"/>
        <v>0.77777777777777779</v>
      </c>
      <c r="E47" s="4">
        <f t="shared" si="6"/>
        <v>0</v>
      </c>
      <c r="F47" s="4">
        <f t="shared" si="6"/>
        <v>0.1111111111111111</v>
      </c>
      <c r="G47" s="4">
        <f t="shared" si="6"/>
        <v>0.27777777777777779</v>
      </c>
      <c r="H47" s="4">
        <f t="shared" si="6"/>
        <v>1.0555555555555556</v>
      </c>
      <c r="I47" s="4">
        <f t="shared" si="6"/>
        <v>2.3333333333333335</v>
      </c>
      <c r="J47" s="4">
        <f t="shared" si="6"/>
        <v>0.16666666666666666</v>
      </c>
      <c r="K47" s="4">
        <f t="shared" si="6"/>
        <v>0.66666666666666663</v>
      </c>
      <c r="L47" s="4">
        <f t="shared" si="6"/>
        <v>0.44444444444444442</v>
      </c>
      <c r="M47" s="4">
        <f t="shared" si="6"/>
        <v>0.44444444444444442</v>
      </c>
      <c r="N47" s="4">
        <f t="shared" si="6"/>
        <v>0</v>
      </c>
      <c r="O47" s="4">
        <f t="shared" si="6"/>
        <v>0.1111111111111111</v>
      </c>
      <c r="P47" s="4">
        <f t="shared" si="6"/>
        <v>-2</v>
      </c>
      <c r="Q47" s="2">
        <f>SUM(H2:H46)/SUM(I2:I46)</f>
        <v>0.45238095238095238</v>
      </c>
      <c r="R47" s="2">
        <f>SUM(J2:J46)/SUM(K2:K46)</f>
        <v>0.25</v>
      </c>
      <c r="S47" s="2">
        <f>SUM(L2:L46)/SUM(M2:M46)</f>
        <v>1</v>
      </c>
      <c r="T47" s="4">
        <f t="shared" ref="T47:V47" si="7">AVERAGE(T2:T46)</f>
        <v>8.5555555555555554</v>
      </c>
      <c r="U47" s="4">
        <f t="shared" si="7"/>
        <v>4.666666666666667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11.117967532467532</v>
      </c>
      <c r="X47" s="4">
        <f t="shared" ref="X47" si="8">B47+(C47*1.2)+(D47*1.5)+(E47*3)+(F47*3)-G47</f>
        <v>4.677777777777778</v>
      </c>
      <c r="Y47" s="4">
        <f t="shared" ref="Y47" si="9">B47+0.4*H47-0.7*I47-0.4*(M47-L47)+0.7*N47+0.3*(C47-N47)+F47+D47*0.7+0.7*E47-0.4*O47-G47</f>
        <v>2.0277777777777786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49</v>
      </c>
      <c r="C49">
        <f t="shared" ref="C49:P49" si="10">SUM(C2:C46)</f>
        <v>11</v>
      </c>
      <c r="D49">
        <f t="shared" si="10"/>
        <v>14</v>
      </c>
      <c r="E49">
        <f t="shared" si="10"/>
        <v>0</v>
      </c>
      <c r="F49">
        <f t="shared" si="10"/>
        <v>2</v>
      </c>
      <c r="G49">
        <f t="shared" si="10"/>
        <v>5</v>
      </c>
      <c r="H49">
        <f t="shared" si="10"/>
        <v>19</v>
      </c>
      <c r="I49">
        <f t="shared" si="10"/>
        <v>42</v>
      </c>
      <c r="J49">
        <f t="shared" si="10"/>
        <v>3</v>
      </c>
      <c r="K49">
        <f t="shared" si="10"/>
        <v>12</v>
      </c>
      <c r="L49">
        <f t="shared" si="10"/>
        <v>8</v>
      </c>
      <c r="M49">
        <f t="shared" si="10"/>
        <v>8</v>
      </c>
      <c r="N49">
        <f t="shared" si="10"/>
        <v>0</v>
      </c>
      <c r="O49">
        <f t="shared" si="10"/>
        <v>2</v>
      </c>
      <c r="P49">
        <f t="shared" si="10"/>
        <v>-36</v>
      </c>
      <c r="T49">
        <f>SUM(T2:T46)</f>
        <v>154</v>
      </c>
      <c r="U49">
        <f>SUM(U2:U46)</f>
        <v>84</v>
      </c>
      <c r="V49">
        <f>SUM(V2:V46)</f>
        <v>2</v>
      </c>
      <c r="X49" s="4">
        <f>SUM(X2:X46)</f>
        <v>84.2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7" si="0">H2/I2</f>
        <v>0</v>
      </c>
      <c r="R2" s="2">
        <f>J2/K2</f>
        <v>0</v>
      </c>
      <c r="S2" s="6" t="s">
        <v>45</v>
      </c>
      <c r="T2">
        <v>9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-4.3544444444444439</v>
      </c>
      <c r="X2" s="4">
        <f t="shared" ref="X2:X46" si="2">B2+(C2*1.2)+(D2*1.5)+(E2*3)+(F2*3)-G2</f>
        <v>0</v>
      </c>
      <c r="Y2" s="4">
        <f t="shared" ref="Y2:Y46" si="3">B2+0.4*H2-0.7*I2-0.4*(M2-L2)+0.7*N2+0.3*(C2-N2)+F2+D2*0.7+0.7*E2-0.4*O2-G2</f>
        <v>-0.7</v>
      </c>
      <c r="Z2">
        <v>0</v>
      </c>
    </row>
    <row r="3" spans="1:26" x14ac:dyDescent="0.3">
      <c r="A3" s="1" t="str">
        <f>'James Harden'!A3</f>
        <v>@ USA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4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-16</v>
      </c>
      <c r="Q3" s="2">
        <f t="shared" si="0"/>
        <v>0.25</v>
      </c>
      <c r="R3" s="2">
        <f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1"/>
        <v>1.7105384615384611</v>
      </c>
      <c r="X3" s="4">
        <f t="shared" si="2"/>
        <v>5</v>
      </c>
      <c r="Y3" s="4">
        <f t="shared" si="3"/>
        <v>0.60000000000000009</v>
      </c>
      <c r="Z3">
        <v>0</v>
      </c>
    </row>
    <row r="4" spans="1:26" x14ac:dyDescent="0.3">
      <c r="A4" s="1" t="str">
        <f>'James Harden'!A4</f>
        <v>vs SPA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-9</v>
      </c>
      <c r="Q4" s="2">
        <f t="shared" si="0"/>
        <v>0.25</v>
      </c>
      <c r="R4" s="2">
        <f>J4/K4</f>
        <v>0</v>
      </c>
      <c r="S4" s="6" t="s">
        <v>45</v>
      </c>
      <c r="T4">
        <v>10</v>
      </c>
      <c r="U4">
        <v>5</v>
      </c>
      <c r="V4">
        <v>0</v>
      </c>
      <c r="W4" s="3">
        <f t="shared" si="1"/>
        <v>0.30169999999999886</v>
      </c>
      <c r="X4" s="4">
        <f t="shared" si="2"/>
        <v>4.9000000000000004</v>
      </c>
      <c r="Y4" s="4">
        <f t="shared" si="3"/>
        <v>0.30000000000000004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2</v>
      </c>
      <c r="M5">
        <v>2</v>
      </c>
      <c r="N5">
        <v>1</v>
      </c>
      <c r="O5">
        <v>0</v>
      </c>
      <c r="P5">
        <v>-7</v>
      </c>
      <c r="Q5" s="2">
        <f t="shared" si="0"/>
        <v>0.5</v>
      </c>
      <c r="R5" s="6" t="s">
        <v>45</v>
      </c>
      <c r="S5" s="2">
        <f>L5/M5</f>
        <v>1</v>
      </c>
      <c r="T5">
        <v>8</v>
      </c>
      <c r="U5">
        <v>4</v>
      </c>
      <c r="V5">
        <v>0</v>
      </c>
      <c r="W5" s="3">
        <f t="shared" si="1"/>
        <v>26.126750000000001</v>
      </c>
      <c r="X5" s="4">
        <f t="shared" si="2"/>
        <v>7.6</v>
      </c>
      <c r="Y5" s="4">
        <f t="shared" si="3"/>
        <v>4.3</v>
      </c>
      <c r="Z5">
        <v>0</v>
      </c>
    </row>
    <row r="6" spans="1:26" x14ac:dyDescent="0.3">
      <c r="A6" s="1" t="str">
        <f>'James Harden'!A6</f>
        <v>@ CAN</v>
      </c>
      <c r="B6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-4</v>
      </c>
      <c r="Q6" s="2">
        <f t="shared" si="0"/>
        <v>0.5</v>
      </c>
      <c r="R6" s="6" t="s">
        <v>45</v>
      </c>
      <c r="S6" s="2">
        <f>L6/M6</f>
        <v>1</v>
      </c>
      <c r="T6">
        <v>6</v>
      </c>
      <c r="U6">
        <v>4</v>
      </c>
      <c r="V6">
        <v>0</v>
      </c>
      <c r="W6" s="3">
        <f t="shared" si="1"/>
        <v>32.384499999999996</v>
      </c>
      <c r="X6" s="4">
        <f t="shared" si="2"/>
        <v>7</v>
      </c>
      <c r="Y6" s="4">
        <f t="shared" si="3"/>
        <v>4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1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0.5</v>
      </c>
      <c r="R7" s="2">
        <f>J7/K7</f>
        <v>0.5</v>
      </c>
      <c r="S7" s="6" t="s">
        <v>45</v>
      </c>
      <c r="T7">
        <v>8</v>
      </c>
      <c r="U7">
        <v>3</v>
      </c>
      <c r="V7">
        <v>0</v>
      </c>
      <c r="W7" s="3">
        <f t="shared" si="1"/>
        <v>12.001249999999999</v>
      </c>
      <c r="X7" s="4">
        <f t="shared" si="2"/>
        <v>4.2</v>
      </c>
      <c r="Y7" s="4">
        <f t="shared" si="3"/>
        <v>1.9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-3</v>
      </c>
      <c r="Q8" s="6" t="s">
        <v>45</v>
      </c>
      <c r="R8" s="6" t="s">
        <v>45</v>
      </c>
      <c r="S8" s="6" t="s">
        <v>45</v>
      </c>
      <c r="T8">
        <v>7</v>
      </c>
      <c r="U8">
        <v>0</v>
      </c>
      <c r="V8">
        <v>0</v>
      </c>
      <c r="W8" s="3">
        <f t="shared" si="1"/>
        <v>2.101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'James Harden'!A9</f>
        <v>vs 3PT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4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-7</v>
      </c>
      <c r="Q9" s="2">
        <f>H9/I9</f>
        <v>0.25</v>
      </c>
      <c r="R9" s="2">
        <f>J9/K9</f>
        <v>0</v>
      </c>
      <c r="S9" s="6" t="s">
        <v>45</v>
      </c>
      <c r="T9">
        <v>7</v>
      </c>
      <c r="U9">
        <v>2</v>
      </c>
      <c r="V9">
        <v>1</v>
      </c>
      <c r="W9" s="3">
        <f t="shared" si="1"/>
        <v>-4.5228571428571422</v>
      </c>
      <c r="X9" s="4">
        <f t="shared" si="2"/>
        <v>2</v>
      </c>
      <c r="Y9" s="4">
        <f t="shared" si="3"/>
        <v>-0.39999999999999991</v>
      </c>
      <c r="Z9">
        <v>0</v>
      </c>
    </row>
    <row r="10" spans="1:26" x14ac:dyDescent="0.3">
      <c r="A10" s="1" t="str">
        <f>'James Harden'!A10</f>
        <v>@ DEF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>H10/I10</f>
        <v>0.66666666666666663</v>
      </c>
      <c r="R10" s="2">
        <f>J10/K10</f>
        <v>1</v>
      </c>
      <c r="S10" s="6" t="s">
        <v>45</v>
      </c>
      <c r="T10">
        <v>8</v>
      </c>
      <c r="U10">
        <v>5</v>
      </c>
      <c r="V10">
        <v>0</v>
      </c>
      <c r="W10" s="3">
        <f t="shared" si="1"/>
        <v>23.048375</v>
      </c>
      <c r="X10" s="4">
        <f t="shared" si="2"/>
        <v>5</v>
      </c>
      <c r="Y10" s="4">
        <f t="shared" si="3"/>
        <v>3.7</v>
      </c>
      <c r="Z10">
        <v>0</v>
      </c>
    </row>
    <row r="11" spans="1:26" x14ac:dyDescent="0.3">
      <c r="A11" s="1" t="str">
        <f>'James Harden'!A11</f>
        <v>vs OCE</v>
      </c>
      <c r="B11">
        <v>9</v>
      </c>
      <c r="C11">
        <v>1</v>
      </c>
      <c r="D11">
        <v>1</v>
      </c>
      <c r="E11">
        <v>0</v>
      </c>
      <c r="F11">
        <v>0</v>
      </c>
      <c r="G11">
        <v>0</v>
      </c>
      <c r="H11">
        <v>4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9</v>
      </c>
      <c r="Q11" s="2">
        <f>H11/I11</f>
        <v>0.8</v>
      </c>
      <c r="R11" s="2">
        <f>J11/K11</f>
        <v>1</v>
      </c>
      <c r="S11" s="6" t="s">
        <v>45</v>
      </c>
      <c r="T11">
        <v>9</v>
      </c>
      <c r="U11">
        <v>11</v>
      </c>
      <c r="V11">
        <v>0</v>
      </c>
      <c r="W11" s="3">
        <f t="shared" si="1"/>
        <v>45.065666666666665</v>
      </c>
      <c r="X11" s="4">
        <f t="shared" si="2"/>
        <v>11.7</v>
      </c>
      <c r="Y11" s="4">
        <f t="shared" si="3"/>
        <v>8.1</v>
      </c>
      <c r="Z11">
        <v>0</v>
      </c>
    </row>
    <row r="12" spans="1:26" x14ac:dyDescent="0.3">
      <c r="A12" s="1" t="str">
        <f>'James Harden'!A12</f>
        <v>@ FRA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 s="2">
        <f>H12/I12</f>
        <v>0.33333333333333331</v>
      </c>
      <c r="R12" s="2">
        <f>J12/K12</f>
        <v>0</v>
      </c>
      <c r="S12" s="6" t="s">
        <v>45</v>
      </c>
      <c r="T12">
        <v>6</v>
      </c>
      <c r="U12">
        <v>2</v>
      </c>
      <c r="V12">
        <v>0</v>
      </c>
      <c r="W12" s="3">
        <f t="shared" si="1"/>
        <v>10.237833333333333</v>
      </c>
      <c r="X12" s="4">
        <f t="shared" si="2"/>
        <v>4.4000000000000004</v>
      </c>
      <c r="Y12" s="4">
        <f t="shared" si="3"/>
        <v>1.3000000000000003</v>
      </c>
      <c r="Z12">
        <v>0</v>
      </c>
    </row>
    <row r="13" spans="1:26" x14ac:dyDescent="0.3">
      <c r="A13" s="1" t="str">
        <f>'James Harden'!A13</f>
        <v>vs INJ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-2</v>
      </c>
      <c r="Q13" s="2">
        <f>H13/I13</f>
        <v>0.5</v>
      </c>
      <c r="R13" s="2">
        <f>J13/K13</f>
        <v>1</v>
      </c>
      <c r="S13" s="6" t="s">
        <v>45</v>
      </c>
      <c r="T13">
        <v>9</v>
      </c>
      <c r="U13">
        <v>3</v>
      </c>
      <c r="V13">
        <v>0</v>
      </c>
      <c r="W13" s="3">
        <f t="shared" si="1"/>
        <v>12.576000000000001</v>
      </c>
      <c r="X13" s="4">
        <f t="shared" si="2"/>
        <v>4.2</v>
      </c>
      <c r="Y13" s="4">
        <f t="shared" si="3"/>
        <v>2.2999999999999998</v>
      </c>
      <c r="Z13">
        <v>0</v>
      </c>
    </row>
    <row r="14" spans="1:26" x14ac:dyDescent="0.3">
      <c r="A14" s="1" t="str">
        <f>'James Harden'!A14</f>
        <v>@ EUR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-10</v>
      </c>
      <c r="Q14" s="6" t="s">
        <v>45</v>
      </c>
      <c r="R14" s="6" t="s">
        <v>45</v>
      </c>
      <c r="S14" s="6" t="s">
        <v>45</v>
      </c>
      <c r="T14">
        <v>8</v>
      </c>
      <c r="U14">
        <v>0</v>
      </c>
      <c r="V14">
        <v>0</v>
      </c>
      <c r="W14" s="3">
        <f t="shared" si="1"/>
        <v>1.8383750000000001</v>
      </c>
      <c r="X14" s="4">
        <f t="shared" si="2"/>
        <v>1.2</v>
      </c>
      <c r="Y14" s="4">
        <f t="shared" si="3"/>
        <v>0.3</v>
      </c>
      <c r="Z14">
        <v>0</v>
      </c>
    </row>
    <row r="15" spans="1:26" x14ac:dyDescent="0.3">
      <c r="A15" s="1" t="str">
        <f>'James Harden'!A15</f>
        <v>vs RKS</v>
      </c>
      <c r="B15">
        <v>3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ref="Q15:Q46" si="4">H15/I15</f>
        <v>0.5</v>
      </c>
      <c r="R15" s="2">
        <f t="shared" ref="R15:R46" si="5">J15/K15</f>
        <v>1</v>
      </c>
      <c r="S15" s="6" t="s">
        <v>45</v>
      </c>
      <c r="T15">
        <v>9</v>
      </c>
      <c r="U15">
        <v>5</v>
      </c>
      <c r="V15">
        <v>0</v>
      </c>
      <c r="W15" s="3">
        <f t="shared" si="1"/>
        <v>22.417555555555552</v>
      </c>
      <c r="X15" s="4">
        <f t="shared" si="2"/>
        <v>8.6999999999999993</v>
      </c>
      <c r="Y15" s="4">
        <f t="shared" si="3"/>
        <v>4</v>
      </c>
      <c r="Z15">
        <v>0</v>
      </c>
    </row>
    <row r="16" spans="1:26" x14ac:dyDescent="0.3">
      <c r="A16" s="1" t="str">
        <f>'James Harden'!A16</f>
        <v>@ AFR</v>
      </c>
      <c r="B16">
        <v>2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4"/>
        <v>1</v>
      </c>
      <c r="R16" s="6" t="s">
        <v>45</v>
      </c>
      <c r="S16" s="6" t="s">
        <v>45</v>
      </c>
      <c r="T16">
        <v>11</v>
      </c>
      <c r="U16">
        <v>5</v>
      </c>
      <c r="V16">
        <v>0</v>
      </c>
      <c r="W16" s="3">
        <f t="shared" si="1"/>
        <v>13.636454545454542</v>
      </c>
      <c r="X16" s="4">
        <f t="shared" si="2"/>
        <v>5.9</v>
      </c>
      <c r="Y16" s="4">
        <f t="shared" si="3"/>
        <v>3</v>
      </c>
      <c r="Z16">
        <v>0</v>
      </c>
    </row>
    <row r="17" spans="1:26" x14ac:dyDescent="0.3">
      <c r="A17" s="1" t="str">
        <f>'James Harden'!A17</f>
        <v>@ OLD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1</v>
      </c>
      <c r="K17">
        <v>3</v>
      </c>
      <c r="L17">
        <v>0</v>
      </c>
      <c r="M17">
        <v>0</v>
      </c>
      <c r="N17">
        <v>0</v>
      </c>
      <c r="O17">
        <v>1</v>
      </c>
      <c r="P17">
        <v>5</v>
      </c>
      <c r="Q17" s="2">
        <f t="shared" si="4"/>
        <v>0.33333333333333331</v>
      </c>
      <c r="R17" s="2">
        <f t="shared" si="5"/>
        <v>0.33333333333333331</v>
      </c>
      <c r="S17" s="6" t="s">
        <v>45</v>
      </c>
      <c r="T17">
        <v>7</v>
      </c>
      <c r="U17">
        <v>3</v>
      </c>
      <c r="V17">
        <v>0</v>
      </c>
      <c r="W17" s="3">
        <f t="shared" si="1"/>
        <v>6.0161428571428575</v>
      </c>
      <c r="X17" s="4">
        <f t="shared" si="2"/>
        <v>3</v>
      </c>
      <c r="Y17" s="4">
        <f t="shared" si="3"/>
        <v>0.90000000000000024</v>
      </c>
      <c r="Z17">
        <v>0</v>
      </c>
    </row>
    <row r="18" spans="1:26" x14ac:dyDescent="0.3">
      <c r="A18" s="1" t="str">
        <f>'James Harden'!A18</f>
        <v>vs USA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-13</v>
      </c>
      <c r="Q18" s="6" t="s">
        <v>45</v>
      </c>
      <c r="R18" s="6" t="s">
        <v>45</v>
      </c>
      <c r="S18" s="6" t="s">
        <v>45</v>
      </c>
      <c r="T18">
        <v>10</v>
      </c>
      <c r="U18">
        <v>2</v>
      </c>
      <c r="V18">
        <v>0</v>
      </c>
      <c r="W18" s="3">
        <f t="shared" si="1"/>
        <v>3.2210000000000001</v>
      </c>
      <c r="X18" s="4">
        <f t="shared" si="2"/>
        <v>2.7</v>
      </c>
      <c r="Y18" s="4">
        <f t="shared" si="3"/>
        <v>0.6</v>
      </c>
      <c r="Z18">
        <v>0</v>
      </c>
    </row>
    <row r="19" spans="1:26" x14ac:dyDescent="0.3">
      <c r="A19" s="1" t="str">
        <f>'James Harden'!A19</f>
        <v>@ SPA</v>
      </c>
      <c r="B19">
        <v>6</v>
      </c>
      <c r="C19">
        <v>2</v>
      </c>
      <c r="D19">
        <v>1</v>
      </c>
      <c r="E19">
        <v>0</v>
      </c>
      <c r="F19">
        <v>0</v>
      </c>
      <c r="G19">
        <v>0</v>
      </c>
      <c r="H19">
        <v>3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8</v>
      </c>
      <c r="Q19" s="2">
        <f t="shared" si="4"/>
        <v>0.6</v>
      </c>
      <c r="R19" s="6" t="s">
        <v>45</v>
      </c>
      <c r="S19" s="6" t="s">
        <v>45</v>
      </c>
      <c r="T19">
        <v>9</v>
      </c>
      <c r="U19">
        <v>9</v>
      </c>
      <c r="V19">
        <v>0</v>
      </c>
      <c r="W19" s="3">
        <f t="shared" si="1"/>
        <v>25.140777777777785</v>
      </c>
      <c r="X19" s="4">
        <f t="shared" si="2"/>
        <v>9.9</v>
      </c>
      <c r="Y19" s="4">
        <f t="shared" si="3"/>
        <v>4.5999999999999996</v>
      </c>
      <c r="Z19">
        <v>0</v>
      </c>
    </row>
    <row r="20" spans="1:26" x14ac:dyDescent="0.3">
      <c r="A20" s="1">
        <f>'James Harden'!A20</f>
        <v>0</v>
      </c>
      <c r="Q20" s="2" t="e">
        <f t="shared" si="4"/>
        <v>#DIV/0!</v>
      </c>
      <c r="R20" s="2" t="e">
        <f t="shared" si="5"/>
        <v>#DIV/0!</v>
      </c>
      <c r="S20" s="2" t="e">
        <f t="shared" ref="S19:S46" si="6">L20/M20</f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4"/>
        <v>#DIV/0!</v>
      </c>
      <c r="R21" s="2" t="e">
        <f t="shared" si="5"/>
        <v>#DIV/0!</v>
      </c>
      <c r="S21" s="2" t="e">
        <f t="shared" si="6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4"/>
        <v>#DIV/0!</v>
      </c>
      <c r="R22" s="2" t="e">
        <f t="shared" si="5"/>
        <v>#DIV/0!</v>
      </c>
      <c r="S22" s="2" t="e">
        <f t="shared" si="6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4"/>
        <v>#DIV/0!</v>
      </c>
      <c r="R23" s="2" t="e">
        <f t="shared" si="5"/>
        <v>#DIV/0!</v>
      </c>
      <c r="S23" s="2" t="e">
        <f t="shared" si="6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4"/>
        <v>#DIV/0!</v>
      </c>
      <c r="R24" s="2" t="e">
        <f t="shared" si="5"/>
        <v>#DIV/0!</v>
      </c>
      <c r="S24" s="2" t="e">
        <f t="shared" si="6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4"/>
        <v>#DIV/0!</v>
      </c>
      <c r="R25" s="2" t="e">
        <f t="shared" si="5"/>
        <v>#DIV/0!</v>
      </c>
      <c r="S25" s="2" t="e">
        <f t="shared" si="6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4"/>
        <v>#DIV/0!</v>
      </c>
      <c r="R26" s="2" t="e">
        <f t="shared" si="5"/>
        <v>#DIV/0!</v>
      </c>
      <c r="S26" s="2" t="e">
        <f t="shared" si="6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4"/>
        <v>#DIV/0!</v>
      </c>
      <c r="R27" s="2" t="e">
        <f t="shared" si="5"/>
        <v>#DIV/0!</v>
      </c>
      <c r="S27" s="2" t="e">
        <f t="shared" si="6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4"/>
        <v>#DIV/0!</v>
      </c>
      <c r="R28" s="2" t="e">
        <f t="shared" si="5"/>
        <v>#DIV/0!</v>
      </c>
      <c r="S28" s="2" t="e">
        <f t="shared" si="6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4"/>
        <v>#DIV/0!</v>
      </c>
      <c r="R29" s="2" t="e">
        <f t="shared" si="5"/>
        <v>#DIV/0!</v>
      </c>
      <c r="S29" s="2" t="e">
        <f t="shared" si="6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4"/>
        <v>#DIV/0!</v>
      </c>
      <c r="R30" s="2" t="e">
        <f t="shared" si="5"/>
        <v>#DIV/0!</v>
      </c>
      <c r="S30" s="2" t="e">
        <f t="shared" si="6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4"/>
        <v>#DIV/0!</v>
      </c>
      <c r="R31" s="2" t="e">
        <f t="shared" si="5"/>
        <v>#DIV/0!</v>
      </c>
      <c r="S31" s="2" t="e">
        <f t="shared" si="6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4"/>
        <v>#DIV/0!</v>
      </c>
      <c r="R32" s="2" t="e">
        <f t="shared" si="5"/>
        <v>#DIV/0!</v>
      </c>
      <c r="S32" s="2" t="e">
        <f t="shared" si="6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4"/>
        <v>#DIV/0!</v>
      </c>
      <c r="R33" s="2" t="e">
        <f t="shared" si="5"/>
        <v>#DIV/0!</v>
      </c>
      <c r="S33" s="2" t="e">
        <f t="shared" si="6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4"/>
        <v>#DIV/0!</v>
      </c>
      <c r="R34" s="2" t="e">
        <f t="shared" si="5"/>
        <v>#DIV/0!</v>
      </c>
      <c r="S34" s="2" t="e">
        <f t="shared" si="6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4"/>
        <v>#DIV/0!</v>
      </c>
      <c r="R35" s="2" t="e">
        <f t="shared" si="5"/>
        <v>#DIV/0!</v>
      </c>
      <c r="S35" s="2" t="e">
        <f t="shared" si="6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4"/>
        <v>#DIV/0!</v>
      </c>
      <c r="R36" s="2" t="e">
        <f t="shared" si="5"/>
        <v>#DIV/0!</v>
      </c>
      <c r="S36" s="2" t="e">
        <f t="shared" si="6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4"/>
        <v>#DIV/0!</v>
      </c>
      <c r="R37" s="2" t="e">
        <f t="shared" si="5"/>
        <v>#DIV/0!</v>
      </c>
      <c r="S37" s="2" t="e">
        <f t="shared" si="6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4"/>
        <v>#DIV/0!</v>
      </c>
      <c r="R38" s="2" t="e">
        <f t="shared" si="5"/>
        <v>#DIV/0!</v>
      </c>
      <c r="S38" s="2" t="e">
        <f t="shared" si="6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4"/>
        <v>#DIV/0!</v>
      </c>
      <c r="R39" s="2" t="e">
        <f t="shared" si="5"/>
        <v>#DIV/0!</v>
      </c>
      <c r="S39" s="2" t="e">
        <f t="shared" si="6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4"/>
        <v>#DIV/0!</v>
      </c>
      <c r="R40" s="2" t="e">
        <f t="shared" si="5"/>
        <v>#DIV/0!</v>
      </c>
      <c r="S40" s="2" t="e">
        <f t="shared" si="6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4"/>
        <v>#DIV/0!</v>
      </c>
      <c r="R41" s="2" t="e">
        <f t="shared" si="5"/>
        <v>#DIV/0!</v>
      </c>
      <c r="S41" s="2" t="e">
        <f t="shared" si="6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4"/>
        <v>#DIV/0!</v>
      </c>
      <c r="R42" s="2" t="e">
        <f t="shared" si="5"/>
        <v>#DIV/0!</v>
      </c>
      <c r="S42" s="2" t="e">
        <f t="shared" si="6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4"/>
        <v>#DIV/0!</v>
      </c>
      <c r="R43" s="2" t="e">
        <f t="shared" si="5"/>
        <v>#DIV/0!</v>
      </c>
      <c r="S43" s="2" t="e">
        <f t="shared" si="6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4"/>
        <v>#DIV/0!</v>
      </c>
      <c r="R44" s="2" t="e">
        <f t="shared" si="5"/>
        <v>#DIV/0!</v>
      </c>
      <c r="S44" s="2" t="e">
        <f t="shared" si="6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4"/>
        <v>#DIV/0!</v>
      </c>
      <c r="R45" s="2" t="e">
        <f t="shared" si="5"/>
        <v>#DIV/0!</v>
      </c>
      <c r="S45" s="2" t="e">
        <f t="shared" si="6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4"/>
        <v>#DIV/0!</v>
      </c>
      <c r="R46" s="2" t="e">
        <f t="shared" si="5"/>
        <v>#DIV/0!</v>
      </c>
      <c r="S46" s="2" t="e">
        <f t="shared" si="6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 t="shared" ref="B47:P47" si="7">AVERAGE(B2:B46)</f>
        <v>2.7777777777777777</v>
      </c>
      <c r="C47" s="4">
        <f t="shared" si="7"/>
        <v>1</v>
      </c>
      <c r="D47" s="4">
        <f t="shared" si="7"/>
        <v>0.33333333333333331</v>
      </c>
      <c r="E47" s="4">
        <f t="shared" si="7"/>
        <v>0</v>
      </c>
      <c r="F47" s="4">
        <f t="shared" si="7"/>
        <v>0.16666666666666666</v>
      </c>
      <c r="G47" s="4">
        <f t="shared" si="7"/>
        <v>5.5555555555555552E-2</v>
      </c>
      <c r="H47" s="4">
        <f t="shared" si="7"/>
        <v>1.1111111111111112</v>
      </c>
      <c r="I47" s="4">
        <f t="shared" si="7"/>
        <v>2.3888888888888888</v>
      </c>
      <c r="J47" s="4">
        <f t="shared" si="7"/>
        <v>0.33333333333333331</v>
      </c>
      <c r="K47" s="4">
        <f t="shared" si="7"/>
        <v>0.77777777777777779</v>
      </c>
      <c r="L47" s="4">
        <f t="shared" si="7"/>
        <v>0.22222222222222221</v>
      </c>
      <c r="M47" s="4">
        <f t="shared" si="7"/>
        <v>0.22222222222222221</v>
      </c>
      <c r="N47" s="4">
        <f t="shared" si="7"/>
        <v>0.16666666666666666</v>
      </c>
      <c r="O47" s="4">
        <f t="shared" si="7"/>
        <v>0.22222222222222221</v>
      </c>
      <c r="P47" s="4">
        <f t="shared" si="7"/>
        <v>-2.1666666666666665</v>
      </c>
      <c r="Q47" s="2">
        <f>SUM(H2:H46)/SUM(I2:I46)</f>
        <v>0.46511627906976744</v>
      </c>
      <c r="R47" s="2">
        <f>SUM(J2:J46)/SUM(K2:K46)</f>
        <v>0.42857142857142855</v>
      </c>
      <c r="S47" s="2">
        <f>SUM(L2:L46)/SUM(M2:M46)</f>
        <v>1</v>
      </c>
      <c r="T47" s="4">
        <f>AVERAGE(T2:T46)</f>
        <v>8.5555555555555554</v>
      </c>
      <c r="U47" s="4">
        <f>AVERAGE(U2:U46)</f>
        <v>3.6111111111111112</v>
      </c>
      <c r="V47" s="4">
        <f>AVERAGE(V2:V46)</f>
        <v>5.5555555555555552E-2</v>
      </c>
      <c r="W47" s="3">
        <f>((H49*85.91) +(F49*53.897)+(J49*51.757)+(L49*46.845)+(E49*39.19)+(N49*39.19)+(D49*34.677)+((C49-N49)*14.707)-(O49*17.174)-((M49-L49)*20.091)-((I49-H49)*39.19)-(G49*53.897))/T49</f>
        <v>12.338227272727275</v>
      </c>
      <c r="X47" s="4">
        <f t="shared" ref="X47" si="8">B47+(C47*1.2)+(D47*1.5)+(E47*3)+(F47*3)-G47</f>
        <v>4.9222222222222225</v>
      </c>
      <c r="Y47" s="4">
        <f t="shared" ref="Y47" si="9">B47+0.4*H47-0.7*I47-0.4*(M47-L47)+0.7*N47+0.3*(C47-N47)+F47+D47*0.7+0.7*E47-0.4*O47-G47</f>
        <v>2.1722222222222225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 t="shared" ref="B49:P49" si="10">SUM(B2:B46)</f>
        <v>50</v>
      </c>
      <c r="C49">
        <f t="shared" si="10"/>
        <v>18</v>
      </c>
      <c r="D49">
        <f t="shared" si="10"/>
        <v>6</v>
      </c>
      <c r="E49">
        <f t="shared" si="10"/>
        <v>0</v>
      </c>
      <c r="F49">
        <f t="shared" si="10"/>
        <v>3</v>
      </c>
      <c r="G49">
        <f t="shared" si="10"/>
        <v>1</v>
      </c>
      <c r="H49">
        <f t="shared" si="10"/>
        <v>20</v>
      </c>
      <c r="I49">
        <f t="shared" si="10"/>
        <v>43</v>
      </c>
      <c r="J49">
        <f t="shared" si="10"/>
        <v>6</v>
      </c>
      <c r="K49">
        <f t="shared" si="10"/>
        <v>14</v>
      </c>
      <c r="L49">
        <f t="shared" si="10"/>
        <v>4</v>
      </c>
      <c r="M49">
        <f t="shared" si="10"/>
        <v>4</v>
      </c>
      <c r="N49">
        <f t="shared" si="10"/>
        <v>3</v>
      </c>
      <c r="O49">
        <f t="shared" si="10"/>
        <v>4</v>
      </c>
      <c r="P49">
        <f t="shared" si="10"/>
        <v>-39</v>
      </c>
      <c r="T49">
        <f>SUM(T2:T46)</f>
        <v>154</v>
      </c>
      <c r="U49">
        <f>SUM(U2:U46)</f>
        <v>65</v>
      </c>
      <c r="V49">
        <f>SUM(V2:V46)</f>
        <v>1</v>
      </c>
      <c r="X49" s="4">
        <f>SUM(X2:X46)</f>
        <v>88.600000000000009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6</v>
      </c>
      <c r="J2">
        <v>1</v>
      </c>
      <c r="K2">
        <v>2</v>
      </c>
      <c r="L2">
        <v>0</v>
      </c>
      <c r="M2">
        <v>0</v>
      </c>
      <c r="N2">
        <v>0</v>
      </c>
      <c r="O2">
        <v>2</v>
      </c>
      <c r="P2">
        <v>-3</v>
      </c>
      <c r="Q2" s="2">
        <f t="shared" ref="Q2:Q46" si="0">H2/I2</f>
        <v>0.16666666666666666</v>
      </c>
      <c r="R2" s="2">
        <f t="shared" ref="R2:R46" si="1">J2/K2</f>
        <v>0.5</v>
      </c>
      <c r="S2" s="6" t="s">
        <v>45</v>
      </c>
      <c r="T2">
        <v>12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-10.985083333333334</v>
      </c>
      <c r="X2" s="4">
        <f t="shared" ref="X2:X46" si="3">B2+(C2*1.2)+(D2*1.5)+(E2*3)+(F2*3)-G2</f>
        <v>3.2</v>
      </c>
      <c r="Y2" s="4">
        <f t="shared" ref="Y2:Y46" si="4">B2+0.4*H2-0.7*I2-0.4*(M2-L2)+0.7*N2+0.3*(C2-N2)+F2+D2*0.7+0.7*E2-0.4*O2-G2</f>
        <v>-2.2999999999999994</v>
      </c>
      <c r="Z2">
        <v>0</v>
      </c>
    </row>
    <row r="3" spans="1:26" x14ac:dyDescent="0.3">
      <c r="A3" s="1" t="str">
        <f>'James Harden'!A3</f>
        <v>@ USA</v>
      </c>
      <c r="B3">
        <v>13</v>
      </c>
      <c r="C3">
        <v>3</v>
      </c>
      <c r="D3">
        <v>1</v>
      </c>
      <c r="E3">
        <v>0</v>
      </c>
      <c r="F3">
        <v>0</v>
      </c>
      <c r="G3">
        <v>1</v>
      </c>
      <c r="H3">
        <v>6</v>
      </c>
      <c r="I3">
        <v>11</v>
      </c>
      <c r="J3">
        <v>1</v>
      </c>
      <c r="K3">
        <v>4</v>
      </c>
      <c r="L3">
        <v>0</v>
      </c>
      <c r="M3">
        <v>0</v>
      </c>
      <c r="N3">
        <v>0</v>
      </c>
      <c r="O3">
        <v>2</v>
      </c>
      <c r="P3">
        <v>-5</v>
      </c>
      <c r="Q3" s="2">
        <f t="shared" si="0"/>
        <v>0.54545454545454541</v>
      </c>
      <c r="R3" s="2">
        <f t="shared" si="1"/>
        <v>0.25</v>
      </c>
      <c r="S3" s="6" t="s">
        <v>45</v>
      </c>
      <c r="T3">
        <v>19</v>
      </c>
      <c r="U3">
        <v>16</v>
      </c>
      <c r="V3">
        <v>0</v>
      </c>
      <c r="W3" s="3">
        <f t="shared" si="2"/>
        <v>19.043157894736844</v>
      </c>
      <c r="X3" s="4">
        <f t="shared" si="3"/>
        <v>17.100000000000001</v>
      </c>
      <c r="Y3" s="4">
        <f t="shared" si="4"/>
        <v>7.5</v>
      </c>
      <c r="Z3">
        <v>0</v>
      </c>
    </row>
    <row r="4" spans="1:26" x14ac:dyDescent="0.3">
      <c r="A4" s="1" t="str">
        <f>'James Harden'!A4</f>
        <v>vs SPA</v>
      </c>
      <c r="B4">
        <v>0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2</v>
      </c>
      <c r="P4">
        <v>-3</v>
      </c>
      <c r="Q4" s="2">
        <f t="shared" si="0"/>
        <v>0</v>
      </c>
      <c r="R4" s="2">
        <f t="shared" si="1"/>
        <v>0</v>
      </c>
      <c r="S4" s="6" t="s">
        <v>45</v>
      </c>
      <c r="T4">
        <v>12</v>
      </c>
      <c r="U4">
        <v>3</v>
      </c>
      <c r="V4">
        <v>0</v>
      </c>
      <c r="W4" s="3">
        <f t="shared" si="2"/>
        <v>-1.6019166666666667</v>
      </c>
      <c r="X4" s="4">
        <f t="shared" si="3"/>
        <v>6.3</v>
      </c>
      <c r="Y4" s="4">
        <f t="shared" si="4"/>
        <v>-0.30000000000000004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2</v>
      </c>
      <c r="I5">
        <v>4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-5</v>
      </c>
      <c r="Q5" s="2">
        <f t="shared" si="0"/>
        <v>0.5</v>
      </c>
      <c r="R5" s="2">
        <f t="shared" si="1"/>
        <v>0</v>
      </c>
      <c r="S5" s="6" t="s">
        <v>45</v>
      </c>
      <c r="T5">
        <v>12</v>
      </c>
      <c r="U5">
        <v>7</v>
      </c>
      <c r="V5">
        <v>0</v>
      </c>
      <c r="W5" s="3">
        <f t="shared" si="2"/>
        <v>9.2452499999999986</v>
      </c>
      <c r="X5" s="4">
        <f t="shared" si="3"/>
        <v>5.5</v>
      </c>
      <c r="Y5" s="4">
        <f t="shared" si="4"/>
        <v>2.3000000000000003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1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-4</v>
      </c>
      <c r="Q6" s="2">
        <f t="shared" si="0"/>
        <v>0</v>
      </c>
      <c r="R6" s="2">
        <f t="shared" si="1"/>
        <v>0</v>
      </c>
      <c r="S6" s="6" t="s">
        <v>45</v>
      </c>
      <c r="T6">
        <v>13</v>
      </c>
      <c r="U6">
        <v>2</v>
      </c>
      <c r="V6">
        <v>0</v>
      </c>
      <c r="W6" s="3">
        <f t="shared" si="2"/>
        <v>-10.522307692307692</v>
      </c>
      <c r="X6" s="4">
        <f t="shared" si="3"/>
        <v>0.70000000000000018</v>
      </c>
      <c r="Y6" s="4">
        <f t="shared" si="4"/>
        <v>-2.4</v>
      </c>
      <c r="Z6">
        <v>0</v>
      </c>
    </row>
    <row r="7" spans="1:26" x14ac:dyDescent="0.3">
      <c r="A7" s="1" t="str">
        <f>'James Harden'!A7</f>
        <v>vs DNK</v>
      </c>
      <c r="B7">
        <v>6</v>
      </c>
      <c r="C7">
        <v>1</v>
      </c>
      <c r="D7">
        <v>0</v>
      </c>
      <c r="E7">
        <v>1</v>
      </c>
      <c r="F7">
        <v>0</v>
      </c>
      <c r="G7">
        <v>1</v>
      </c>
      <c r="H7">
        <v>3</v>
      </c>
      <c r="I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2</v>
      </c>
      <c r="Q7" s="2">
        <f t="shared" si="0"/>
        <v>0.6</v>
      </c>
      <c r="R7" s="2">
        <f t="shared" si="1"/>
        <v>0</v>
      </c>
      <c r="S7" s="6" t="s">
        <v>45</v>
      </c>
      <c r="T7">
        <v>8</v>
      </c>
      <c r="U7">
        <v>6</v>
      </c>
      <c r="V7">
        <v>0</v>
      </c>
      <c r="W7" s="3">
        <f t="shared" si="2"/>
        <v>22.418750000000003</v>
      </c>
      <c r="X7" s="4">
        <f t="shared" si="3"/>
        <v>9.1999999999999993</v>
      </c>
      <c r="Y7" s="4">
        <f t="shared" si="4"/>
        <v>3.7</v>
      </c>
      <c r="Z7">
        <v>0</v>
      </c>
    </row>
    <row r="8" spans="1:26" x14ac:dyDescent="0.3">
      <c r="A8" s="1" t="str">
        <f>'James Harden'!A8</f>
        <v>@ IMP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0.33333333333333331</v>
      </c>
      <c r="R8" s="2">
        <f t="shared" si="1"/>
        <v>0</v>
      </c>
      <c r="S8" s="6" t="s">
        <v>45</v>
      </c>
      <c r="T8">
        <v>12</v>
      </c>
      <c r="U8">
        <v>2</v>
      </c>
      <c r="V8">
        <v>0</v>
      </c>
      <c r="W8" s="3">
        <f t="shared" si="2"/>
        <v>3.0786666666666669</v>
      </c>
      <c r="X8" s="4">
        <f t="shared" si="3"/>
        <v>4.4000000000000004</v>
      </c>
      <c r="Y8" s="4">
        <f t="shared" si="4"/>
        <v>0.90000000000000024</v>
      </c>
      <c r="Z8">
        <v>0</v>
      </c>
    </row>
    <row r="9" spans="1:26" x14ac:dyDescent="0.3">
      <c r="A9" s="1" t="str">
        <f>'James Harden'!A9</f>
        <v>vs 3PT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9</v>
      </c>
      <c r="J9">
        <v>2</v>
      </c>
      <c r="K9">
        <v>6</v>
      </c>
      <c r="L9">
        <v>0</v>
      </c>
      <c r="M9">
        <v>0</v>
      </c>
      <c r="N9">
        <v>0</v>
      </c>
      <c r="O9">
        <v>0</v>
      </c>
      <c r="P9">
        <v>6</v>
      </c>
      <c r="Q9" s="2">
        <f t="shared" si="0"/>
        <v>0.33333333333333331</v>
      </c>
      <c r="R9" s="2">
        <f t="shared" si="1"/>
        <v>0.33333333333333331</v>
      </c>
      <c r="S9" s="6" t="s">
        <v>45</v>
      </c>
      <c r="T9">
        <v>12</v>
      </c>
      <c r="U9">
        <v>8</v>
      </c>
      <c r="V9">
        <v>0</v>
      </c>
      <c r="W9" s="3">
        <f t="shared" si="2"/>
        <v>10.50866666666667</v>
      </c>
      <c r="X9" s="4">
        <f t="shared" si="3"/>
        <v>8</v>
      </c>
      <c r="Y9" s="4">
        <f t="shared" si="4"/>
        <v>2.8999999999999995</v>
      </c>
      <c r="Z9">
        <v>0</v>
      </c>
    </row>
    <row r="10" spans="1:26" x14ac:dyDescent="0.3">
      <c r="A10" s="1" t="str">
        <f>'James Harden'!A10</f>
        <v>@ DEF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4</v>
      </c>
      <c r="I10">
        <v>8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-14</v>
      </c>
      <c r="Q10" s="2">
        <f t="shared" si="0"/>
        <v>0.5</v>
      </c>
      <c r="R10" s="2">
        <f t="shared" si="1"/>
        <v>0.33333333333333331</v>
      </c>
      <c r="S10" s="6" t="s">
        <v>45</v>
      </c>
      <c r="T10">
        <v>21</v>
      </c>
      <c r="U10">
        <v>16</v>
      </c>
      <c r="V10">
        <v>0</v>
      </c>
      <c r="W10" s="3">
        <f t="shared" si="2"/>
        <v>16.900380952380953</v>
      </c>
      <c r="X10" s="4">
        <f t="shared" si="3"/>
        <v>15.9</v>
      </c>
      <c r="Y10" s="4">
        <f t="shared" si="4"/>
        <v>7.2999999999999989</v>
      </c>
      <c r="Z10">
        <v>0</v>
      </c>
    </row>
    <row r="11" spans="1:26" x14ac:dyDescent="0.3">
      <c r="A11" s="1" t="str">
        <f>'James Harden'!A11</f>
        <v>vs OCE</v>
      </c>
      <c r="B11">
        <v>3</v>
      </c>
      <c r="C11">
        <v>2</v>
      </c>
      <c r="D11">
        <v>2</v>
      </c>
      <c r="E11">
        <v>0</v>
      </c>
      <c r="F11">
        <v>0</v>
      </c>
      <c r="G11">
        <v>1</v>
      </c>
      <c r="H11">
        <v>1</v>
      </c>
      <c r="I11">
        <v>3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v>4</v>
      </c>
      <c r="Q11" s="2">
        <f t="shared" si="0"/>
        <v>0.33333333333333331</v>
      </c>
      <c r="R11" s="6" t="s">
        <v>45</v>
      </c>
      <c r="S11" s="2">
        <f t="shared" ref="S11:S46" si="5">L11/M11</f>
        <v>0.5</v>
      </c>
      <c r="T11">
        <v>12</v>
      </c>
      <c r="U11">
        <v>8</v>
      </c>
      <c r="V11">
        <v>0</v>
      </c>
      <c r="W11" s="3">
        <f t="shared" si="2"/>
        <v>5.1650833333333299</v>
      </c>
      <c r="X11" s="4">
        <f t="shared" si="3"/>
        <v>7.4</v>
      </c>
      <c r="Y11" s="4">
        <f t="shared" si="4"/>
        <v>1.5000000000000004</v>
      </c>
      <c r="Z11">
        <v>0</v>
      </c>
    </row>
    <row r="12" spans="1:26" x14ac:dyDescent="0.3">
      <c r="A12" s="1" t="str">
        <f>'James Harden'!A12</f>
        <v>@ FRA</v>
      </c>
      <c r="B12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4</v>
      </c>
      <c r="Q12" s="2">
        <f t="shared" si="0"/>
        <v>1</v>
      </c>
      <c r="R12" s="2">
        <f t="shared" si="1"/>
        <v>1</v>
      </c>
      <c r="S12" s="6" t="s">
        <v>45</v>
      </c>
      <c r="T12">
        <v>11</v>
      </c>
      <c r="U12">
        <v>9</v>
      </c>
      <c r="V12">
        <v>0</v>
      </c>
      <c r="W12" s="3">
        <f t="shared" si="2"/>
        <v>31.287636363636366</v>
      </c>
      <c r="X12" s="4">
        <f t="shared" si="3"/>
        <v>8.5</v>
      </c>
      <c r="Y12" s="4">
        <f t="shared" si="4"/>
        <v>6.8</v>
      </c>
      <c r="Z12">
        <v>0</v>
      </c>
    </row>
    <row r="13" spans="1:26" x14ac:dyDescent="0.3">
      <c r="A13" s="1" t="str">
        <f>'James Harden'!A13</f>
        <v>vs INJ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-4</v>
      </c>
      <c r="Q13" s="2">
        <f t="shared" si="0"/>
        <v>0</v>
      </c>
      <c r="R13" s="6" t="s">
        <v>45</v>
      </c>
      <c r="S13" s="6" t="s">
        <v>45</v>
      </c>
      <c r="T13">
        <v>11</v>
      </c>
      <c r="U13">
        <v>0</v>
      </c>
      <c r="V13">
        <v>0</v>
      </c>
      <c r="W13" s="3">
        <f t="shared" si="2"/>
        <v>-12.249454545454546</v>
      </c>
      <c r="X13" s="4">
        <f t="shared" si="3"/>
        <v>0.19999999999999996</v>
      </c>
      <c r="Y13" s="4">
        <f t="shared" si="4"/>
        <v>-2.5</v>
      </c>
      <c r="Z13">
        <v>0</v>
      </c>
    </row>
    <row r="14" spans="1:26" x14ac:dyDescent="0.3">
      <c r="A14" s="1" t="str">
        <f>'James Harden'!A14</f>
        <v>@ EUR</v>
      </c>
      <c r="B14">
        <v>12</v>
      </c>
      <c r="C14">
        <v>3</v>
      </c>
      <c r="D14">
        <v>3</v>
      </c>
      <c r="E14">
        <v>0</v>
      </c>
      <c r="F14">
        <v>0</v>
      </c>
      <c r="G14">
        <v>0</v>
      </c>
      <c r="H14">
        <v>4</v>
      </c>
      <c r="I14">
        <v>6</v>
      </c>
      <c r="J14">
        <v>0</v>
      </c>
      <c r="K14">
        <v>1</v>
      </c>
      <c r="L14">
        <v>4</v>
      </c>
      <c r="M14">
        <v>4</v>
      </c>
      <c r="N14">
        <v>0</v>
      </c>
      <c r="O14">
        <v>1</v>
      </c>
      <c r="P14">
        <v>-9</v>
      </c>
      <c r="Q14" s="2">
        <f t="shared" si="0"/>
        <v>0.66666666666666663</v>
      </c>
      <c r="R14" s="2">
        <f t="shared" si="1"/>
        <v>0</v>
      </c>
      <c r="S14" s="2">
        <f t="shared" si="5"/>
        <v>1</v>
      </c>
      <c r="T14">
        <v>14</v>
      </c>
      <c r="U14">
        <v>19</v>
      </c>
      <c r="V14">
        <v>0</v>
      </c>
      <c r="W14" s="3">
        <f t="shared" si="2"/>
        <v>41.686999999999998</v>
      </c>
      <c r="X14" s="4">
        <f t="shared" si="3"/>
        <v>20.100000000000001</v>
      </c>
      <c r="Y14" s="4">
        <f t="shared" si="4"/>
        <v>12</v>
      </c>
      <c r="Z14">
        <v>0</v>
      </c>
    </row>
    <row r="15" spans="1:26" x14ac:dyDescent="0.3">
      <c r="A15" s="1" t="str">
        <f>'James Harden'!A15</f>
        <v>vs RKS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0</v>
      </c>
      <c r="V15">
        <v>0</v>
      </c>
      <c r="W15" s="3">
        <f t="shared" si="2"/>
        <v>-21.433374999999998</v>
      </c>
      <c r="X15" s="4">
        <f t="shared" si="3"/>
        <v>-1</v>
      </c>
      <c r="Y15" s="4">
        <f t="shared" si="4"/>
        <v>-3.0999999999999996</v>
      </c>
      <c r="Z15">
        <v>0</v>
      </c>
    </row>
    <row r="16" spans="1:26" x14ac:dyDescent="0.3">
      <c r="A16" s="1" t="str">
        <f>'James Harden'!A16</f>
        <v>@ AFR</v>
      </c>
      <c r="B16">
        <v>4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2</v>
      </c>
      <c r="N16">
        <v>0</v>
      </c>
      <c r="O16">
        <v>1</v>
      </c>
      <c r="P16">
        <v>3</v>
      </c>
      <c r="Q16" s="2">
        <f t="shared" si="0"/>
        <v>0.5</v>
      </c>
      <c r="R16" s="2">
        <f t="shared" si="1"/>
        <v>1</v>
      </c>
      <c r="S16" s="2">
        <f t="shared" si="5"/>
        <v>0.5</v>
      </c>
      <c r="T16">
        <v>12</v>
      </c>
      <c r="U16">
        <v>6</v>
      </c>
      <c r="V16">
        <v>0</v>
      </c>
      <c r="W16" s="3">
        <f t="shared" si="2"/>
        <v>8.6286666666666658</v>
      </c>
      <c r="X16" s="4">
        <f t="shared" si="3"/>
        <v>5.7</v>
      </c>
      <c r="Y16" s="4">
        <f t="shared" si="4"/>
        <v>2.2000000000000006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-1</v>
      </c>
      <c r="Q17" s="2">
        <f t="shared" si="0"/>
        <v>0</v>
      </c>
      <c r="R17" s="6" t="s">
        <v>45</v>
      </c>
      <c r="S17" s="6" t="s">
        <v>45</v>
      </c>
      <c r="T17">
        <v>11</v>
      </c>
      <c r="U17">
        <v>0</v>
      </c>
      <c r="V17">
        <v>0</v>
      </c>
      <c r="W17" s="3">
        <f t="shared" si="2"/>
        <v>-0.22427272727272715</v>
      </c>
      <c r="X17" s="4">
        <f t="shared" si="3"/>
        <v>4.2</v>
      </c>
      <c r="Y17" s="4">
        <f t="shared" si="4"/>
        <v>-0.10000000000000003</v>
      </c>
      <c r="Z17">
        <v>0</v>
      </c>
    </row>
    <row r="18" spans="1:26" x14ac:dyDescent="0.3">
      <c r="A18" s="1" t="str">
        <f>'James Harden'!A18</f>
        <v>vs USA</v>
      </c>
      <c r="B18">
        <v>5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2</v>
      </c>
      <c r="M18">
        <v>2</v>
      </c>
      <c r="N18">
        <v>0</v>
      </c>
      <c r="O18">
        <v>1</v>
      </c>
      <c r="P18">
        <v>9</v>
      </c>
      <c r="Q18" s="2">
        <f t="shared" si="0"/>
        <v>1</v>
      </c>
      <c r="R18" s="2">
        <f t="shared" si="1"/>
        <v>1</v>
      </c>
      <c r="S18" s="2">
        <f t="shared" si="5"/>
        <v>1</v>
      </c>
      <c r="T18">
        <v>13</v>
      </c>
      <c r="U18">
        <v>7</v>
      </c>
      <c r="V18">
        <v>0</v>
      </c>
      <c r="W18" s="3">
        <f t="shared" si="2"/>
        <v>19.143076923076922</v>
      </c>
      <c r="X18" s="4">
        <f t="shared" si="3"/>
        <v>6.5</v>
      </c>
      <c r="Y18" s="4">
        <f t="shared" si="4"/>
        <v>5</v>
      </c>
      <c r="Z18">
        <v>0</v>
      </c>
    </row>
    <row r="19" spans="1:26" x14ac:dyDescent="0.3">
      <c r="A19" s="1" t="str">
        <f>'James Harden'!A19</f>
        <v>@ SPA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1</v>
      </c>
      <c r="L19">
        <v>2</v>
      </c>
      <c r="M19">
        <v>2</v>
      </c>
      <c r="N19">
        <v>0</v>
      </c>
      <c r="O19">
        <v>0</v>
      </c>
      <c r="P19">
        <v>-13</v>
      </c>
      <c r="Q19" s="2">
        <f t="shared" si="0"/>
        <v>0.33333333333333331</v>
      </c>
      <c r="R19" s="2">
        <f t="shared" si="1"/>
        <v>0</v>
      </c>
      <c r="S19" s="2">
        <f t="shared" si="5"/>
        <v>1</v>
      </c>
      <c r="T19">
        <v>11</v>
      </c>
      <c r="U19">
        <v>4</v>
      </c>
      <c r="V19">
        <v>0</v>
      </c>
      <c r="W19" s="3">
        <f t="shared" si="2"/>
        <v>10.538818181818181</v>
      </c>
      <c r="X19" s="4">
        <f t="shared" si="3"/>
        <v>5.2</v>
      </c>
      <c r="Y19" s="4">
        <f t="shared" si="4"/>
        <v>2.6000000000000005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4.4444444444444446</v>
      </c>
      <c r="C47" s="4">
        <f t="shared" ref="C47:P47" si="6">AVERAGE(C2:C46)</f>
        <v>1.2777777777777777</v>
      </c>
      <c r="D47" s="4">
        <f t="shared" si="6"/>
        <v>0.83333333333333337</v>
      </c>
      <c r="E47" s="4">
        <f t="shared" si="6"/>
        <v>0.1111111111111111</v>
      </c>
      <c r="F47" s="4">
        <f t="shared" si="6"/>
        <v>0</v>
      </c>
      <c r="G47" s="4">
        <f t="shared" si="6"/>
        <v>0.5</v>
      </c>
      <c r="H47" s="4">
        <f t="shared" si="6"/>
        <v>1.7222222222222223</v>
      </c>
      <c r="I47" s="4">
        <f t="shared" si="6"/>
        <v>4.1111111111111107</v>
      </c>
      <c r="J47" s="4">
        <f t="shared" si="6"/>
        <v>0.44444444444444442</v>
      </c>
      <c r="K47" s="4">
        <f t="shared" si="6"/>
        <v>1.4444444444444444</v>
      </c>
      <c r="L47" s="4">
        <f t="shared" si="6"/>
        <v>0.55555555555555558</v>
      </c>
      <c r="M47" s="4">
        <f t="shared" si="6"/>
        <v>0.66666666666666663</v>
      </c>
      <c r="N47" s="4">
        <f t="shared" si="6"/>
        <v>0</v>
      </c>
      <c r="O47" s="4">
        <f t="shared" si="6"/>
        <v>0.77777777777777779</v>
      </c>
      <c r="P47" s="4">
        <f t="shared" si="6"/>
        <v>-1.4444444444444444</v>
      </c>
      <c r="Q47" s="2">
        <f>SUM(H2:H46)/SUM(I2:I46)</f>
        <v>0.41891891891891891</v>
      </c>
      <c r="R47" s="2">
        <f>SUM(J2:J46)/SUM(K2:K46)</f>
        <v>0.30769230769230771</v>
      </c>
      <c r="S47" s="2">
        <f>SUM(L2:L46)/SUM(M2:M46)</f>
        <v>0.83333333333333337</v>
      </c>
      <c r="T47" s="4">
        <f t="shared" ref="T47:V47" si="7">AVERAGE(T2:T46)</f>
        <v>12.444444444444445</v>
      </c>
      <c r="U47" s="4">
        <f t="shared" si="7"/>
        <v>6.4444444444444446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9.0698705357142906</v>
      </c>
      <c r="X47" s="4">
        <f t="shared" ref="X47" si="8">B47+(C47*1.2)+(D47*1.5)+(E47*3)+(F47*3)-G47</f>
        <v>7.0611111111111109</v>
      </c>
      <c r="Y47" s="4">
        <f t="shared" ref="Y47" si="9">B47+0.4*H47-0.7*I47-0.4*(M47-L47)+0.7*N47+0.3*(C47-N47)+F47+D47*0.7+0.7*E47-0.4*O47-G47</f>
        <v>2.4444444444444455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80</v>
      </c>
      <c r="C49">
        <f t="shared" ref="C49:P49" si="10">SUM(C2:C46)</f>
        <v>23</v>
      </c>
      <c r="D49">
        <f t="shared" si="10"/>
        <v>15</v>
      </c>
      <c r="E49">
        <f t="shared" si="10"/>
        <v>2</v>
      </c>
      <c r="F49">
        <f t="shared" si="10"/>
        <v>0</v>
      </c>
      <c r="G49">
        <f t="shared" si="10"/>
        <v>9</v>
      </c>
      <c r="H49">
        <f t="shared" si="10"/>
        <v>31</v>
      </c>
      <c r="I49">
        <f t="shared" si="10"/>
        <v>74</v>
      </c>
      <c r="J49">
        <f t="shared" si="10"/>
        <v>8</v>
      </c>
      <c r="K49">
        <f t="shared" si="10"/>
        <v>26</v>
      </c>
      <c r="L49">
        <f t="shared" si="10"/>
        <v>10</v>
      </c>
      <c r="M49">
        <f t="shared" si="10"/>
        <v>12</v>
      </c>
      <c r="N49">
        <f t="shared" si="10"/>
        <v>0</v>
      </c>
      <c r="O49">
        <f t="shared" si="10"/>
        <v>14</v>
      </c>
      <c r="P49">
        <f t="shared" si="10"/>
        <v>-26</v>
      </c>
      <c r="T49">
        <f>SUM(T2:T46)</f>
        <v>224</v>
      </c>
      <c r="U49">
        <f>SUM(U2:U46)</f>
        <v>116</v>
      </c>
      <c r="V49">
        <f>SUM(V2:V46)</f>
        <v>0</v>
      </c>
      <c r="X49" s="4">
        <f>SUM(X2:X46)</f>
        <v>127.10000000000001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'James Harden'!A2</f>
        <v>vs OLD</v>
      </c>
      <c r="B2">
        <v>116</v>
      </c>
      <c r="C2">
        <v>45</v>
      </c>
      <c r="D2">
        <v>90</v>
      </c>
      <c r="E2">
        <v>17</v>
      </c>
      <c r="F2">
        <v>38</v>
      </c>
      <c r="G2">
        <v>9</v>
      </c>
      <c r="H2">
        <v>12</v>
      </c>
      <c r="I2">
        <v>4</v>
      </c>
      <c r="J2">
        <v>2</v>
      </c>
      <c r="K2">
        <v>42</v>
      </c>
      <c r="L2">
        <v>14</v>
      </c>
      <c r="M2">
        <v>38</v>
      </c>
      <c r="N2">
        <v>28</v>
      </c>
      <c r="O2">
        <v>11</v>
      </c>
      <c r="P2">
        <v>31</v>
      </c>
      <c r="Q2">
        <f t="shared" ref="Q2" si="0">O2+P2</f>
        <v>42</v>
      </c>
      <c r="R2">
        <v>3</v>
      </c>
      <c r="S2">
        <v>5</v>
      </c>
      <c r="T2">
        <v>5</v>
      </c>
      <c r="U2">
        <v>4</v>
      </c>
      <c r="V2">
        <v>13</v>
      </c>
      <c r="W2" s="5">
        <v>0.93407407407407417</v>
      </c>
      <c r="X2" s="2">
        <f t="shared" ref="X2" si="1">C2/D2</f>
        <v>0.5</v>
      </c>
      <c r="Y2" s="2">
        <f t="shared" ref="Y2" si="2" xml:space="preserve"> E2/F2</f>
        <v>0.44736842105263158</v>
      </c>
      <c r="Z2" s="2">
        <f t="shared" ref="Z2" si="3">G2/H2</f>
        <v>0.75</v>
      </c>
      <c r="AA2" s="4">
        <f t="shared" ref="AA2" si="4">0.96*((D2)+(T2)+0.44*(H2)-(O2))</f>
        <v>85.708799999999997</v>
      </c>
    </row>
    <row r="3" spans="1:27" x14ac:dyDescent="0.3">
      <c r="A3" s="1" t="str">
        <f>'James Harden'!A3</f>
        <v>@ USA</v>
      </c>
      <c r="B3">
        <v>77</v>
      </c>
      <c r="C3">
        <v>29</v>
      </c>
      <c r="D3">
        <v>70</v>
      </c>
      <c r="E3">
        <v>9</v>
      </c>
      <c r="F3">
        <v>23</v>
      </c>
      <c r="G3">
        <v>10</v>
      </c>
      <c r="H3">
        <v>11</v>
      </c>
      <c r="I3">
        <v>2</v>
      </c>
      <c r="J3">
        <v>2</v>
      </c>
      <c r="K3">
        <v>28</v>
      </c>
      <c r="L3">
        <v>0</v>
      </c>
      <c r="M3">
        <v>36</v>
      </c>
      <c r="N3">
        <v>13</v>
      </c>
      <c r="O3">
        <v>3</v>
      </c>
      <c r="P3">
        <v>21</v>
      </c>
      <c r="Q3">
        <f>O3+P3</f>
        <v>24</v>
      </c>
      <c r="R3">
        <v>5</v>
      </c>
      <c r="S3">
        <v>0</v>
      </c>
      <c r="T3">
        <v>8</v>
      </c>
      <c r="U3">
        <v>13</v>
      </c>
      <c r="V3">
        <v>9</v>
      </c>
      <c r="W3" s="5">
        <v>0.93284722222222216</v>
      </c>
      <c r="X3" s="2">
        <f t="shared" ref="X3:X46" si="5">C3/D3</f>
        <v>0.41428571428571431</v>
      </c>
      <c r="Y3" s="2">
        <f t="shared" ref="Y3:Y46" si="6" xml:space="preserve"> E3/F3</f>
        <v>0.39130434782608697</v>
      </c>
      <c r="Z3" s="2">
        <f t="shared" ref="Z3:Z46" si="7">G3/H3</f>
        <v>0.90909090909090906</v>
      </c>
      <c r="AA3" s="4">
        <f t="shared" ref="AA3:AA46" si="8">0.96*((D3)+(T3)+0.44*(H3)-(O3))</f>
        <v>76.6464</v>
      </c>
    </row>
    <row r="4" spans="1:27" x14ac:dyDescent="0.3">
      <c r="A4" s="1" t="str">
        <f>'James Harden'!A4</f>
        <v>vs SPA</v>
      </c>
      <c r="B4">
        <v>102</v>
      </c>
      <c r="C4">
        <v>37</v>
      </c>
      <c r="D4">
        <v>76</v>
      </c>
      <c r="E4">
        <v>11</v>
      </c>
      <c r="F4">
        <v>30</v>
      </c>
      <c r="G4">
        <v>17</v>
      </c>
      <c r="H4">
        <v>19</v>
      </c>
      <c r="I4">
        <v>6</v>
      </c>
      <c r="J4">
        <v>2</v>
      </c>
      <c r="K4">
        <v>42</v>
      </c>
      <c r="L4">
        <v>4</v>
      </c>
      <c r="M4">
        <v>26</v>
      </c>
      <c r="N4">
        <v>23</v>
      </c>
      <c r="O4">
        <v>6</v>
      </c>
      <c r="P4">
        <v>22</v>
      </c>
      <c r="Q4">
        <f t="shared" ref="Q4" si="9">O4+P4</f>
        <v>28</v>
      </c>
      <c r="R4">
        <v>2</v>
      </c>
      <c r="S4">
        <v>4</v>
      </c>
      <c r="T4">
        <v>6</v>
      </c>
      <c r="U4">
        <v>4</v>
      </c>
      <c r="V4">
        <v>7</v>
      </c>
      <c r="W4" s="5">
        <v>0.9331828703703704</v>
      </c>
      <c r="X4" s="2">
        <f t="shared" si="5"/>
        <v>0.48684210526315791</v>
      </c>
      <c r="Y4" s="2">
        <f t="shared" si="6"/>
        <v>0.36666666666666664</v>
      </c>
      <c r="Z4" s="2">
        <f t="shared" si="7"/>
        <v>0.89473684210526316</v>
      </c>
      <c r="AA4" s="4">
        <f t="shared" si="8"/>
        <v>80.985599999999991</v>
      </c>
    </row>
    <row r="5" spans="1:27" x14ac:dyDescent="0.3">
      <c r="A5" s="1" t="str">
        <f>'James Harden'!A5</f>
        <v>@ CHI</v>
      </c>
      <c r="B5">
        <v>99</v>
      </c>
      <c r="C5">
        <v>39</v>
      </c>
      <c r="D5">
        <v>79</v>
      </c>
      <c r="E5">
        <v>8</v>
      </c>
      <c r="F5">
        <v>22</v>
      </c>
      <c r="G5">
        <v>13</v>
      </c>
      <c r="H5">
        <v>13</v>
      </c>
      <c r="I5">
        <v>5</v>
      </c>
      <c r="J5">
        <v>4</v>
      </c>
      <c r="K5">
        <v>48</v>
      </c>
      <c r="L5">
        <v>6</v>
      </c>
      <c r="M5">
        <v>23</v>
      </c>
      <c r="N5">
        <v>18</v>
      </c>
      <c r="O5">
        <v>10</v>
      </c>
      <c r="P5">
        <v>24</v>
      </c>
      <c r="Q5">
        <f t="shared" ref="Q5:Q46" si="10">O5+P5</f>
        <v>34</v>
      </c>
      <c r="R5">
        <v>4</v>
      </c>
      <c r="S5">
        <v>1</v>
      </c>
      <c r="T5">
        <v>13</v>
      </c>
      <c r="U5">
        <v>19</v>
      </c>
      <c r="V5">
        <v>6</v>
      </c>
      <c r="W5" s="5">
        <v>0.93344907407407407</v>
      </c>
      <c r="X5" s="2">
        <f t="shared" si="5"/>
        <v>0.49367088607594939</v>
      </c>
      <c r="Y5" s="2">
        <f t="shared" si="6"/>
        <v>0.36363636363636365</v>
      </c>
      <c r="Z5" s="2">
        <f t="shared" si="7"/>
        <v>1</v>
      </c>
      <c r="AA5" s="4">
        <f t="shared" si="8"/>
        <v>84.211199999999991</v>
      </c>
    </row>
    <row r="6" spans="1:27" x14ac:dyDescent="0.3">
      <c r="A6" s="1" t="str">
        <f>'James Harden'!A6</f>
        <v>@ CAN</v>
      </c>
      <c r="B6">
        <v>96</v>
      </c>
      <c r="C6">
        <v>38</v>
      </c>
      <c r="D6">
        <v>73</v>
      </c>
      <c r="E6">
        <v>10</v>
      </c>
      <c r="F6">
        <v>26</v>
      </c>
      <c r="G6">
        <v>10</v>
      </c>
      <c r="H6">
        <v>11</v>
      </c>
      <c r="I6">
        <v>3</v>
      </c>
      <c r="J6">
        <v>4</v>
      </c>
      <c r="K6">
        <v>38</v>
      </c>
      <c r="L6">
        <v>11</v>
      </c>
      <c r="M6">
        <v>36</v>
      </c>
      <c r="N6">
        <v>22</v>
      </c>
      <c r="O6">
        <v>6</v>
      </c>
      <c r="P6">
        <v>25</v>
      </c>
      <c r="Q6">
        <f t="shared" si="10"/>
        <v>31</v>
      </c>
      <c r="R6">
        <v>3</v>
      </c>
      <c r="S6">
        <v>1</v>
      </c>
      <c r="T6">
        <v>13</v>
      </c>
      <c r="U6">
        <v>12</v>
      </c>
      <c r="V6">
        <v>14</v>
      </c>
      <c r="W6" s="5">
        <v>0.93285879629629631</v>
      </c>
      <c r="X6" s="2">
        <f t="shared" si="5"/>
        <v>0.52054794520547942</v>
      </c>
      <c r="Y6" s="2">
        <f t="shared" si="6"/>
        <v>0.38461538461538464</v>
      </c>
      <c r="Z6" s="2">
        <f t="shared" si="7"/>
        <v>0.90909090909090906</v>
      </c>
      <c r="AA6" s="4">
        <f t="shared" si="8"/>
        <v>81.446399999999997</v>
      </c>
    </row>
    <row r="7" spans="1:27" x14ac:dyDescent="0.3">
      <c r="A7" s="1" t="str">
        <f>'James Harden'!A7</f>
        <v>vs DNK</v>
      </c>
      <c r="B7">
        <v>103</v>
      </c>
      <c r="C7">
        <v>39</v>
      </c>
      <c r="D7">
        <v>75</v>
      </c>
      <c r="E7">
        <v>14</v>
      </c>
      <c r="F7">
        <v>32</v>
      </c>
      <c r="G7">
        <v>11</v>
      </c>
      <c r="H7">
        <v>11</v>
      </c>
      <c r="I7">
        <v>2</v>
      </c>
      <c r="J7">
        <v>2</v>
      </c>
      <c r="K7">
        <v>36</v>
      </c>
      <c r="L7">
        <v>2</v>
      </c>
      <c r="M7">
        <v>30</v>
      </c>
      <c r="N7">
        <v>20</v>
      </c>
      <c r="O7">
        <v>6</v>
      </c>
      <c r="P7">
        <v>22</v>
      </c>
      <c r="Q7">
        <f t="shared" si="10"/>
        <v>28</v>
      </c>
      <c r="R7">
        <v>3</v>
      </c>
      <c r="S7">
        <v>2</v>
      </c>
      <c r="T7">
        <v>6</v>
      </c>
      <c r="U7">
        <v>7</v>
      </c>
      <c r="V7">
        <v>8</v>
      </c>
      <c r="W7" s="5">
        <v>0.93399305555555545</v>
      </c>
      <c r="X7" s="2">
        <f t="shared" si="5"/>
        <v>0.52</v>
      </c>
      <c r="Y7" s="2">
        <f t="shared" si="6"/>
        <v>0.4375</v>
      </c>
      <c r="Z7" s="2">
        <f t="shared" si="7"/>
        <v>1</v>
      </c>
      <c r="AA7" s="4">
        <f t="shared" si="8"/>
        <v>76.6464</v>
      </c>
    </row>
    <row r="8" spans="1:27" x14ac:dyDescent="0.3">
      <c r="A8" s="1" t="str">
        <f>'James Harden'!A8</f>
        <v>@ IMP</v>
      </c>
      <c r="B8">
        <v>104</v>
      </c>
      <c r="C8">
        <v>41</v>
      </c>
      <c r="D8">
        <v>82</v>
      </c>
      <c r="E8">
        <v>16</v>
      </c>
      <c r="F8">
        <v>33</v>
      </c>
      <c r="G8">
        <v>6</v>
      </c>
      <c r="H8">
        <v>9</v>
      </c>
      <c r="I8">
        <v>5</v>
      </c>
      <c r="J8">
        <v>6</v>
      </c>
      <c r="K8">
        <v>28</v>
      </c>
      <c r="L8">
        <v>8</v>
      </c>
      <c r="M8">
        <v>24</v>
      </c>
      <c r="N8">
        <v>25</v>
      </c>
      <c r="O8">
        <v>5</v>
      </c>
      <c r="P8">
        <v>31</v>
      </c>
      <c r="Q8">
        <f t="shared" si="10"/>
        <v>36</v>
      </c>
      <c r="R8">
        <v>0</v>
      </c>
      <c r="S8">
        <v>7</v>
      </c>
      <c r="T8">
        <v>6</v>
      </c>
      <c r="U8">
        <v>0</v>
      </c>
      <c r="V8">
        <v>11</v>
      </c>
      <c r="W8" s="5">
        <v>0.9340046296296296</v>
      </c>
      <c r="X8" s="2">
        <f t="shared" si="5"/>
        <v>0.5</v>
      </c>
      <c r="Y8" s="2">
        <f t="shared" si="6"/>
        <v>0.48484848484848486</v>
      </c>
      <c r="Z8" s="2">
        <f t="shared" si="7"/>
        <v>0.66666666666666663</v>
      </c>
      <c r="AA8" s="4">
        <f t="shared" si="8"/>
        <v>83.481599999999986</v>
      </c>
    </row>
    <row r="9" spans="1:27" x14ac:dyDescent="0.3">
      <c r="A9" s="1" t="str">
        <f>'James Harden'!A9</f>
        <v>vs 3PT</v>
      </c>
      <c r="B9">
        <v>111</v>
      </c>
      <c r="C9">
        <v>45</v>
      </c>
      <c r="D9">
        <v>84</v>
      </c>
      <c r="E9">
        <v>13</v>
      </c>
      <c r="F9">
        <v>30</v>
      </c>
      <c r="G9">
        <v>8</v>
      </c>
      <c r="H9">
        <v>11</v>
      </c>
      <c r="I9">
        <v>7</v>
      </c>
      <c r="J9">
        <v>2</v>
      </c>
      <c r="K9">
        <v>50</v>
      </c>
      <c r="L9">
        <v>4</v>
      </c>
      <c r="M9">
        <v>32</v>
      </c>
      <c r="N9">
        <v>25</v>
      </c>
      <c r="O9">
        <v>7</v>
      </c>
      <c r="P9">
        <v>26</v>
      </c>
      <c r="Q9">
        <f t="shared" si="10"/>
        <v>33</v>
      </c>
      <c r="R9">
        <v>5</v>
      </c>
      <c r="S9">
        <v>0</v>
      </c>
      <c r="T9">
        <v>4</v>
      </c>
      <c r="U9">
        <v>7</v>
      </c>
      <c r="V9">
        <v>4</v>
      </c>
      <c r="W9" s="5">
        <v>0.93362268518518521</v>
      </c>
      <c r="X9" s="2">
        <f t="shared" si="5"/>
        <v>0.5357142857142857</v>
      </c>
      <c r="Y9" s="2">
        <f t="shared" si="6"/>
        <v>0.43333333333333335</v>
      </c>
      <c r="Z9" s="2">
        <f t="shared" si="7"/>
        <v>0.72727272727272729</v>
      </c>
      <c r="AA9" s="4">
        <f t="shared" si="8"/>
        <v>82.406400000000005</v>
      </c>
    </row>
    <row r="10" spans="1:27" x14ac:dyDescent="0.3">
      <c r="A10" s="1" t="str">
        <f>'James Harden'!A10</f>
        <v>@ DEF</v>
      </c>
      <c r="B10">
        <v>93</v>
      </c>
      <c r="C10">
        <v>38</v>
      </c>
      <c r="D10">
        <v>72</v>
      </c>
      <c r="E10">
        <v>10</v>
      </c>
      <c r="F10">
        <v>22</v>
      </c>
      <c r="G10">
        <v>7</v>
      </c>
      <c r="H10">
        <v>9</v>
      </c>
      <c r="I10">
        <v>2</v>
      </c>
      <c r="J10">
        <v>12</v>
      </c>
      <c r="K10">
        <v>40</v>
      </c>
      <c r="L10">
        <v>2</v>
      </c>
      <c r="M10">
        <v>42</v>
      </c>
      <c r="N10">
        <v>20</v>
      </c>
      <c r="O10">
        <v>3</v>
      </c>
      <c r="P10">
        <v>16</v>
      </c>
      <c r="Q10">
        <f t="shared" si="10"/>
        <v>19</v>
      </c>
      <c r="R10">
        <v>5</v>
      </c>
      <c r="S10">
        <v>2</v>
      </c>
      <c r="T10">
        <v>9</v>
      </c>
      <c r="U10">
        <v>10</v>
      </c>
      <c r="V10">
        <v>10</v>
      </c>
      <c r="W10" s="5">
        <v>0.93306712962962957</v>
      </c>
      <c r="X10" s="2">
        <f t="shared" si="5"/>
        <v>0.52777777777777779</v>
      </c>
      <c r="Y10" s="2">
        <f t="shared" si="6"/>
        <v>0.45454545454545453</v>
      </c>
      <c r="Z10" s="2">
        <f t="shared" si="7"/>
        <v>0.77777777777777779</v>
      </c>
      <c r="AA10" s="4">
        <f t="shared" si="8"/>
        <v>78.681599999999989</v>
      </c>
    </row>
    <row r="11" spans="1:27" x14ac:dyDescent="0.3">
      <c r="A11" s="1" t="str">
        <f>'James Harden'!A11</f>
        <v>vs OCE</v>
      </c>
      <c r="B11">
        <v>110</v>
      </c>
      <c r="C11">
        <v>41</v>
      </c>
      <c r="D11">
        <v>72</v>
      </c>
      <c r="E11">
        <v>12</v>
      </c>
      <c r="F11">
        <v>22</v>
      </c>
      <c r="G11">
        <v>16</v>
      </c>
      <c r="H11">
        <v>18</v>
      </c>
      <c r="I11">
        <v>3</v>
      </c>
      <c r="J11">
        <v>12</v>
      </c>
      <c r="K11">
        <v>38</v>
      </c>
      <c r="L11">
        <v>2</v>
      </c>
      <c r="M11">
        <v>33</v>
      </c>
      <c r="N11">
        <v>24</v>
      </c>
      <c r="O11">
        <v>6</v>
      </c>
      <c r="P11">
        <v>25</v>
      </c>
      <c r="Q11">
        <f t="shared" si="10"/>
        <v>31</v>
      </c>
      <c r="R11">
        <v>11</v>
      </c>
      <c r="S11">
        <v>3</v>
      </c>
      <c r="T11">
        <v>10</v>
      </c>
      <c r="U11">
        <v>22</v>
      </c>
      <c r="V11">
        <v>7</v>
      </c>
      <c r="W11" s="5">
        <v>0.93372685185185178</v>
      </c>
      <c r="X11" s="2">
        <f t="shared" si="5"/>
        <v>0.56944444444444442</v>
      </c>
      <c r="Y11" s="2">
        <f t="shared" si="6"/>
        <v>0.54545454545454541</v>
      </c>
      <c r="Z11" s="2">
        <f t="shared" si="7"/>
        <v>0.88888888888888884</v>
      </c>
      <c r="AA11" s="4">
        <f t="shared" si="8"/>
        <v>80.563199999999995</v>
      </c>
    </row>
    <row r="12" spans="1:27" x14ac:dyDescent="0.3">
      <c r="A12" s="1" t="str">
        <f>'James Harden'!A12</f>
        <v>@ FRA</v>
      </c>
      <c r="B12">
        <v>101</v>
      </c>
      <c r="C12">
        <v>38</v>
      </c>
      <c r="D12">
        <v>76</v>
      </c>
      <c r="E12">
        <v>13</v>
      </c>
      <c r="F12">
        <v>27</v>
      </c>
      <c r="G12">
        <v>12</v>
      </c>
      <c r="H12">
        <v>12</v>
      </c>
      <c r="I12">
        <v>3</v>
      </c>
      <c r="J12">
        <v>13</v>
      </c>
      <c r="K12">
        <v>42</v>
      </c>
      <c r="L12">
        <v>9</v>
      </c>
      <c r="M12">
        <v>29</v>
      </c>
      <c r="N12">
        <v>18</v>
      </c>
      <c r="O12">
        <v>5</v>
      </c>
      <c r="P12">
        <v>24</v>
      </c>
      <c r="Q12">
        <f t="shared" si="10"/>
        <v>29</v>
      </c>
      <c r="R12">
        <v>5</v>
      </c>
      <c r="S12">
        <v>0</v>
      </c>
      <c r="T12">
        <v>3</v>
      </c>
      <c r="U12">
        <v>15</v>
      </c>
      <c r="V12">
        <v>14</v>
      </c>
      <c r="W12" s="5">
        <v>0.9320949074074073</v>
      </c>
      <c r="X12" s="2">
        <f t="shared" si="5"/>
        <v>0.5</v>
      </c>
      <c r="Y12" s="2">
        <f t="shared" si="6"/>
        <v>0.48148148148148145</v>
      </c>
      <c r="Z12" s="2">
        <f t="shared" si="7"/>
        <v>1</v>
      </c>
      <c r="AA12" s="4">
        <f t="shared" si="8"/>
        <v>76.108800000000002</v>
      </c>
    </row>
    <row r="13" spans="1:27" x14ac:dyDescent="0.3">
      <c r="A13" s="1" t="str">
        <f>'James Harden'!A13</f>
        <v>vs INJ</v>
      </c>
      <c r="B13">
        <v>113</v>
      </c>
      <c r="C13">
        <v>44</v>
      </c>
      <c r="D13">
        <v>84</v>
      </c>
      <c r="E13">
        <v>13</v>
      </c>
      <c r="F13">
        <v>27</v>
      </c>
      <c r="G13">
        <v>12</v>
      </c>
      <c r="H13">
        <v>12</v>
      </c>
      <c r="I13">
        <v>4</v>
      </c>
      <c r="J13">
        <v>4</v>
      </c>
      <c r="K13">
        <v>44</v>
      </c>
      <c r="L13">
        <v>6</v>
      </c>
      <c r="M13">
        <v>35</v>
      </c>
      <c r="N13">
        <v>32</v>
      </c>
      <c r="O13">
        <v>6</v>
      </c>
      <c r="P13">
        <v>22</v>
      </c>
      <c r="Q13">
        <f t="shared" si="10"/>
        <v>28</v>
      </c>
      <c r="R13">
        <v>2</v>
      </c>
      <c r="S13">
        <v>4</v>
      </c>
      <c r="T13">
        <v>7</v>
      </c>
      <c r="U13">
        <v>9</v>
      </c>
      <c r="V13">
        <v>11</v>
      </c>
      <c r="W13" s="5">
        <v>0.93533564814814818</v>
      </c>
      <c r="X13" s="2">
        <f t="shared" si="5"/>
        <v>0.52380952380952384</v>
      </c>
      <c r="Y13" s="2">
        <f t="shared" si="6"/>
        <v>0.48148148148148145</v>
      </c>
      <c r="Z13" s="2">
        <f t="shared" si="7"/>
        <v>1</v>
      </c>
      <c r="AA13" s="4">
        <f t="shared" si="8"/>
        <v>86.668800000000005</v>
      </c>
    </row>
    <row r="14" spans="1:27" x14ac:dyDescent="0.3">
      <c r="A14" s="1" t="str">
        <f>'James Harden'!A14</f>
        <v>@ EUR</v>
      </c>
      <c r="B14">
        <v>105</v>
      </c>
      <c r="C14">
        <v>41</v>
      </c>
      <c r="D14">
        <v>76</v>
      </c>
      <c r="E14">
        <v>12</v>
      </c>
      <c r="F14">
        <v>29</v>
      </c>
      <c r="G14">
        <v>11</v>
      </c>
      <c r="H14">
        <v>12</v>
      </c>
      <c r="I14">
        <v>3</v>
      </c>
      <c r="J14">
        <v>2</v>
      </c>
      <c r="K14">
        <v>42</v>
      </c>
      <c r="L14">
        <v>2</v>
      </c>
      <c r="M14">
        <v>40</v>
      </c>
      <c r="N14">
        <v>26</v>
      </c>
      <c r="O14">
        <v>2</v>
      </c>
      <c r="P14">
        <v>24</v>
      </c>
      <c r="Q14">
        <f t="shared" si="10"/>
        <v>26</v>
      </c>
      <c r="R14">
        <v>6</v>
      </c>
      <c r="S14">
        <v>4</v>
      </c>
      <c r="T14">
        <v>6</v>
      </c>
      <c r="U14">
        <v>17</v>
      </c>
      <c r="V14">
        <v>10</v>
      </c>
      <c r="W14" s="5">
        <v>0.9346875</v>
      </c>
      <c r="X14" s="2">
        <f t="shared" si="5"/>
        <v>0.53947368421052633</v>
      </c>
      <c r="Y14" s="2">
        <f t="shared" si="6"/>
        <v>0.41379310344827586</v>
      </c>
      <c r="Z14" s="2">
        <f t="shared" si="7"/>
        <v>0.91666666666666663</v>
      </c>
      <c r="AA14" s="4">
        <f t="shared" si="8"/>
        <v>81.868799999999993</v>
      </c>
    </row>
    <row r="15" spans="1:27" x14ac:dyDescent="0.3">
      <c r="A15" s="1" t="str">
        <f>'James Harden'!A15</f>
        <v>vs RKS</v>
      </c>
      <c r="B15">
        <v>124</v>
      </c>
      <c r="C15">
        <v>50</v>
      </c>
      <c r="D15">
        <v>87</v>
      </c>
      <c r="E15">
        <v>15</v>
      </c>
      <c r="F15">
        <v>28</v>
      </c>
      <c r="G15">
        <v>9</v>
      </c>
      <c r="H15">
        <v>9</v>
      </c>
      <c r="I15">
        <v>7</v>
      </c>
      <c r="J15">
        <v>23</v>
      </c>
      <c r="K15">
        <v>54</v>
      </c>
      <c r="L15">
        <v>0</v>
      </c>
      <c r="M15">
        <v>22</v>
      </c>
      <c r="N15">
        <v>29</v>
      </c>
      <c r="O15">
        <v>2</v>
      </c>
      <c r="P15">
        <v>21</v>
      </c>
      <c r="Q15">
        <f t="shared" si="10"/>
        <v>23</v>
      </c>
      <c r="R15">
        <v>13</v>
      </c>
      <c r="S15">
        <v>3</v>
      </c>
      <c r="T15">
        <v>11</v>
      </c>
      <c r="U15">
        <v>21</v>
      </c>
      <c r="V15">
        <v>11</v>
      </c>
      <c r="W15" s="5">
        <v>0.93443287037037037</v>
      </c>
      <c r="X15" s="2">
        <f t="shared" si="5"/>
        <v>0.57471264367816088</v>
      </c>
      <c r="Y15" s="2">
        <f t="shared" si="6"/>
        <v>0.5357142857142857</v>
      </c>
      <c r="Z15" s="2">
        <f t="shared" si="7"/>
        <v>1</v>
      </c>
      <c r="AA15" s="4">
        <f t="shared" si="8"/>
        <v>95.96159999999999</v>
      </c>
    </row>
    <row r="16" spans="1:27" x14ac:dyDescent="0.3">
      <c r="A16" s="1" t="str">
        <f>'James Harden'!A16</f>
        <v>@ AFR</v>
      </c>
      <c r="B16">
        <v>101</v>
      </c>
      <c r="C16">
        <v>37</v>
      </c>
      <c r="D16">
        <v>74</v>
      </c>
      <c r="E16">
        <v>16</v>
      </c>
      <c r="F16">
        <v>28</v>
      </c>
      <c r="G16">
        <v>11</v>
      </c>
      <c r="H16">
        <v>12</v>
      </c>
      <c r="I16">
        <v>4</v>
      </c>
      <c r="J16">
        <v>7</v>
      </c>
      <c r="K16">
        <v>32</v>
      </c>
      <c r="L16">
        <v>4</v>
      </c>
      <c r="M16">
        <v>31</v>
      </c>
      <c r="N16">
        <v>22</v>
      </c>
      <c r="O16">
        <v>6</v>
      </c>
      <c r="P16">
        <v>25</v>
      </c>
      <c r="Q16">
        <f t="shared" si="10"/>
        <v>31</v>
      </c>
      <c r="R16">
        <v>6</v>
      </c>
      <c r="S16">
        <v>3</v>
      </c>
      <c r="T16">
        <v>8</v>
      </c>
      <c r="U16">
        <v>12</v>
      </c>
      <c r="V16">
        <v>11</v>
      </c>
      <c r="W16" s="5">
        <v>0.93450231481481483</v>
      </c>
      <c r="X16" s="2">
        <f t="shared" si="5"/>
        <v>0.5</v>
      </c>
      <c r="Y16" s="2">
        <f t="shared" si="6"/>
        <v>0.5714285714285714</v>
      </c>
      <c r="Z16" s="2">
        <f t="shared" si="7"/>
        <v>0.91666666666666663</v>
      </c>
      <c r="AA16" s="4">
        <f t="shared" si="8"/>
        <v>78.028800000000004</v>
      </c>
    </row>
    <row r="17" spans="1:27" x14ac:dyDescent="0.3">
      <c r="A17" s="1" t="str">
        <f>'James Harden'!A17</f>
        <v>@ OLD</v>
      </c>
      <c r="B17">
        <v>109</v>
      </c>
      <c r="C17">
        <v>45</v>
      </c>
      <c r="D17">
        <v>80</v>
      </c>
      <c r="E17">
        <v>12</v>
      </c>
      <c r="F17">
        <v>25</v>
      </c>
      <c r="G17">
        <v>7</v>
      </c>
      <c r="H17">
        <v>7</v>
      </c>
      <c r="I17">
        <v>4</v>
      </c>
      <c r="J17">
        <v>4</v>
      </c>
      <c r="K17">
        <v>56</v>
      </c>
      <c r="L17">
        <v>4</v>
      </c>
      <c r="M17">
        <v>27</v>
      </c>
      <c r="N17">
        <v>27</v>
      </c>
      <c r="O17">
        <v>5</v>
      </c>
      <c r="P17">
        <v>26</v>
      </c>
      <c r="Q17">
        <f t="shared" si="10"/>
        <v>31</v>
      </c>
      <c r="R17">
        <v>4</v>
      </c>
      <c r="S17">
        <v>5</v>
      </c>
      <c r="T17">
        <v>9</v>
      </c>
      <c r="U17">
        <v>16</v>
      </c>
      <c r="V17">
        <v>12</v>
      </c>
      <c r="W17" s="5">
        <v>0.93465277777777778</v>
      </c>
      <c r="X17" s="2">
        <f t="shared" si="5"/>
        <v>0.5625</v>
      </c>
      <c r="Y17" s="2">
        <f t="shared" si="6"/>
        <v>0.48</v>
      </c>
      <c r="Z17" s="2">
        <f t="shared" si="7"/>
        <v>1</v>
      </c>
      <c r="AA17" s="4">
        <f t="shared" si="8"/>
        <v>83.596800000000002</v>
      </c>
    </row>
    <row r="18" spans="1:27" x14ac:dyDescent="0.3">
      <c r="A18" s="1" t="str">
        <f>'James Harden'!A18</f>
        <v>vs USA</v>
      </c>
      <c r="B18">
        <v>112</v>
      </c>
      <c r="C18">
        <v>45</v>
      </c>
      <c r="D18">
        <v>74</v>
      </c>
      <c r="E18">
        <v>13</v>
      </c>
      <c r="F18">
        <v>25</v>
      </c>
      <c r="G18">
        <v>9</v>
      </c>
      <c r="H18">
        <v>11</v>
      </c>
      <c r="I18">
        <v>5</v>
      </c>
      <c r="J18">
        <v>5</v>
      </c>
      <c r="K18">
        <v>50</v>
      </c>
      <c r="L18">
        <v>8</v>
      </c>
      <c r="M18">
        <v>33</v>
      </c>
      <c r="N18">
        <v>24</v>
      </c>
      <c r="O18">
        <v>5</v>
      </c>
      <c r="P18">
        <v>26</v>
      </c>
      <c r="Q18">
        <f t="shared" si="10"/>
        <v>31</v>
      </c>
      <c r="R18">
        <v>7</v>
      </c>
      <c r="S18">
        <v>4</v>
      </c>
      <c r="T18">
        <v>6</v>
      </c>
      <c r="U18">
        <v>20</v>
      </c>
      <c r="V18">
        <v>10</v>
      </c>
      <c r="W18" s="5">
        <v>0.93276620370370367</v>
      </c>
      <c r="X18" s="2">
        <f t="shared" si="5"/>
        <v>0.60810810810810811</v>
      </c>
      <c r="Y18" s="2">
        <f t="shared" si="6"/>
        <v>0.52</v>
      </c>
      <c r="Z18" s="2">
        <f t="shared" si="7"/>
        <v>0.81818181818181823</v>
      </c>
      <c r="AA18" s="4">
        <f t="shared" si="8"/>
        <v>76.6464</v>
      </c>
    </row>
    <row r="19" spans="1:27" x14ac:dyDescent="0.3">
      <c r="A19" s="1" t="str">
        <f>'James Harden'!A19</f>
        <v>@ SPA</v>
      </c>
      <c r="B19">
        <v>150</v>
      </c>
      <c r="C19">
        <v>52</v>
      </c>
      <c r="D19">
        <v>94</v>
      </c>
      <c r="E19">
        <v>19</v>
      </c>
      <c r="F19">
        <v>39</v>
      </c>
      <c r="G19">
        <v>27</v>
      </c>
      <c r="H19">
        <v>29</v>
      </c>
      <c r="I19">
        <v>3</v>
      </c>
      <c r="J19">
        <v>10</v>
      </c>
      <c r="K19">
        <v>42</v>
      </c>
      <c r="L19">
        <v>0</v>
      </c>
      <c r="M19">
        <v>34</v>
      </c>
      <c r="N19">
        <v>33</v>
      </c>
      <c r="O19">
        <v>2</v>
      </c>
      <c r="P19">
        <v>34</v>
      </c>
      <c r="Q19">
        <f t="shared" si="10"/>
        <v>36</v>
      </c>
      <c r="R19">
        <v>8</v>
      </c>
      <c r="S19">
        <v>1</v>
      </c>
      <c r="T19">
        <v>15</v>
      </c>
      <c r="U19">
        <v>31</v>
      </c>
      <c r="V19">
        <v>16</v>
      </c>
      <c r="W19" s="5">
        <v>0.93774305555555559</v>
      </c>
      <c r="X19" s="2">
        <f t="shared" si="5"/>
        <v>0.55319148936170215</v>
      </c>
      <c r="Y19" s="2">
        <f t="shared" si="6"/>
        <v>0.48717948717948717</v>
      </c>
      <c r="Z19" s="2">
        <f t="shared" si="7"/>
        <v>0.93103448275862066</v>
      </c>
      <c r="AA19" s="4">
        <f t="shared" si="8"/>
        <v>114.9696</v>
      </c>
    </row>
    <row r="20" spans="1:27" x14ac:dyDescent="0.3">
      <c r="A20" s="1">
        <f>'James Harden'!A20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'James Harden'!A21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'James Harden'!A22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'James Harden'!A23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'James Harden'!A24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'James Harden'!A25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'James Harden'!A26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'James Harden'!A27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'James Harden'!A28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'James Harden'!A29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'James Harden'!A30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'James Harden'!A31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'James Harden'!A32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'James Harden'!A33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'James Harden'!A34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'James Harden'!A35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'James Harden'!A36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'James Harden'!A37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'James Harden'!A38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'James Harden'!A39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'James Harden'!A40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'James Harden'!A41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'James Harden'!A42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'James Harden'!A43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'James Harden'!A44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'James Harden'!A45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'James Harden'!A46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107</v>
      </c>
      <c r="C47" s="4">
        <f t="shared" ref="C47:I47" si="11">AVERAGE(C2:C46)</f>
        <v>41.333333333333336</v>
      </c>
      <c r="D47" s="4">
        <f t="shared" si="11"/>
        <v>78.777777777777771</v>
      </c>
      <c r="E47" s="4">
        <f t="shared" si="11"/>
        <v>12.944444444444445</v>
      </c>
      <c r="F47" s="4">
        <f t="shared" si="11"/>
        <v>28.111111111111111</v>
      </c>
      <c r="G47" s="4">
        <f t="shared" si="11"/>
        <v>11.388888888888889</v>
      </c>
      <c r="H47" s="4">
        <f t="shared" si="11"/>
        <v>12.666666666666666</v>
      </c>
      <c r="I47" s="4">
        <f t="shared" si="11"/>
        <v>4</v>
      </c>
      <c r="J47" s="4">
        <f t="shared" ref="J47:W47" si="12">AVERAGE(J2:J46)</f>
        <v>6.4444444444444446</v>
      </c>
      <c r="K47" s="4">
        <f t="shared" si="12"/>
        <v>41.777777777777779</v>
      </c>
      <c r="L47" s="4">
        <f t="shared" si="12"/>
        <v>4.7777777777777777</v>
      </c>
      <c r="M47" s="4">
        <f t="shared" si="12"/>
        <v>31.722222222222221</v>
      </c>
      <c r="N47" s="4">
        <f t="shared" si="12"/>
        <v>23.833333333333332</v>
      </c>
      <c r="O47" s="4">
        <f t="shared" si="12"/>
        <v>5.333333333333333</v>
      </c>
      <c r="P47" s="4">
        <f t="shared" si="12"/>
        <v>24.722222222222221</v>
      </c>
      <c r="Q47" s="4">
        <f t="shared" si="12"/>
        <v>12.022222222222222</v>
      </c>
      <c r="R47" s="4">
        <f t="shared" si="12"/>
        <v>5.1111111111111107</v>
      </c>
      <c r="S47" s="4">
        <f t="shared" si="12"/>
        <v>2.7222222222222223</v>
      </c>
      <c r="T47" s="4">
        <f t="shared" si="12"/>
        <v>8.0555555555555554</v>
      </c>
      <c r="U47" s="4">
        <f t="shared" si="12"/>
        <v>13.277777777777779</v>
      </c>
      <c r="V47" s="4">
        <f t="shared" si="12"/>
        <v>10.222222222222221</v>
      </c>
      <c r="W47" s="5">
        <f t="shared" si="12"/>
        <v>0.93394675925925918</v>
      </c>
      <c r="X47" s="2">
        <f>SUM(C2:C46)/SUM(D2:D46)</f>
        <v>0.52468265162200278</v>
      </c>
      <c r="Y47" s="2">
        <f>SUM(E2:E46)/SUM(F2:F46)</f>
        <v>0.46047430830039526</v>
      </c>
      <c r="Z47" s="2">
        <f>SUM(G2:G46)/SUM(H2:H46)</f>
        <v>0.89912280701754388</v>
      </c>
      <c r="AA47" s="4">
        <f>AVERAGE(AA2:AA46)</f>
        <v>33.436160000000001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1926</v>
      </c>
      <c r="C49">
        <f t="shared" ref="C49:I49" si="13">SUM(C2:C46)</f>
        <v>744</v>
      </c>
      <c r="D49">
        <f t="shared" si="13"/>
        <v>1418</v>
      </c>
      <c r="E49">
        <f t="shared" si="13"/>
        <v>233</v>
      </c>
      <c r="F49">
        <f t="shared" si="13"/>
        <v>506</v>
      </c>
      <c r="G49">
        <f t="shared" si="13"/>
        <v>205</v>
      </c>
      <c r="H49">
        <f t="shared" si="13"/>
        <v>228</v>
      </c>
      <c r="I49">
        <f t="shared" si="13"/>
        <v>72</v>
      </c>
      <c r="J49">
        <f t="shared" ref="J49:V49" si="14">SUM(J2:J46)</f>
        <v>116</v>
      </c>
      <c r="K49">
        <f t="shared" si="14"/>
        <v>752</v>
      </c>
      <c r="L49">
        <f t="shared" si="14"/>
        <v>86</v>
      </c>
      <c r="M49">
        <f t="shared" si="14"/>
        <v>571</v>
      </c>
      <c r="N49">
        <f t="shared" si="14"/>
        <v>429</v>
      </c>
      <c r="O49">
        <f t="shared" si="14"/>
        <v>96</v>
      </c>
      <c r="P49">
        <f t="shared" si="14"/>
        <v>445</v>
      </c>
      <c r="Q49">
        <f t="shared" si="14"/>
        <v>541</v>
      </c>
      <c r="R49">
        <f t="shared" si="14"/>
        <v>92</v>
      </c>
      <c r="S49">
        <f t="shared" si="14"/>
        <v>49</v>
      </c>
      <c r="T49">
        <f t="shared" si="14"/>
        <v>145</v>
      </c>
      <c r="U49">
        <f t="shared" si="14"/>
        <v>239</v>
      </c>
      <c r="V49">
        <f t="shared" si="14"/>
        <v>184</v>
      </c>
      <c r="AA49" s="4">
        <f>SUM(AA2:AA46)</f>
        <v>1504.6272000000001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1.28005129775668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128.005129775668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1.3839182265248846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138.39182265248846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-138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'James Harden'!A2</f>
        <v>vs OLD</v>
      </c>
      <c r="B2">
        <v>123</v>
      </c>
      <c r="C2">
        <v>48</v>
      </c>
      <c r="D2">
        <v>83</v>
      </c>
      <c r="E2">
        <v>15</v>
      </c>
      <c r="F2">
        <v>27</v>
      </c>
      <c r="G2">
        <v>12</v>
      </c>
      <c r="H2">
        <v>15</v>
      </c>
      <c r="I2">
        <v>3</v>
      </c>
      <c r="J2">
        <v>2</v>
      </c>
      <c r="K2">
        <v>48</v>
      </c>
      <c r="L2">
        <v>4</v>
      </c>
      <c r="M2">
        <v>27</v>
      </c>
      <c r="N2">
        <v>27</v>
      </c>
      <c r="O2">
        <v>5</v>
      </c>
      <c r="P2">
        <v>33</v>
      </c>
      <c r="Q2">
        <f t="shared" ref="Q2" si="0">O2+P2</f>
        <v>38</v>
      </c>
      <c r="R2">
        <v>3</v>
      </c>
      <c r="S2">
        <v>9</v>
      </c>
      <c r="T2">
        <v>3</v>
      </c>
      <c r="U2">
        <v>7</v>
      </c>
      <c r="V2">
        <v>9</v>
      </c>
      <c r="W2" s="5">
        <v>0.93258101851851849</v>
      </c>
      <c r="X2" s="2">
        <f t="shared" ref="X2" si="1">C2/D2</f>
        <v>0.57831325301204817</v>
      </c>
      <c r="Y2" s="2">
        <f t="shared" ref="Y2" si="2" xml:space="preserve"> E2/F2</f>
        <v>0.55555555555555558</v>
      </c>
      <c r="Z2" s="2">
        <f t="shared" ref="Z2" si="3">G2/H2</f>
        <v>0.8</v>
      </c>
      <c r="AA2" s="4">
        <f t="shared" ref="AA2" si="4">0.96*((D2)+(T2)+0.44*(H2)-(O2))</f>
        <v>84.095999999999989</v>
      </c>
    </row>
    <row r="3" spans="1:27" x14ac:dyDescent="0.3">
      <c r="A3" s="1" t="str">
        <f>'James Harden'!A3</f>
        <v>@ USA</v>
      </c>
      <c r="B3">
        <v>111</v>
      </c>
      <c r="C3">
        <v>44</v>
      </c>
      <c r="D3">
        <v>74</v>
      </c>
      <c r="E3">
        <v>10</v>
      </c>
      <c r="F3">
        <v>24</v>
      </c>
      <c r="G3">
        <v>13</v>
      </c>
      <c r="H3">
        <v>14</v>
      </c>
      <c r="I3">
        <v>5</v>
      </c>
      <c r="J3">
        <v>12</v>
      </c>
      <c r="K3">
        <v>54</v>
      </c>
      <c r="L3">
        <v>4</v>
      </c>
      <c r="M3">
        <v>56</v>
      </c>
      <c r="N3">
        <v>20</v>
      </c>
      <c r="O3">
        <v>8</v>
      </c>
      <c r="P3">
        <v>35</v>
      </c>
      <c r="Q3">
        <f>O3+P3</f>
        <v>43</v>
      </c>
      <c r="R3">
        <v>4</v>
      </c>
      <c r="S3">
        <v>9</v>
      </c>
      <c r="T3">
        <v>9</v>
      </c>
      <c r="U3">
        <v>14</v>
      </c>
      <c r="V3">
        <v>9</v>
      </c>
      <c r="W3" s="5">
        <v>0.93380787037037039</v>
      </c>
      <c r="X3" s="2">
        <f t="shared" ref="X3:X46" si="5">C3/D3</f>
        <v>0.59459459459459463</v>
      </c>
      <c r="Y3" s="2">
        <f t="shared" ref="Y3:Y46" si="6" xml:space="preserve"> E3/F3</f>
        <v>0.41666666666666669</v>
      </c>
      <c r="Z3" s="2">
        <f t="shared" ref="Z3:Z46" si="7">G3/H3</f>
        <v>0.9285714285714286</v>
      </c>
      <c r="AA3" s="4">
        <f t="shared" ref="AA3:AA46" si="8">0.96*((D3)+(T3)+0.44*(H3)-(O3))</f>
        <v>77.913599999999988</v>
      </c>
    </row>
    <row r="4" spans="1:27" x14ac:dyDescent="0.3">
      <c r="A4" s="1" t="str">
        <f>'James Harden'!A4</f>
        <v>vs SPA</v>
      </c>
      <c r="B4">
        <v>115</v>
      </c>
      <c r="C4">
        <v>50</v>
      </c>
      <c r="D4">
        <v>87</v>
      </c>
      <c r="E4">
        <v>10</v>
      </c>
      <c r="F4">
        <v>23</v>
      </c>
      <c r="G4">
        <v>5</v>
      </c>
      <c r="H4">
        <v>6</v>
      </c>
      <c r="I4">
        <v>7</v>
      </c>
      <c r="J4">
        <v>8</v>
      </c>
      <c r="K4">
        <v>62</v>
      </c>
      <c r="L4">
        <v>19</v>
      </c>
      <c r="M4">
        <v>29</v>
      </c>
      <c r="N4">
        <v>33</v>
      </c>
      <c r="O4">
        <v>14</v>
      </c>
      <c r="P4">
        <v>29</v>
      </c>
      <c r="Q4">
        <f t="shared" ref="Q4" si="9">O4+P4</f>
        <v>43</v>
      </c>
      <c r="R4">
        <v>4</v>
      </c>
      <c r="S4">
        <v>10</v>
      </c>
      <c r="T4">
        <v>4</v>
      </c>
      <c r="U4">
        <v>4</v>
      </c>
      <c r="V4">
        <v>12</v>
      </c>
      <c r="W4" s="5">
        <v>0.93347222222222215</v>
      </c>
      <c r="X4" s="2">
        <f t="shared" si="5"/>
        <v>0.57471264367816088</v>
      </c>
      <c r="Y4" s="2">
        <f t="shared" si="6"/>
        <v>0.43478260869565216</v>
      </c>
      <c r="Z4" s="2">
        <f t="shared" si="7"/>
        <v>0.83333333333333337</v>
      </c>
      <c r="AA4" s="4">
        <f t="shared" si="8"/>
        <v>76.454399999999993</v>
      </c>
    </row>
    <row r="5" spans="1:27" x14ac:dyDescent="0.3">
      <c r="A5" s="1" t="str">
        <f>'James Harden'!A5</f>
        <v>@ CHI</v>
      </c>
      <c r="B5">
        <v>117</v>
      </c>
      <c r="C5">
        <v>48</v>
      </c>
      <c r="D5">
        <v>81</v>
      </c>
      <c r="E5">
        <v>14</v>
      </c>
      <c r="F5">
        <v>28</v>
      </c>
      <c r="G5">
        <v>7</v>
      </c>
      <c r="H5">
        <v>8</v>
      </c>
      <c r="I5">
        <v>6</v>
      </c>
      <c r="J5">
        <v>8</v>
      </c>
      <c r="K5">
        <v>44</v>
      </c>
      <c r="L5">
        <v>12</v>
      </c>
      <c r="M5">
        <v>30</v>
      </c>
      <c r="N5">
        <v>24</v>
      </c>
      <c r="O5">
        <v>8</v>
      </c>
      <c r="P5">
        <v>27</v>
      </c>
      <c r="Q5">
        <f t="shared" ref="Q5:Q46" si="10">O5+P5</f>
        <v>35</v>
      </c>
      <c r="R5">
        <v>11</v>
      </c>
      <c r="S5">
        <v>14</v>
      </c>
      <c r="T5">
        <v>10</v>
      </c>
      <c r="U5">
        <v>18</v>
      </c>
      <c r="V5">
        <v>9</v>
      </c>
      <c r="W5" s="5">
        <v>0.93320601851851848</v>
      </c>
      <c r="X5" s="2">
        <f t="shared" si="5"/>
        <v>0.59259259259259256</v>
      </c>
      <c r="Y5" s="2">
        <f t="shared" si="6"/>
        <v>0.5</v>
      </c>
      <c r="Z5" s="2">
        <f t="shared" si="7"/>
        <v>0.875</v>
      </c>
      <c r="AA5" s="4">
        <f t="shared" si="8"/>
        <v>83.05919999999999</v>
      </c>
    </row>
    <row r="6" spans="1:27" x14ac:dyDescent="0.3">
      <c r="A6" s="1" t="str">
        <f>'James Harden'!A6</f>
        <v>@ CAN</v>
      </c>
      <c r="B6">
        <v>104</v>
      </c>
      <c r="C6">
        <v>41</v>
      </c>
      <c r="D6">
        <v>68</v>
      </c>
      <c r="E6">
        <v>7</v>
      </c>
      <c r="F6">
        <v>19</v>
      </c>
      <c r="G6">
        <v>15</v>
      </c>
      <c r="H6">
        <v>17</v>
      </c>
      <c r="I6">
        <v>4</v>
      </c>
      <c r="J6">
        <v>6</v>
      </c>
      <c r="K6">
        <v>56</v>
      </c>
      <c r="L6">
        <v>2</v>
      </c>
      <c r="M6">
        <v>21</v>
      </c>
      <c r="N6">
        <v>24</v>
      </c>
      <c r="O6">
        <v>2</v>
      </c>
      <c r="P6">
        <v>23</v>
      </c>
      <c r="Q6">
        <f t="shared" si="10"/>
        <v>25</v>
      </c>
      <c r="R6">
        <v>8</v>
      </c>
      <c r="S6">
        <v>7</v>
      </c>
      <c r="T6">
        <v>6</v>
      </c>
      <c r="U6">
        <v>19</v>
      </c>
      <c r="V6">
        <v>8</v>
      </c>
      <c r="W6" s="5">
        <v>0.93379629629629635</v>
      </c>
      <c r="X6" s="2">
        <f t="shared" si="5"/>
        <v>0.6029411764705882</v>
      </c>
      <c r="Y6" s="2">
        <f t="shared" si="6"/>
        <v>0.36842105263157893</v>
      </c>
      <c r="Z6" s="2">
        <f t="shared" si="7"/>
        <v>0.88235294117647056</v>
      </c>
      <c r="AA6" s="4">
        <f t="shared" si="8"/>
        <v>76.300799999999995</v>
      </c>
    </row>
    <row r="7" spans="1:27" x14ac:dyDescent="0.3">
      <c r="A7" s="1" t="str">
        <f>'James Harden'!A7</f>
        <v>vs DNK</v>
      </c>
      <c r="B7">
        <v>110</v>
      </c>
      <c r="C7">
        <v>46</v>
      </c>
      <c r="D7">
        <v>75</v>
      </c>
      <c r="E7">
        <v>7</v>
      </c>
      <c r="F7">
        <v>18</v>
      </c>
      <c r="G7">
        <v>11</v>
      </c>
      <c r="H7">
        <v>12</v>
      </c>
      <c r="I7">
        <v>14</v>
      </c>
      <c r="J7">
        <v>6</v>
      </c>
      <c r="K7">
        <v>58</v>
      </c>
      <c r="L7">
        <v>8</v>
      </c>
      <c r="M7">
        <v>20</v>
      </c>
      <c r="N7">
        <v>26</v>
      </c>
      <c r="O7">
        <v>6</v>
      </c>
      <c r="P7">
        <v>28</v>
      </c>
      <c r="Q7">
        <f t="shared" si="10"/>
        <v>34</v>
      </c>
      <c r="R7">
        <v>4</v>
      </c>
      <c r="S7">
        <v>4</v>
      </c>
      <c r="T7">
        <v>9</v>
      </c>
      <c r="U7">
        <v>8</v>
      </c>
      <c r="V7">
        <v>13</v>
      </c>
      <c r="W7" s="5">
        <v>0.93266203703703709</v>
      </c>
      <c r="X7" s="2">
        <f t="shared" si="5"/>
        <v>0.61333333333333329</v>
      </c>
      <c r="Y7" s="2">
        <f t="shared" si="6"/>
        <v>0.3888888888888889</v>
      </c>
      <c r="Z7" s="2">
        <f t="shared" si="7"/>
        <v>0.91666666666666663</v>
      </c>
      <c r="AA7" s="4">
        <f t="shared" si="8"/>
        <v>79.948799999999991</v>
      </c>
    </row>
    <row r="8" spans="1:27" x14ac:dyDescent="0.3">
      <c r="A8" s="1" t="str">
        <f>'James Harden'!A8</f>
        <v>@ IMP</v>
      </c>
      <c r="B8">
        <v>108</v>
      </c>
      <c r="C8">
        <v>40</v>
      </c>
      <c r="D8">
        <v>86</v>
      </c>
      <c r="E8">
        <v>14</v>
      </c>
      <c r="F8">
        <v>38</v>
      </c>
      <c r="G8">
        <v>14</v>
      </c>
      <c r="H8">
        <v>14</v>
      </c>
      <c r="I8">
        <v>5</v>
      </c>
      <c r="J8">
        <v>0</v>
      </c>
      <c r="K8">
        <v>32</v>
      </c>
      <c r="L8">
        <v>10</v>
      </c>
      <c r="M8">
        <v>23</v>
      </c>
      <c r="N8">
        <v>24</v>
      </c>
      <c r="O8">
        <v>11</v>
      </c>
      <c r="P8">
        <v>33</v>
      </c>
      <c r="Q8">
        <f t="shared" si="10"/>
        <v>44</v>
      </c>
      <c r="R8">
        <v>2</v>
      </c>
      <c r="S8">
        <v>9</v>
      </c>
      <c r="T8">
        <v>4</v>
      </c>
      <c r="U8">
        <v>5</v>
      </c>
      <c r="V8">
        <v>8</v>
      </c>
      <c r="W8" s="5">
        <v>0.93265046296296295</v>
      </c>
      <c r="X8" s="2">
        <f t="shared" si="5"/>
        <v>0.46511627906976744</v>
      </c>
      <c r="Y8" s="2">
        <f t="shared" si="6"/>
        <v>0.36842105263157893</v>
      </c>
      <c r="Z8" s="2">
        <f t="shared" si="7"/>
        <v>1</v>
      </c>
      <c r="AA8" s="4">
        <f t="shared" si="8"/>
        <v>81.753599999999992</v>
      </c>
    </row>
    <row r="9" spans="1:27" x14ac:dyDescent="0.3">
      <c r="A9" s="1" t="str">
        <f>'James Harden'!A9</f>
        <v>vs 3PT</v>
      </c>
      <c r="B9">
        <v>119</v>
      </c>
      <c r="C9">
        <v>45</v>
      </c>
      <c r="D9">
        <v>78</v>
      </c>
      <c r="E9">
        <v>22</v>
      </c>
      <c r="F9">
        <v>46</v>
      </c>
      <c r="G9">
        <v>7</v>
      </c>
      <c r="H9">
        <v>7</v>
      </c>
      <c r="I9">
        <v>4</v>
      </c>
      <c r="J9">
        <v>9</v>
      </c>
      <c r="K9">
        <v>28</v>
      </c>
      <c r="L9">
        <v>7</v>
      </c>
      <c r="M9">
        <v>37</v>
      </c>
      <c r="N9">
        <v>30</v>
      </c>
      <c r="O9">
        <v>3</v>
      </c>
      <c r="P9">
        <v>34</v>
      </c>
      <c r="Q9">
        <f t="shared" si="10"/>
        <v>37</v>
      </c>
      <c r="R9">
        <v>2</v>
      </c>
      <c r="S9">
        <v>5</v>
      </c>
      <c r="T9">
        <v>8</v>
      </c>
      <c r="U9">
        <v>5</v>
      </c>
      <c r="V9">
        <v>8</v>
      </c>
      <c r="W9" s="5">
        <v>0.93303240740740734</v>
      </c>
      <c r="X9" s="2">
        <f t="shared" si="5"/>
        <v>0.57692307692307687</v>
      </c>
      <c r="Y9" s="2">
        <f t="shared" si="6"/>
        <v>0.47826086956521741</v>
      </c>
      <c r="Z9" s="2">
        <f t="shared" si="7"/>
        <v>1</v>
      </c>
      <c r="AA9" s="4">
        <f t="shared" si="8"/>
        <v>82.636799999999994</v>
      </c>
    </row>
    <row r="10" spans="1:27" x14ac:dyDescent="0.3">
      <c r="A10" s="1" t="str">
        <f>'James Harden'!A10</f>
        <v>@ DEF</v>
      </c>
      <c r="B10">
        <v>123</v>
      </c>
      <c r="C10">
        <v>51</v>
      </c>
      <c r="D10">
        <v>76</v>
      </c>
      <c r="E10">
        <v>9</v>
      </c>
      <c r="F10">
        <v>19</v>
      </c>
      <c r="G10">
        <v>12</v>
      </c>
      <c r="H10">
        <v>13</v>
      </c>
      <c r="I10">
        <v>17</v>
      </c>
      <c r="J10">
        <v>2</v>
      </c>
      <c r="K10">
        <v>64</v>
      </c>
      <c r="L10">
        <v>11</v>
      </c>
      <c r="M10">
        <v>56</v>
      </c>
      <c r="N10">
        <v>31</v>
      </c>
      <c r="O10">
        <v>7</v>
      </c>
      <c r="P10">
        <v>31</v>
      </c>
      <c r="Q10">
        <f t="shared" si="10"/>
        <v>38</v>
      </c>
      <c r="R10">
        <v>5</v>
      </c>
      <c r="S10">
        <v>2</v>
      </c>
      <c r="T10">
        <v>9</v>
      </c>
      <c r="U10">
        <v>15</v>
      </c>
      <c r="V10">
        <v>11</v>
      </c>
      <c r="W10" s="5">
        <v>0.93358796296296298</v>
      </c>
      <c r="X10" s="2">
        <f t="shared" si="5"/>
        <v>0.67105263157894735</v>
      </c>
      <c r="Y10" s="2">
        <f t="shared" si="6"/>
        <v>0.47368421052631576</v>
      </c>
      <c r="Z10" s="2">
        <f t="shared" si="7"/>
        <v>0.92307692307692313</v>
      </c>
      <c r="AA10" s="4">
        <f t="shared" si="8"/>
        <v>80.371200000000002</v>
      </c>
    </row>
    <row r="11" spans="1:27" x14ac:dyDescent="0.3">
      <c r="A11" s="1" t="str">
        <f>'James Harden'!A11</f>
        <v>vs OCE</v>
      </c>
      <c r="B11">
        <v>99</v>
      </c>
      <c r="C11">
        <v>40</v>
      </c>
      <c r="D11">
        <v>72</v>
      </c>
      <c r="E11">
        <v>9</v>
      </c>
      <c r="F11">
        <v>23</v>
      </c>
      <c r="G11">
        <v>10</v>
      </c>
      <c r="H11">
        <v>11</v>
      </c>
      <c r="I11">
        <v>6</v>
      </c>
      <c r="J11">
        <v>10</v>
      </c>
      <c r="K11">
        <v>52</v>
      </c>
      <c r="L11">
        <v>6</v>
      </c>
      <c r="M11">
        <v>18</v>
      </c>
      <c r="N11">
        <v>22</v>
      </c>
      <c r="O11">
        <v>6</v>
      </c>
      <c r="P11">
        <v>26</v>
      </c>
      <c r="Q11">
        <f t="shared" si="10"/>
        <v>32</v>
      </c>
      <c r="R11">
        <v>5</v>
      </c>
      <c r="S11">
        <v>8</v>
      </c>
      <c r="T11">
        <v>15</v>
      </c>
      <c r="U11">
        <v>15</v>
      </c>
      <c r="V11">
        <v>11</v>
      </c>
      <c r="W11" s="5">
        <v>0.93292824074074077</v>
      </c>
      <c r="X11" s="2">
        <f t="shared" si="5"/>
        <v>0.55555555555555558</v>
      </c>
      <c r="Y11" s="2">
        <f t="shared" si="6"/>
        <v>0.39130434782608697</v>
      </c>
      <c r="Z11" s="2">
        <f t="shared" si="7"/>
        <v>0.90909090909090906</v>
      </c>
      <c r="AA11" s="4">
        <f t="shared" si="8"/>
        <v>82.406400000000005</v>
      </c>
    </row>
    <row r="12" spans="1:27" x14ac:dyDescent="0.3">
      <c r="A12" s="1" t="str">
        <f>'James Harden'!A12</f>
        <v>@ FRA</v>
      </c>
      <c r="B12">
        <v>107</v>
      </c>
      <c r="C12">
        <v>41</v>
      </c>
      <c r="D12">
        <v>72</v>
      </c>
      <c r="E12">
        <v>10</v>
      </c>
      <c r="F12">
        <v>26</v>
      </c>
      <c r="G12">
        <v>15</v>
      </c>
      <c r="H12">
        <v>19</v>
      </c>
      <c r="I12">
        <v>5</v>
      </c>
      <c r="J12">
        <v>2</v>
      </c>
      <c r="K12">
        <v>52</v>
      </c>
      <c r="L12">
        <v>13</v>
      </c>
      <c r="M12">
        <v>27</v>
      </c>
      <c r="N12">
        <v>17</v>
      </c>
      <c r="O12">
        <v>9</v>
      </c>
      <c r="P12">
        <v>32</v>
      </c>
      <c r="Q12">
        <f t="shared" si="10"/>
        <v>41</v>
      </c>
      <c r="R12">
        <v>2</v>
      </c>
      <c r="S12">
        <v>9</v>
      </c>
      <c r="T12">
        <v>9</v>
      </c>
      <c r="U12">
        <v>5</v>
      </c>
      <c r="V12">
        <v>9</v>
      </c>
      <c r="W12" s="5">
        <v>0.93457175925925917</v>
      </c>
      <c r="X12" s="2">
        <f t="shared" si="5"/>
        <v>0.56944444444444442</v>
      </c>
      <c r="Y12" s="2">
        <f t="shared" si="6"/>
        <v>0.38461538461538464</v>
      </c>
      <c r="Z12" s="2">
        <f t="shared" si="7"/>
        <v>0.78947368421052633</v>
      </c>
      <c r="AA12" s="4">
        <f t="shared" si="8"/>
        <v>77.145600000000002</v>
      </c>
    </row>
    <row r="13" spans="1:27" x14ac:dyDescent="0.3">
      <c r="A13" s="1" t="str">
        <f>'James Harden'!A13</f>
        <v>vs INJ</v>
      </c>
      <c r="B13">
        <v>130</v>
      </c>
      <c r="C13">
        <v>54</v>
      </c>
      <c r="D13">
        <v>84</v>
      </c>
      <c r="E13">
        <v>8</v>
      </c>
      <c r="F13">
        <v>17</v>
      </c>
      <c r="G13">
        <v>14</v>
      </c>
      <c r="H13">
        <v>15</v>
      </c>
      <c r="I13">
        <v>10</v>
      </c>
      <c r="J13">
        <v>15</v>
      </c>
      <c r="K13">
        <v>70</v>
      </c>
      <c r="L13">
        <v>10</v>
      </c>
      <c r="M13">
        <v>15</v>
      </c>
      <c r="N13">
        <v>27</v>
      </c>
      <c r="O13">
        <v>8</v>
      </c>
      <c r="P13">
        <v>30</v>
      </c>
      <c r="Q13">
        <f t="shared" si="10"/>
        <v>38</v>
      </c>
      <c r="R13">
        <v>7</v>
      </c>
      <c r="S13">
        <v>10</v>
      </c>
      <c r="T13">
        <v>6</v>
      </c>
      <c r="U13">
        <v>10</v>
      </c>
      <c r="V13">
        <v>8</v>
      </c>
      <c r="W13" s="5">
        <v>0.93131944444444448</v>
      </c>
      <c r="X13" s="2">
        <f t="shared" si="5"/>
        <v>0.6428571428571429</v>
      </c>
      <c r="Y13" s="2">
        <f t="shared" si="6"/>
        <v>0.47058823529411764</v>
      </c>
      <c r="Z13" s="2">
        <f t="shared" si="7"/>
        <v>0.93333333333333335</v>
      </c>
      <c r="AA13" s="4">
        <f t="shared" si="8"/>
        <v>85.055999999999997</v>
      </c>
    </row>
    <row r="14" spans="1:27" x14ac:dyDescent="0.3">
      <c r="A14" s="1" t="str">
        <f>'James Harden'!A14</f>
        <v>@ EUR</v>
      </c>
      <c r="B14">
        <v>118</v>
      </c>
      <c r="C14">
        <v>43</v>
      </c>
      <c r="D14">
        <v>74</v>
      </c>
      <c r="E14">
        <v>18</v>
      </c>
      <c r="F14">
        <v>37</v>
      </c>
      <c r="G14">
        <v>14</v>
      </c>
      <c r="H14">
        <v>15</v>
      </c>
      <c r="I14">
        <v>3</v>
      </c>
      <c r="J14">
        <v>7</v>
      </c>
      <c r="K14">
        <v>30</v>
      </c>
      <c r="L14">
        <v>7</v>
      </c>
      <c r="M14">
        <v>21</v>
      </c>
      <c r="N14">
        <v>30</v>
      </c>
      <c r="O14">
        <v>8</v>
      </c>
      <c r="P14">
        <v>30</v>
      </c>
      <c r="Q14">
        <f t="shared" si="10"/>
        <v>38</v>
      </c>
      <c r="R14">
        <v>3</v>
      </c>
      <c r="S14">
        <v>7</v>
      </c>
      <c r="T14">
        <v>11</v>
      </c>
      <c r="U14">
        <v>8</v>
      </c>
      <c r="V14">
        <v>9</v>
      </c>
      <c r="W14" s="5">
        <v>0.93196759259259254</v>
      </c>
      <c r="X14" s="2">
        <f t="shared" si="5"/>
        <v>0.58108108108108103</v>
      </c>
      <c r="Y14" s="2">
        <f t="shared" si="6"/>
        <v>0.48648648648648651</v>
      </c>
      <c r="Z14" s="2">
        <f t="shared" si="7"/>
        <v>0.93333333333333335</v>
      </c>
      <c r="AA14" s="4">
        <f t="shared" si="8"/>
        <v>80.255999999999986</v>
      </c>
    </row>
    <row r="15" spans="1:27" x14ac:dyDescent="0.3">
      <c r="A15" s="1" t="str">
        <f>'James Harden'!A15</f>
        <v>vs RKS</v>
      </c>
      <c r="B15">
        <v>131</v>
      </c>
      <c r="C15">
        <v>52</v>
      </c>
      <c r="D15">
        <v>86</v>
      </c>
      <c r="E15">
        <v>14</v>
      </c>
      <c r="F15">
        <v>26</v>
      </c>
      <c r="G15">
        <v>13</v>
      </c>
      <c r="H15">
        <v>15</v>
      </c>
      <c r="I15">
        <v>6</v>
      </c>
      <c r="J15">
        <v>21</v>
      </c>
      <c r="K15">
        <v>56</v>
      </c>
      <c r="L15">
        <v>13</v>
      </c>
      <c r="M15">
        <v>25</v>
      </c>
      <c r="N15">
        <v>35</v>
      </c>
      <c r="O15">
        <v>10</v>
      </c>
      <c r="P15">
        <v>32</v>
      </c>
      <c r="Q15">
        <f t="shared" si="10"/>
        <v>42</v>
      </c>
      <c r="R15">
        <v>6</v>
      </c>
      <c r="S15">
        <v>6</v>
      </c>
      <c r="T15">
        <v>17</v>
      </c>
      <c r="U15">
        <v>14</v>
      </c>
      <c r="V15">
        <v>11</v>
      </c>
      <c r="W15" s="5">
        <v>0.93222222222222217</v>
      </c>
      <c r="X15" s="2">
        <f t="shared" si="5"/>
        <v>0.60465116279069764</v>
      </c>
      <c r="Y15" s="2">
        <f t="shared" si="6"/>
        <v>0.53846153846153844</v>
      </c>
      <c r="Z15" s="2">
        <f t="shared" si="7"/>
        <v>0.8666666666666667</v>
      </c>
      <c r="AA15" s="4">
        <f t="shared" si="8"/>
        <v>95.615999999999985</v>
      </c>
    </row>
    <row r="16" spans="1:27" x14ac:dyDescent="0.3">
      <c r="A16" s="1" t="str">
        <f>'James Harden'!A16</f>
        <v>@ AFR</v>
      </c>
      <c r="B16">
        <v>103</v>
      </c>
      <c r="C16">
        <v>39</v>
      </c>
      <c r="D16">
        <v>69</v>
      </c>
      <c r="E16">
        <v>11</v>
      </c>
      <c r="F16">
        <v>24</v>
      </c>
      <c r="G16">
        <v>14</v>
      </c>
      <c r="H16">
        <v>19</v>
      </c>
      <c r="I16">
        <v>8</v>
      </c>
      <c r="J16">
        <v>2</v>
      </c>
      <c r="K16">
        <v>40</v>
      </c>
      <c r="L16">
        <v>10</v>
      </c>
      <c r="M16">
        <v>28</v>
      </c>
      <c r="N16">
        <v>28</v>
      </c>
      <c r="O16">
        <v>7</v>
      </c>
      <c r="P16">
        <v>30</v>
      </c>
      <c r="Q16">
        <f t="shared" si="10"/>
        <v>37</v>
      </c>
      <c r="R16">
        <v>3</v>
      </c>
      <c r="S16">
        <v>7</v>
      </c>
      <c r="T16">
        <v>10</v>
      </c>
      <c r="U16">
        <v>16</v>
      </c>
      <c r="V16">
        <v>9</v>
      </c>
      <c r="W16" s="5">
        <v>0.93215277777777783</v>
      </c>
      <c r="X16" s="2">
        <f t="shared" si="5"/>
        <v>0.56521739130434778</v>
      </c>
      <c r="Y16" s="2">
        <f t="shared" si="6"/>
        <v>0.45833333333333331</v>
      </c>
      <c r="Z16" s="2">
        <f t="shared" si="7"/>
        <v>0.73684210526315785</v>
      </c>
      <c r="AA16" s="4">
        <f t="shared" si="8"/>
        <v>77.145600000000002</v>
      </c>
    </row>
    <row r="17" spans="1:27" x14ac:dyDescent="0.3">
      <c r="A17" s="1" t="str">
        <f>'James Harden'!A17</f>
        <v>@ OLD</v>
      </c>
      <c r="B17">
        <v>106</v>
      </c>
      <c r="C17">
        <v>42</v>
      </c>
      <c r="D17">
        <v>73</v>
      </c>
      <c r="E17">
        <v>6</v>
      </c>
      <c r="F17">
        <v>15</v>
      </c>
      <c r="G17">
        <v>16</v>
      </c>
      <c r="H17">
        <v>19</v>
      </c>
      <c r="I17">
        <v>12</v>
      </c>
      <c r="J17">
        <v>14</v>
      </c>
      <c r="K17">
        <v>52</v>
      </c>
      <c r="L17">
        <v>6</v>
      </c>
      <c r="M17">
        <v>26</v>
      </c>
      <c r="N17">
        <v>20</v>
      </c>
      <c r="O17">
        <v>6</v>
      </c>
      <c r="P17">
        <v>30</v>
      </c>
      <c r="Q17">
        <f t="shared" si="10"/>
        <v>36</v>
      </c>
      <c r="R17">
        <v>8</v>
      </c>
      <c r="S17">
        <v>0</v>
      </c>
      <c r="T17">
        <v>12</v>
      </c>
      <c r="U17">
        <v>13</v>
      </c>
      <c r="V17">
        <v>6</v>
      </c>
      <c r="W17" s="5">
        <v>0.93201388888888892</v>
      </c>
      <c r="X17" s="2">
        <f t="shared" si="5"/>
        <v>0.57534246575342463</v>
      </c>
      <c r="Y17" s="2">
        <f t="shared" si="6"/>
        <v>0.4</v>
      </c>
      <c r="Z17" s="2">
        <f t="shared" si="7"/>
        <v>0.84210526315789469</v>
      </c>
      <c r="AA17" s="4">
        <f t="shared" si="8"/>
        <v>83.865600000000001</v>
      </c>
    </row>
    <row r="18" spans="1:27" x14ac:dyDescent="0.3">
      <c r="A18" s="1" t="str">
        <f>'James Harden'!A18</f>
        <v>vs USA</v>
      </c>
      <c r="B18">
        <v>95</v>
      </c>
      <c r="C18">
        <v>37</v>
      </c>
      <c r="D18">
        <v>70</v>
      </c>
      <c r="E18">
        <v>11</v>
      </c>
      <c r="F18">
        <v>26</v>
      </c>
      <c r="G18">
        <v>10</v>
      </c>
      <c r="H18">
        <v>10</v>
      </c>
      <c r="I18">
        <v>6</v>
      </c>
      <c r="J18">
        <v>11</v>
      </c>
      <c r="K18">
        <v>38</v>
      </c>
      <c r="L18">
        <v>4</v>
      </c>
      <c r="M18">
        <v>46</v>
      </c>
      <c r="N18">
        <v>23</v>
      </c>
      <c r="O18">
        <v>6</v>
      </c>
      <c r="P18">
        <v>22</v>
      </c>
      <c r="Q18">
        <f t="shared" si="10"/>
        <v>28</v>
      </c>
      <c r="R18">
        <v>4</v>
      </c>
      <c r="S18">
        <v>8</v>
      </c>
      <c r="T18">
        <v>12</v>
      </c>
      <c r="U18">
        <v>11</v>
      </c>
      <c r="V18">
        <v>9</v>
      </c>
      <c r="W18" s="5">
        <v>0.93388888888888888</v>
      </c>
      <c r="X18" s="2">
        <f t="shared" si="5"/>
        <v>0.52857142857142858</v>
      </c>
      <c r="Y18" s="2">
        <f t="shared" si="6"/>
        <v>0.42307692307692307</v>
      </c>
      <c r="Z18" s="2">
        <f t="shared" si="7"/>
        <v>1</v>
      </c>
      <c r="AA18" s="4">
        <f t="shared" si="8"/>
        <v>77.183999999999997</v>
      </c>
    </row>
    <row r="19" spans="1:27" x14ac:dyDescent="0.3">
      <c r="A19" s="1" t="str">
        <f>'James Harden'!A19</f>
        <v>@ SPA</v>
      </c>
      <c r="B19">
        <v>145</v>
      </c>
      <c r="C19">
        <v>57</v>
      </c>
      <c r="D19">
        <v>105</v>
      </c>
      <c r="E19">
        <v>15</v>
      </c>
      <c r="F19">
        <v>40</v>
      </c>
      <c r="G19">
        <v>16</v>
      </c>
      <c r="H19">
        <v>20</v>
      </c>
      <c r="I19">
        <v>5</v>
      </c>
      <c r="J19">
        <v>3</v>
      </c>
      <c r="K19">
        <v>48</v>
      </c>
      <c r="L19">
        <v>14</v>
      </c>
      <c r="M19">
        <v>30</v>
      </c>
      <c r="N19">
        <v>38</v>
      </c>
      <c r="O19">
        <v>15</v>
      </c>
      <c r="P19">
        <v>36</v>
      </c>
      <c r="Q19">
        <f t="shared" si="10"/>
        <v>51</v>
      </c>
      <c r="R19">
        <v>7</v>
      </c>
      <c r="S19">
        <v>8</v>
      </c>
      <c r="T19">
        <v>16</v>
      </c>
      <c r="U19">
        <v>13</v>
      </c>
      <c r="V19">
        <v>17</v>
      </c>
      <c r="W19" s="5">
        <v>0.93932870370370369</v>
      </c>
      <c r="X19" s="2">
        <f t="shared" si="5"/>
        <v>0.54285714285714282</v>
      </c>
      <c r="Y19" s="2">
        <f t="shared" si="6"/>
        <v>0.375</v>
      </c>
      <c r="Z19" s="2">
        <f t="shared" si="7"/>
        <v>0.8</v>
      </c>
      <c r="AA19" s="4">
        <f t="shared" si="8"/>
        <v>110.20800000000001</v>
      </c>
    </row>
    <row r="20" spans="1:27" x14ac:dyDescent="0.3">
      <c r="A20" s="1">
        <f>'James Harden'!A20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'James Harden'!A21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'James Harden'!A22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'James Harden'!A23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'James Harden'!A24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'James Harden'!A25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'James Harden'!A26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'James Harden'!A27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'James Harden'!A28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'James Harden'!A29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'James Harden'!A30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'James Harden'!A31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'James Harden'!A32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'James Harden'!A33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'James Harden'!A34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'James Harden'!A35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'James Harden'!A36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'James Harden'!A37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'James Harden'!A38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'James Harden'!A39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'James Harden'!A40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'James Harden'!A41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'James Harden'!A42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'James Harden'!A43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'James Harden'!A44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'James Harden'!A45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'James Harden'!A46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114.66666666666667</v>
      </c>
      <c r="C47" s="4">
        <f t="shared" ref="C47:W47" si="11">AVERAGE(C2:C46)</f>
        <v>45.444444444444443</v>
      </c>
      <c r="D47" s="4">
        <f t="shared" si="11"/>
        <v>78.5</v>
      </c>
      <c r="E47" s="4">
        <f t="shared" si="11"/>
        <v>11.666666666666666</v>
      </c>
      <c r="F47" s="4">
        <f t="shared" si="11"/>
        <v>26.444444444444443</v>
      </c>
      <c r="G47" s="4">
        <f t="shared" si="11"/>
        <v>12.111111111111111</v>
      </c>
      <c r="H47" s="4">
        <f t="shared" si="11"/>
        <v>13.833333333333334</v>
      </c>
      <c r="I47" s="4">
        <f t="shared" si="11"/>
        <v>7</v>
      </c>
      <c r="J47" s="4">
        <f t="shared" si="11"/>
        <v>7.666666666666667</v>
      </c>
      <c r="K47" s="4">
        <f t="shared" si="11"/>
        <v>49.111111111111114</v>
      </c>
      <c r="L47" s="4">
        <f t="shared" si="11"/>
        <v>8.8888888888888893</v>
      </c>
      <c r="M47" s="4">
        <f t="shared" si="11"/>
        <v>29.722222222222221</v>
      </c>
      <c r="N47" s="4">
        <f t="shared" si="11"/>
        <v>26.611111111111111</v>
      </c>
      <c r="O47" s="4">
        <f t="shared" si="11"/>
        <v>7.7222222222222223</v>
      </c>
      <c r="P47" s="4">
        <f t="shared" si="11"/>
        <v>30.055555555555557</v>
      </c>
      <c r="Q47" s="4">
        <f t="shared" si="11"/>
        <v>15.111111111111111</v>
      </c>
      <c r="R47" s="4">
        <f t="shared" si="11"/>
        <v>4.8888888888888893</v>
      </c>
      <c r="S47" s="4">
        <f t="shared" si="11"/>
        <v>7.333333333333333</v>
      </c>
      <c r="T47" s="4">
        <f t="shared" si="11"/>
        <v>9.4444444444444446</v>
      </c>
      <c r="U47" s="4">
        <f t="shared" si="11"/>
        <v>11.111111111111111</v>
      </c>
      <c r="V47" s="4">
        <f t="shared" si="11"/>
        <v>9.7777777777777786</v>
      </c>
      <c r="W47" s="5">
        <f t="shared" si="11"/>
        <v>0.93328832304526754</v>
      </c>
      <c r="X47" s="2">
        <f>SUM(C2:C46)/SUM(D2:D46)</f>
        <v>0.57891012031139422</v>
      </c>
      <c r="Y47" s="2">
        <f>SUM(E2:E46)/SUM(F2:F46)</f>
        <v>0.44117647058823528</v>
      </c>
      <c r="Z47" s="2">
        <f>SUM(G2:G46)/SUM(H2:H46)</f>
        <v>0.87550200803212852</v>
      </c>
      <c r="AA47" s="4">
        <f>AVERAGE(AA2:AA46)</f>
        <v>33.142613333333337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2064</v>
      </c>
      <c r="C49">
        <f t="shared" ref="C49:V49" si="12">SUM(C2:C46)</f>
        <v>818</v>
      </c>
      <c r="D49">
        <f t="shared" si="12"/>
        <v>1413</v>
      </c>
      <c r="E49">
        <f t="shared" si="12"/>
        <v>210</v>
      </c>
      <c r="F49">
        <f t="shared" si="12"/>
        <v>476</v>
      </c>
      <c r="G49">
        <f t="shared" si="12"/>
        <v>218</v>
      </c>
      <c r="H49">
        <f t="shared" si="12"/>
        <v>249</v>
      </c>
      <c r="I49">
        <f t="shared" si="12"/>
        <v>126</v>
      </c>
      <c r="J49">
        <f t="shared" si="12"/>
        <v>138</v>
      </c>
      <c r="K49">
        <f t="shared" si="12"/>
        <v>884</v>
      </c>
      <c r="L49">
        <f t="shared" si="12"/>
        <v>160</v>
      </c>
      <c r="M49">
        <f t="shared" si="12"/>
        <v>535</v>
      </c>
      <c r="N49">
        <f t="shared" si="12"/>
        <v>479</v>
      </c>
      <c r="O49">
        <f t="shared" si="12"/>
        <v>139</v>
      </c>
      <c r="P49">
        <f t="shared" si="12"/>
        <v>541</v>
      </c>
      <c r="Q49">
        <f t="shared" si="12"/>
        <v>680</v>
      </c>
      <c r="R49">
        <f t="shared" si="12"/>
        <v>88</v>
      </c>
      <c r="S49">
        <f t="shared" si="12"/>
        <v>132</v>
      </c>
      <c r="T49">
        <f t="shared" si="12"/>
        <v>170</v>
      </c>
      <c r="U49">
        <f t="shared" si="12"/>
        <v>200</v>
      </c>
      <c r="V49">
        <f t="shared" si="12"/>
        <v>176</v>
      </c>
      <c r="AA49" s="4">
        <f>SUM(AA2:AA46)</f>
        <v>1491.4176000000002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17</v>
      </c>
      <c r="C2">
        <v>1</v>
      </c>
      <c r="D2">
        <v>6</v>
      </c>
      <c r="E2">
        <v>0</v>
      </c>
      <c r="F2">
        <v>1</v>
      </c>
      <c r="G2">
        <v>0</v>
      </c>
      <c r="H2">
        <v>5</v>
      </c>
      <c r="I2">
        <v>13</v>
      </c>
      <c r="J2">
        <v>3</v>
      </c>
      <c r="K2">
        <v>9</v>
      </c>
      <c r="L2">
        <v>4</v>
      </c>
      <c r="M2">
        <v>4</v>
      </c>
      <c r="N2">
        <v>0</v>
      </c>
      <c r="O2">
        <v>2</v>
      </c>
      <c r="P2">
        <v>-6</v>
      </c>
      <c r="Q2" s="2">
        <f t="shared" ref="Q2:Q33" si="0">H2/I2</f>
        <v>0.38461538461538464</v>
      </c>
      <c r="R2" s="2">
        <f t="shared" ref="R2:R33" si="1">J2/K2</f>
        <v>0.33333333333333331</v>
      </c>
      <c r="S2" s="2">
        <f>L2/M2</f>
        <v>1</v>
      </c>
      <c r="T2">
        <v>31</v>
      </c>
      <c r="U2">
        <v>32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22.612870967741937</v>
      </c>
      <c r="X2" s="4">
        <f t="shared" ref="X2:X46" si="3">B2+(C2*1.2)+(D2*1.5)+(E2*3)+(F2*3)-G2</f>
        <v>30.2</v>
      </c>
      <c r="Y2" s="4">
        <f t="shared" ref="Y2:Y46" si="4">B2+0.4*H2-0.7*I2-0.4*(M2-L2)+0.7*N2+0.3*(C2-N2)+F2+D2*0.7+0.7*E2-0.4*O2-G2</f>
        <v>14.6</v>
      </c>
      <c r="Z2">
        <v>0</v>
      </c>
    </row>
    <row r="3" spans="1:26" x14ac:dyDescent="0.3">
      <c r="A3" s="1" t="str">
        <f>'James Harden'!A3</f>
        <v>@ USA</v>
      </c>
      <c r="B3">
        <v>5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5</v>
      </c>
      <c r="J3">
        <v>0</v>
      </c>
      <c r="K3">
        <v>2</v>
      </c>
      <c r="L3">
        <v>3</v>
      </c>
      <c r="M3">
        <v>3</v>
      </c>
      <c r="N3">
        <v>0</v>
      </c>
      <c r="O3">
        <v>0</v>
      </c>
      <c r="P3">
        <v>-15</v>
      </c>
      <c r="Q3" s="2">
        <f t="shared" si="0"/>
        <v>0.2</v>
      </c>
      <c r="R3" s="2">
        <f t="shared" si="1"/>
        <v>0</v>
      </c>
      <c r="S3" s="2">
        <f>L3/M3</f>
        <v>1</v>
      </c>
      <c r="T3">
        <v>22</v>
      </c>
      <c r="U3">
        <v>8</v>
      </c>
      <c r="V3">
        <v>0</v>
      </c>
      <c r="W3" s="3">
        <f t="shared" si="2"/>
        <v>6.7492272727272731</v>
      </c>
      <c r="X3" s="4">
        <f t="shared" si="3"/>
        <v>10.1</v>
      </c>
      <c r="Y3" s="4">
        <f t="shared" si="4"/>
        <v>3.5</v>
      </c>
      <c r="Z3">
        <v>0</v>
      </c>
    </row>
    <row r="4" spans="1:26" x14ac:dyDescent="0.3">
      <c r="A4" s="1" t="str">
        <f>'James Harden'!A4</f>
        <v>vs SPA</v>
      </c>
      <c r="B4">
        <v>10</v>
      </c>
      <c r="C4">
        <v>1</v>
      </c>
      <c r="D4">
        <v>6</v>
      </c>
      <c r="E4">
        <v>0</v>
      </c>
      <c r="F4">
        <v>1</v>
      </c>
      <c r="G4">
        <v>0</v>
      </c>
      <c r="H4">
        <v>3</v>
      </c>
      <c r="I4">
        <v>7</v>
      </c>
      <c r="J4">
        <v>2</v>
      </c>
      <c r="K4">
        <v>4</v>
      </c>
      <c r="L4">
        <v>2</v>
      </c>
      <c r="M4">
        <v>2</v>
      </c>
      <c r="N4">
        <v>0</v>
      </c>
      <c r="O4">
        <v>0</v>
      </c>
      <c r="P4">
        <v>-11</v>
      </c>
      <c r="Q4" s="2">
        <f t="shared" si="0"/>
        <v>0.42857142857142855</v>
      </c>
      <c r="R4" s="2">
        <f t="shared" si="1"/>
        <v>0.5</v>
      </c>
      <c r="S4" s="2">
        <f>L4/M4</f>
        <v>1</v>
      </c>
      <c r="T4">
        <v>35</v>
      </c>
      <c r="U4">
        <v>24</v>
      </c>
      <c r="V4">
        <v>0</v>
      </c>
      <c r="W4" s="3">
        <f t="shared" si="2"/>
        <v>16.423999999999999</v>
      </c>
      <c r="X4" s="4">
        <f t="shared" si="3"/>
        <v>23.2</v>
      </c>
      <c r="Y4" s="4">
        <f t="shared" si="4"/>
        <v>11.799999999999999</v>
      </c>
      <c r="Z4">
        <v>0</v>
      </c>
    </row>
    <row r="5" spans="1:26" x14ac:dyDescent="0.3">
      <c r="A5" s="1" t="str">
        <f>'James Harden'!A5</f>
        <v>@ CHI</v>
      </c>
      <c r="B5">
        <v>17</v>
      </c>
      <c r="C5">
        <v>3</v>
      </c>
      <c r="D5">
        <v>3</v>
      </c>
      <c r="E5">
        <v>0</v>
      </c>
      <c r="F5">
        <v>1</v>
      </c>
      <c r="G5">
        <v>2</v>
      </c>
      <c r="H5">
        <v>7</v>
      </c>
      <c r="I5">
        <v>9</v>
      </c>
      <c r="J5">
        <v>1</v>
      </c>
      <c r="K5">
        <v>3</v>
      </c>
      <c r="L5">
        <v>2</v>
      </c>
      <c r="M5">
        <v>2</v>
      </c>
      <c r="N5">
        <v>0</v>
      </c>
      <c r="O5">
        <v>0</v>
      </c>
      <c r="P5">
        <v>-11</v>
      </c>
      <c r="Q5" s="2">
        <f t="shared" si="0"/>
        <v>0.77777777777777779</v>
      </c>
      <c r="R5" s="2">
        <f t="shared" si="1"/>
        <v>0.33333333333333331</v>
      </c>
      <c r="S5" s="2">
        <f>L5/M5</f>
        <v>1</v>
      </c>
      <c r="T5">
        <v>38</v>
      </c>
      <c r="U5">
        <v>23</v>
      </c>
      <c r="V5">
        <v>0</v>
      </c>
      <c r="W5" s="3">
        <f t="shared" si="2"/>
        <v>20.070842105263154</v>
      </c>
      <c r="X5" s="4">
        <f t="shared" si="3"/>
        <v>26.1</v>
      </c>
      <c r="Y5" s="4">
        <f t="shared" si="4"/>
        <v>15.5</v>
      </c>
      <c r="Z5">
        <v>0</v>
      </c>
    </row>
    <row r="6" spans="1:26" x14ac:dyDescent="0.3">
      <c r="A6" s="1" t="str">
        <f>'James Harden'!A6</f>
        <v>@ CAN</v>
      </c>
      <c r="B6">
        <v>3</v>
      </c>
      <c r="C6">
        <v>5</v>
      </c>
      <c r="D6">
        <v>5</v>
      </c>
      <c r="E6">
        <v>0</v>
      </c>
      <c r="F6">
        <v>0</v>
      </c>
      <c r="G6">
        <v>1</v>
      </c>
      <c r="H6">
        <v>1</v>
      </c>
      <c r="I6">
        <v>5</v>
      </c>
      <c r="J6">
        <v>1</v>
      </c>
      <c r="K6">
        <v>3</v>
      </c>
      <c r="L6">
        <v>0</v>
      </c>
      <c r="M6">
        <v>0</v>
      </c>
      <c r="N6">
        <v>0</v>
      </c>
      <c r="O6">
        <v>5</v>
      </c>
      <c r="P6">
        <v>-7</v>
      </c>
      <c r="Q6" s="2">
        <f t="shared" si="0"/>
        <v>0.2</v>
      </c>
      <c r="R6" s="2">
        <f t="shared" si="1"/>
        <v>0.33333333333333331</v>
      </c>
      <c r="S6" s="6" t="s">
        <v>45</v>
      </c>
      <c r="T6">
        <v>29</v>
      </c>
      <c r="U6">
        <v>15</v>
      </c>
      <c r="V6">
        <v>0</v>
      </c>
      <c r="W6" s="3">
        <f t="shared" si="2"/>
        <v>3.0365517241379312</v>
      </c>
      <c r="X6" s="4">
        <f t="shared" si="3"/>
        <v>15.5</v>
      </c>
      <c r="Y6" s="4">
        <f t="shared" si="4"/>
        <v>1.9000000000000004</v>
      </c>
      <c r="Z6">
        <v>0</v>
      </c>
    </row>
    <row r="7" spans="1:26" x14ac:dyDescent="0.3">
      <c r="A7" s="1" t="str">
        <f>'James Harden'!A7</f>
        <v>vs DNK</v>
      </c>
      <c r="B7">
        <v>10</v>
      </c>
      <c r="C7">
        <v>4</v>
      </c>
      <c r="D7">
        <v>6</v>
      </c>
      <c r="E7">
        <v>0</v>
      </c>
      <c r="F7">
        <v>1</v>
      </c>
      <c r="G7">
        <v>1</v>
      </c>
      <c r="H7">
        <v>4</v>
      </c>
      <c r="I7">
        <v>14</v>
      </c>
      <c r="J7">
        <v>2</v>
      </c>
      <c r="K7">
        <v>6</v>
      </c>
      <c r="L7">
        <v>0</v>
      </c>
      <c r="M7">
        <v>0</v>
      </c>
      <c r="N7">
        <v>0</v>
      </c>
      <c r="O7">
        <v>0</v>
      </c>
      <c r="P7">
        <v>-6</v>
      </c>
      <c r="Q7" s="2">
        <f t="shared" si="0"/>
        <v>0.2857142857142857</v>
      </c>
      <c r="R7" s="2">
        <f t="shared" si="1"/>
        <v>0.33333333333333331</v>
      </c>
      <c r="S7" s="6" t="s">
        <v>45</v>
      </c>
      <c r="T7">
        <v>34</v>
      </c>
      <c r="U7">
        <v>24</v>
      </c>
      <c r="V7">
        <v>0</v>
      </c>
      <c r="W7" s="3">
        <f t="shared" si="2"/>
        <v>9.4748235294117666</v>
      </c>
      <c r="X7" s="4">
        <f t="shared" si="3"/>
        <v>25.8</v>
      </c>
      <c r="Y7" s="4">
        <f t="shared" si="4"/>
        <v>7.1999999999999993</v>
      </c>
      <c r="Z7">
        <v>0</v>
      </c>
    </row>
    <row r="8" spans="1:26" x14ac:dyDescent="0.3">
      <c r="A8" s="1" t="str">
        <f>'James Harden'!A8</f>
        <v>@ IMP</v>
      </c>
      <c r="B8">
        <v>23</v>
      </c>
      <c r="C8">
        <v>3</v>
      </c>
      <c r="D8">
        <v>5</v>
      </c>
      <c r="E8">
        <v>2</v>
      </c>
      <c r="F8">
        <v>0</v>
      </c>
      <c r="G8">
        <v>0</v>
      </c>
      <c r="H8">
        <v>9</v>
      </c>
      <c r="I8">
        <v>12</v>
      </c>
      <c r="J8">
        <v>5</v>
      </c>
      <c r="K8">
        <v>6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0.75</v>
      </c>
      <c r="R8" s="2">
        <f t="shared" si="1"/>
        <v>0.83333333333333337</v>
      </c>
      <c r="S8" s="6" t="s">
        <v>45</v>
      </c>
      <c r="T8">
        <v>31</v>
      </c>
      <c r="U8">
        <v>36</v>
      </c>
      <c r="V8">
        <v>0</v>
      </c>
      <c r="W8" s="3">
        <f t="shared" si="2"/>
        <v>39.041645161290326</v>
      </c>
      <c r="X8" s="4">
        <f t="shared" si="3"/>
        <v>40.1</v>
      </c>
      <c r="Y8" s="4">
        <f t="shared" si="4"/>
        <v>24</v>
      </c>
      <c r="Z8">
        <v>0</v>
      </c>
    </row>
    <row r="9" spans="1:26" x14ac:dyDescent="0.3">
      <c r="A9" s="1" t="str">
        <f>'James Harden'!A9</f>
        <v>vs 3PT</v>
      </c>
      <c r="B9">
        <v>11</v>
      </c>
      <c r="C9">
        <v>1</v>
      </c>
      <c r="D9">
        <v>7</v>
      </c>
      <c r="E9">
        <v>0</v>
      </c>
      <c r="F9">
        <v>0</v>
      </c>
      <c r="G9">
        <v>1</v>
      </c>
      <c r="H9">
        <v>4</v>
      </c>
      <c r="I9">
        <v>11</v>
      </c>
      <c r="J9">
        <v>1</v>
      </c>
      <c r="K9">
        <v>4</v>
      </c>
      <c r="L9">
        <v>2</v>
      </c>
      <c r="M9">
        <v>2</v>
      </c>
      <c r="N9">
        <v>0</v>
      </c>
      <c r="O9">
        <v>0</v>
      </c>
      <c r="P9">
        <v>4</v>
      </c>
      <c r="Q9" s="2">
        <f t="shared" si="0"/>
        <v>0.36363636363636365</v>
      </c>
      <c r="R9" s="2">
        <f t="shared" si="1"/>
        <v>0.25</v>
      </c>
      <c r="S9" s="2">
        <f t="shared" ref="S9:S41" si="5">L9/M9</f>
        <v>1</v>
      </c>
      <c r="T9">
        <v>29</v>
      </c>
      <c r="U9">
        <v>29</v>
      </c>
      <c r="V9">
        <v>0</v>
      </c>
      <c r="W9" s="3">
        <f t="shared" si="2"/>
        <v>14.424344827586209</v>
      </c>
      <c r="X9" s="4">
        <f t="shared" si="3"/>
        <v>21.7</v>
      </c>
      <c r="Y9" s="4">
        <f t="shared" si="4"/>
        <v>9.1</v>
      </c>
      <c r="Z9">
        <v>0</v>
      </c>
    </row>
    <row r="10" spans="1:26" x14ac:dyDescent="0.3">
      <c r="A10" s="1" t="str">
        <f>'James Harden'!A10</f>
        <v>@ DEF</v>
      </c>
      <c r="B10">
        <v>8</v>
      </c>
      <c r="C10">
        <v>1</v>
      </c>
      <c r="D10">
        <v>6</v>
      </c>
      <c r="E10">
        <v>1</v>
      </c>
      <c r="F10">
        <v>1</v>
      </c>
      <c r="G10">
        <v>2</v>
      </c>
      <c r="H10">
        <v>3</v>
      </c>
      <c r="I10">
        <v>5</v>
      </c>
      <c r="J10">
        <v>2</v>
      </c>
      <c r="K10">
        <v>3</v>
      </c>
      <c r="L10">
        <v>0</v>
      </c>
      <c r="M10">
        <v>0</v>
      </c>
      <c r="N10">
        <v>0</v>
      </c>
      <c r="O10">
        <v>2</v>
      </c>
      <c r="P10">
        <v>-18</v>
      </c>
      <c r="Q10" s="2">
        <f t="shared" si="0"/>
        <v>0.6</v>
      </c>
      <c r="R10" s="2">
        <f t="shared" si="1"/>
        <v>0.66666666666666663</v>
      </c>
      <c r="S10" s="6" t="s">
        <v>45</v>
      </c>
      <c r="T10">
        <v>23</v>
      </c>
      <c r="U10">
        <v>21</v>
      </c>
      <c r="V10">
        <v>0</v>
      </c>
      <c r="W10" s="3">
        <f t="shared" si="2"/>
        <v>19.851217391304353</v>
      </c>
      <c r="X10" s="4">
        <f t="shared" si="3"/>
        <v>22.2</v>
      </c>
      <c r="Y10" s="4">
        <f t="shared" si="4"/>
        <v>9.0999999999999979</v>
      </c>
      <c r="Z10">
        <v>0</v>
      </c>
    </row>
    <row r="11" spans="1:26" x14ac:dyDescent="0.3">
      <c r="A11" s="1" t="str">
        <f>'James Harden'!A11</f>
        <v>vs OCE</v>
      </c>
      <c r="B11">
        <v>7</v>
      </c>
      <c r="C11">
        <v>2</v>
      </c>
      <c r="D11">
        <v>6</v>
      </c>
      <c r="E11">
        <v>0</v>
      </c>
      <c r="F11">
        <v>2</v>
      </c>
      <c r="G11">
        <v>2</v>
      </c>
      <c r="H11">
        <v>3</v>
      </c>
      <c r="I11">
        <v>8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-1</v>
      </c>
      <c r="Q11" s="2">
        <f t="shared" si="0"/>
        <v>0.375</v>
      </c>
      <c r="R11" s="2">
        <f t="shared" si="1"/>
        <v>0.33333333333333331</v>
      </c>
      <c r="S11" s="6" t="s">
        <v>45</v>
      </c>
      <c r="T11">
        <v>35</v>
      </c>
      <c r="U11">
        <v>23</v>
      </c>
      <c r="V11">
        <v>0</v>
      </c>
      <c r="W11" s="3">
        <f t="shared" si="2"/>
        <v>9.5382571428571463</v>
      </c>
      <c r="X11" s="4">
        <f t="shared" si="3"/>
        <v>22.4</v>
      </c>
      <c r="Y11" s="4">
        <f t="shared" si="4"/>
        <v>6.9999999999999982</v>
      </c>
      <c r="Z11">
        <v>0</v>
      </c>
    </row>
    <row r="12" spans="1:26" x14ac:dyDescent="0.3">
      <c r="A12" s="1" t="str">
        <f>'James Harden'!A12</f>
        <v>@ FRA</v>
      </c>
      <c r="B12">
        <v>8</v>
      </c>
      <c r="C12">
        <v>1</v>
      </c>
      <c r="D12">
        <v>6</v>
      </c>
      <c r="E12">
        <v>0</v>
      </c>
      <c r="F12">
        <v>3</v>
      </c>
      <c r="G12">
        <v>3</v>
      </c>
      <c r="H12">
        <v>3</v>
      </c>
      <c r="I12">
        <v>8</v>
      </c>
      <c r="J12">
        <v>2</v>
      </c>
      <c r="K12">
        <v>3</v>
      </c>
      <c r="L12">
        <v>0</v>
      </c>
      <c r="M12">
        <v>0</v>
      </c>
      <c r="N12">
        <v>0</v>
      </c>
      <c r="O12">
        <v>2</v>
      </c>
      <c r="P12">
        <v>-8</v>
      </c>
      <c r="Q12" s="2">
        <f t="shared" si="0"/>
        <v>0.375</v>
      </c>
      <c r="R12" s="2">
        <f t="shared" si="1"/>
        <v>0.66666666666666663</v>
      </c>
      <c r="S12" s="6" t="s">
        <v>45</v>
      </c>
      <c r="T12">
        <v>33</v>
      </c>
      <c r="U12">
        <v>22</v>
      </c>
      <c r="V12">
        <v>0</v>
      </c>
      <c r="W12" s="3">
        <f t="shared" si="2"/>
        <v>10.718636363636367</v>
      </c>
      <c r="X12" s="4">
        <f t="shared" si="3"/>
        <v>24.2</v>
      </c>
      <c r="Y12" s="4">
        <f t="shared" si="4"/>
        <v>7.2999999999999972</v>
      </c>
      <c r="Z12">
        <v>0</v>
      </c>
    </row>
    <row r="13" spans="1:26" x14ac:dyDescent="0.3">
      <c r="A13" s="1" t="str">
        <f>'James Harden'!A13</f>
        <v>vs INJ</v>
      </c>
      <c r="B13">
        <v>12</v>
      </c>
      <c r="C13">
        <v>4</v>
      </c>
      <c r="D13">
        <v>8</v>
      </c>
      <c r="E13">
        <v>0</v>
      </c>
      <c r="F13">
        <v>0</v>
      </c>
      <c r="G13">
        <v>2</v>
      </c>
      <c r="H13">
        <v>4</v>
      </c>
      <c r="I13">
        <v>11</v>
      </c>
      <c r="J13">
        <v>2</v>
      </c>
      <c r="K13">
        <v>7</v>
      </c>
      <c r="L13">
        <v>2</v>
      </c>
      <c r="M13">
        <v>2</v>
      </c>
      <c r="N13">
        <v>2</v>
      </c>
      <c r="O13">
        <v>1</v>
      </c>
      <c r="P13">
        <v>-12</v>
      </c>
      <c r="Q13" s="2">
        <f t="shared" si="0"/>
        <v>0.36363636363636365</v>
      </c>
      <c r="R13" s="2">
        <f t="shared" si="1"/>
        <v>0.2857142857142857</v>
      </c>
      <c r="S13" s="2">
        <f t="shared" si="5"/>
        <v>1</v>
      </c>
      <c r="T13">
        <v>31</v>
      </c>
      <c r="U13">
        <v>31</v>
      </c>
      <c r="V13">
        <v>0</v>
      </c>
      <c r="W13" s="3">
        <f t="shared" si="2"/>
        <v>16.99212903225807</v>
      </c>
      <c r="X13" s="4">
        <f t="shared" si="3"/>
        <v>26.8</v>
      </c>
      <c r="Y13" s="4">
        <f t="shared" si="4"/>
        <v>11.1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0</v>
      </c>
      <c r="D14">
        <v>8</v>
      </c>
      <c r="E14">
        <v>0</v>
      </c>
      <c r="F14">
        <v>0</v>
      </c>
      <c r="G14">
        <v>0</v>
      </c>
      <c r="H14">
        <v>4</v>
      </c>
      <c r="I14">
        <v>14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-11</v>
      </c>
      <c r="Q14" s="2">
        <f t="shared" si="0"/>
        <v>0.2857142857142857</v>
      </c>
      <c r="R14" s="2">
        <f t="shared" si="1"/>
        <v>0.5</v>
      </c>
      <c r="S14" s="6" t="s">
        <v>45</v>
      </c>
      <c r="T14">
        <v>35</v>
      </c>
      <c r="U14">
        <v>29</v>
      </c>
      <c r="V14">
        <v>0</v>
      </c>
      <c r="W14" s="3">
        <f t="shared" si="2"/>
        <v>9.5048571428571424</v>
      </c>
      <c r="X14" s="4">
        <f t="shared" si="3"/>
        <v>22</v>
      </c>
      <c r="Y14" s="4">
        <f t="shared" si="4"/>
        <v>7.4</v>
      </c>
      <c r="Z14">
        <v>0</v>
      </c>
    </row>
    <row r="15" spans="1:26" x14ac:dyDescent="0.3">
      <c r="A15" s="1" t="str">
        <f>'James Harden'!A15</f>
        <v>vs RKS</v>
      </c>
      <c r="B15">
        <v>15</v>
      </c>
      <c r="C15">
        <v>2</v>
      </c>
      <c r="D15">
        <v>4</v>
      </c>
      <c r="E15">
        <v>0</v>
      </c>
      <c r="F15">
        <v>3</v>
      </c>
      <c r="G15">
        <v>1</v>
      </c>
      <c r="H15">
        <v>7</v>
      </c>
      <c r="I15">
        <v>11</v>
      </c>
      <c r="J15">
        <v>0</v>
      </c>
      <c r="K15">
        <v>0</v>
      </c>
      <c r="L15">
        <v>1</v>
      </c>
      <c r="M15">
        <v>1</v>
      </c>
      <c r="N15">
        <v>0</v>
      </c>
      <c r="O15">
        <v>2</v>
      </c>
      <c r="P15">
        <v>-6</v>
      </c>
      <c r="Q15" s="2">
        <f t="shared" si="0"/>
        <v>0.63636363636363635</v>
      </c>
      <c r="R15" s="6" t="s">
        <v>45</v>
      </c>
      <c r="S15" s="2">
        <f t="shared" si="5"/>
        <v>1</v>
      </c>
      <c r="T15">
        <v>32</v>
      </c>
      <c r="U15">
        <v>24</v>
      </c>
      <c r="V15">
        <v>1</v>
      </c>
      <c r="W15" s="3">
        <f t="shared" si="2"/>
        <v>22.906968750000001</v>
      </c>
      <c r="X15" s="4">
        <f t="shared" si="3"/>
        <v>31.4</v>
      </c>
      <c r="Y15" s="4">
        <f t="shared" si="4"/>
        <v>14.7</v>
      </c>
      <c r="Z15">
        <v>0</v>
      </c>
    </row>
    <row r="16" spans="1:26" x14ac:dyDescent="0.3">
      <c r="A16" s="1" t="str">
        <f>'James Harden'!A16</f>
        <v>@ AFR</v>
      </c>
      <c r="B16">
        <v>14</v>
      </c>
      <c r="C16">
        <v>1</v>
      </c>
      <c r="D16">
        <v>7</v>
      </c>
      <c r="E16">
        <v>0</v>
      </c>
      <c r="F16">
        <v>1</v>
      </c>
      <c r="G16">
        <v>0</v>
      </c>
      <c r="H16">
        <v>5</v>
      </c>
      <c r="I16">
        <v>10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-13</v>
      </c>
      <c r="Q16" s="2">
        <f t="shared" si="0"/>
        <v>0.5</v>
      </c>
      <c r="R16" s="2">
        <f t="shared" si="1"/>
        <v>0.66666666666666663</v>
      </c>
      <c r="S16" s="2">
        <f t="shared" si="5"/>
        <v>1</v>
      </c>
      <c r="T16">
        <v>31</v>
      </c>
      <c r="U16">
        <v>34</v>
      </c>
      <c r="V16">
        <v>0</v>
      </c>
      <c r="W16" s="3">
        <f t="shared" si="2"/>
        <v>23.940225806451611</v>
      </c>
      <c r="X16" s="4">
        <f t="shared" si="3"/>
        <v>28.7</v>
      </c>
      <c r="Y16" s="4">
        <f t="shared" si="4"/>
        <v>15.2</v>
      </c>
      <c r="Z16">
        <v>0</v>
      </c>
    </row>
    <row r="17" spans="1:26" x14ac:dyDescent="0.3">
      <c r="A17" s="1" t="str">
        <f>'James Harden'!A17</f>
        <v>@ OLD</v>
      </c>
      <c r="B17">
        <v>11</v>
      </c>
      <c r="C17">
        <v>3</v>
      </c>
      <c r="D17">
        <v>9</v>
      </c>
      <c r="E17">
        <v>0</v>
      </c>
      <c r="F17">
        <v>0</v>
      </c>
      <c r="G17">
        <v>2</v>
      </c>
      <c r="H17">
        <v>5</v>
      </c>
      <c r="I17">
        <v>10</v>
      </c>
      <c r="J17">
        <v>1</v>
      </c>
      <c r="K17">
        <v>3</v>
      </c>
      <c r="L17">
        <v>0</v>
      </c>
      <c r="M17">
        <v>0</v>
      </c>
      <c r="N17">
        <v>0</v>
      </c>
      <c r="O17">
        <v>2</v>
      </c>
      <c r="P17">
        <v>-1</v>
      </c>
      <c r="Q17" s="2">
        <f t="shared" si="0"/>
        <v>0.5</v>
      </c>
      <c r="R17" s="2">
        <f t="shared" si="1"/>
        <v>0.33333333333333331</v>
      </c>
      <c r="S17" s="6" t="s">
        <v>45</v>
      </c>
      <c r="T17">
        <v>33</v>
      </c>
      <c r="U17">
        <v>33</v>
      </c>
      <c r="V17">
        <v>0</v>
      </c>
      <c r="W17" s="3">
        <f t="shared" si="2"/>
        <v>15.134212121212121</v>
      </c>
      <c r="X17" s="4">
        <f t="shared" si="3"/>
        <v>26.1</v>
      </c>
      <c r="Y17" s="4">
        <f t="shared" si="4"/>
        <v>10.399999999999999</v>
      </c>
      <c r="Z17">
        <v>0</v>
      </c>
    </row>
    <row r="18" spans="1:26" x14ac:dyDescent="0.3">
      <c r="A18" s="1" t="str">
        <f>'James Harden'!A18</f>
        <v>vs USA</v>
      </c>
      <c r="B18">
        <v>9</v>
      </c>
      <c r="C18">
        <v>4</v>
      </c>
      <c r="D18">
        <v>5</v>
      </c>
      <c r="E18">
        <v>0</v>
      </c>
      <c r="F18">
        <v>1</v>
      </c>
      <c r="G18">
        <v>0</v>
      </c>
      <c r="H18">
        <v>3</v>
      </c>
      <c r="I18">
        <v>6</v>
      </c>
      <c r="J18">
        <v>0</v>
      </c>
      <c r="K18">
        <v>1</v>
      </c>
      <c r="L18">
        <v>3</v>
      </c>
      <c r="M18">
        <v>3</v>
      </c>
      <c r="N18">
        <v>0</v>
      </c>
      <c r="O18">
        <v>1</v>
      </c>
      <c r="P18">
        <v>27</v>
      </c>
      <c r="Q18" s="2">
        <f t="shared" si="0"/>
        <v>0.5</v>
      </c>
      <c r="R18" s="2">
        <f t="shared" si="1"/>
        <v>0</v>
      </c>
      <c r="S18" s="2">
        <f t="shared" si="5"/>
        <v>1</v>
      </c>
      <c r="T18">
        <v>29</v>
      </c>
      <c r="U18">
        <v>20</v>
      </c>
      <c r="V18">
        <v>0</v>
      </c>
      <c r="W18" s="3">
        <f t="shared" si="2"/>
        <v>18.952793103448279</v>
      </c>
      <c r="X18" s="4">
        <f t="shared" si="3"/>
        <v>24.3</v>
      </c>
      <c r="Y18" s="4">
        <f t="shared" si="4"/>
        <v>11.299999999999999</v>
      </c>
      <c r="Z18">
        <v>0</v>
      </c>
    </row>
    <row r="19" spans="1:26" x14ac:dyDescent="0.3">
      <c r="A19" s="1" t="str">
        <f>'James Harden'!A19</f>
        <v>@ SPA</v>
      </c>
      <c r="B19">
        <v>19</v>
      </c>
      <c r="C19">
        <v>5</v>
      </c>
      <c r="D19">
        <v>5</v>
      </c>
      <c r="E19">
        <v>0</v>
      </c>
      <c r="F19">
        <v>0</v>
      </c>
      <c r="G19">
        <v>3</v>
      </c>
      <c r="H19">
        <v>6</v>
      </c>
      <c r="I19">
        <v>10</v>
      </c>
      <c r="J19">
        <v>3</v>
      </c>
      <c r="K19">
        <v>4</v>
      </c>
      <c r="L19">
        <v>4</v>
      </c>
      <c r="M19">
        <v>4</v>
      </c>
      <c r="N19">
        <v>0</v>
      </c>
      <c r="O19">
        <v>3</v>
      </c>
      <c r="P19">
        <v>0</v>
      </c>
      <c r="Q19" s="2">
        <f t="shared" si="0"/>
        <v>0.6</v>
      </c>
      <c r="R19" s="2">
        <f t="shared" si="1"/>
        <v>0.75</v>
      </c>
      <c r="S19" s="2">
        <f t="shared" si="5"/>
        <v>1</v>
      </c>
      <c r="T19">
        <v>46</v>
      </c>
      <c r="U19">
        <v>31</v>
      </c>
      <c r="V19">
        <v>0</v>
      </c>
      <c r="W19" s="3">
        <f t="shared" si="2"/>
        <v>15.979521739130439</v>
      </c>
      <c r="X19" s="4">
        <f t="shared" si="3"/>
        <v>29.5</v>
      </c>
      <c r="Y19" s="4">
        <f t="shared" si="4"/>
        <v>15.2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11.611111111111111</v>
      </c>
      <c r="C47" s="4">
        <f t="shared" ref="C47:P47" si="9">AVERAGE(C2:C46)</f>
        <v>2.4444444444444446</v>
      </c>
      <c r="D47" s="4">
        <f t="shared" si="9"/>
        <v>5.7222222222222223</v>
      </c>
      <c r="E47" s="4">
        <f t="shared" si="9"/>
        <v>0.16666666666666666</v>
      </c>
      <c r="F47" s="4">
        <f t="shared" si="9"/>
        <v>0.83333333333333337</v>
      </c>
      <c r="G47" s="4">
        <f t="shared" si="9"/>
        <v>1.1111111111111112</v>
      </c>
      <c r="H47" s="4">
        <f t="shared" si="9"/>
        <v>4.2777777777777777</v>
      </c>
      <c r="I47" s="4">
        <f t="shared" si="9"/>
        <v>9.3888888888888893</v>
      </c>
      <c r="J47" s="4">
        <f t="shared" si="9"/>
        <v>1.6666666666666667</v>
      </c>
      <c r="K47" s="4">
        <f t="shared" si="9"/>
        <v>3.7777777777777777</v>
      </c>
      <c r="L47" s="4">
        <f t="shared" si="9"/>
        <v>1.3888888888888888</v>
      </c>
      <c r="M47" s="4">
        <f t="shared" si="9"/>
        <v>1.3888888888888888</v>
      </c>
      <c r="N47" s="4">
        <f t="shared" si="9"/>
        <v>0.1111111111111111</v>
      </c>
      <c r="O47" s="4">
        <f t="shared" si="9"/>
        <v>1.1666666666666667</v>
      </c>
      <c r="P47" s="4">
        <f t="shared" si="9"/>
        <v>-5.6111111111111107</v>
      </c>
      <c r="Q47" s="2">
        <f>SUM(H2:H46)/SUM(I2:I46)</f>
        <v>0.45562130177514792</v>
      </c>
      <c r="R47" s="2">
        <f>SUM(J2:J46)/SUM(K2:K46)</f>
        <v>0.44117647058823528</v>
      </c>
      <c r="S47" s="2">
        <f>SUM(L2:L46)/SUM(M2:M46)</f>
        <v>1</v>
      </c>
      <c r="T47" s="4">
        <f t="shared" ref="T47:V47" si="10">AVERAGE(T2:T46)</f>
        <v>32.055555555555557</v>
      </c>
      <c r="U47" s="4">
        <f t="shared" si="10"/>
        <v>25.5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16.444819757365682</v>
      </c>
      <c r="X47" s="4">
        <f t="shared" ref="X47" si="11">B47+(C47*1.2)+(D47*1.5)+(E47*3)+(F47*3)-G47</f>
        <v>25.016666666666669</v>
      </c>
      <c r="Y47" s="4">
        <f t="shared" ref="Y47" si="12">B47+0.4*H47-0.7*I47-0.4*(M47-L47)+0.7*N47+0.3*(C47-N47)+F47+D47*0.7+0.7*E47-0.4*O47-G47</f>
        <v>10.905555555555557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209</v>
      </c>
      <c r="C49">
        <f t="shared" ref="C49:P49" si="13">SUM(C2:C46)</f>
        <v>44</v>
      </c>
      <c r="D49">
        <f t="shared" si="13"/>
        <v>103</v>
      </c>
      <c r="E49">
        <f t="shared" si="13"/>
        <v>3</v>
      </c>
      <c r="F49">
        <f t="shared" si="13"/>
        <v>15</v>
      </c>
      <c r="G49">
        <f t="shared" si="13"/>
        <v>20</v>
      </c>
      <c r="H49">
        <f t="shared" si="13"/>
        <v>77</v>
      </c>
      <c r="I49">
        <f t="shared" si="13"/>
        <v>169</v>
      </c>
      <c r="J49">
        <f t="shared" si="13"/>
        <v>30</v>
      </c>
      <c r="K49">
        <f t="shared" si="13"/>
        <v>68</v>
      </c>
      <c r="L49">
        <f t="shared" si="13"/>
        <v>25</v>
      </c>
      <c r="M49">
        <f t="shared" si="13"/>
        <v>25</v>
      </c>
      <c r="N49">
        <f t="shared" si="13"/>
        <v>2</v>
      </c>
      <c r="O49">
        <f t="shared" si="13"/>
        <v>21</v>
      </c>
      <c r="P49">
        <f t="shared" si="13"/>
        <v>-101</v>
      </c>
      <c r="T49">
        <f>SUM(T2:T46)</f>
        <v>577</v>
      </c>
      <c r="U49">
        <f>SUM(U2:U46)</f>
        <v>459</v>
      </c>
      <c r="V49">
        <f>SUM(V2:V46)</f>
        <v>1</v>
      </c>
      <c r="X49" s="4">
        <f>SUM(X2:X46)</f>
        <v>450.3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23</v>
      </c>
      <c r="C2">
        <v>5</v>
      </c>
      <c r="D2">
        <v>4</v>
      </c>
      <c r="E2">
        <v>1</v>
      </c>
      <c r="F2">
        <v>0</v>
      </c>
      <c r="G2">
        <v>0</v>
      </c>
      <c r="H2">
        <v>9</v>
      </c>
      <c r="I2">
        <v>15</v>
      </c>
      <c r="J2">
        <v>5</v>
      </c>
      <c r="K2">
        <v>7</v>
      </c>
      <c r="L2">
        <v>0</v>
      </c>
      <c r="M2">
        <v>0</v>
      </c>
      <c r="N2">
        <v>0</v>
      </c>
      <c r="O2">
        <v>2</v>
      </c>
      <c r="P2">
        <v>-8</v>
      </c>
      <c r="Q2" s="2">
        <f t="shared" ref="Q2:Q46" si="0">H2/I2</f>
        <v>0.6</v>
      </c>
      <c r="R2" s="2">
        <f t="shared" ref="R2:R46" si="1">J2/K2</f>
        <v>0.7142857142857143</v>
      </c>
      <c r="S2" s="6" t="s">
        <v>45</v>
      </c>
      <c r="T2">
        <v>30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33.797333333333341</v>
      </c>
      <c r="X2" s="4">
        <f t="shared" ref="X2:X46" si="3">B2+(C2*1.2)+(D2*1.5)+(E2*3)+(F2*3)-G2</f>
        <v>38</v>
      </c>
      <c r="Y2" s="4">
        <f t="shared" ref="Y2:Y46" si="4">B2+0.4*H2-0.7*I2-0.4*(M2-L2)+0.7*N2+0.3*(C2-N2)+F2+D2*0.7+0.7*E2-0.4*O2-G2</f>
        <v>20.3</v>
      </c>
      <c r="Z2">
        <v>0</v>
      </c>
    </row>
    <row r="3" spans="1:26" x14ac:dyDescent="0.3">
      <c r="A3" s="1" t="str">
        <f>'James Harden'!A3</f>
        <v>@ USA</v>
      </c>
      <c r="B3">
        <v>5</v>
      </c>
      <c r="C3">
        <v>0</v>
      </c>
      <c r="D3">
        <v>0</v>
      </c>
      <c r="E3">
        <v>0</v>
      </c>
      <c r="F3">
        <v>1</v>
      </c>
      <c r="G3">
        <v>0</v>
      </c>
      <c r="H3">
        <v>2</v>
      </c>
      <c r="I3">
        <v>8</v>
      </c>
      <c r="J3">
        <v>0</v>
      </c>
      <c r="K3">
        <v>3</v>
      </c>
      <c r="L3">
        <v>1</v>
      </c>
      <c r="M3">
        <v>1</v>
      </c>
      <c r="N3">
        <v>0</v>
      </c>
      <c r="O3">
        <v>1</v>
      </c>
      <c r="P3">
        <v>-15</v>
      </c>
      <c r="Q3" s="2">
        <f t="shared" si="0"/>
        <v>0.25</v>
      </c>
      <c r="R3" s="2">
        <f t="shared" si="1"/>
        <v>0</v>
      </c>
      <c r="S3" s="2">
        <f>L3/M3</f>
        <v>1</v>
      </c>
      <c r="T3">
        <v>21</v>
      </c>
      <c r="U3">
        <v>5</v>
      </c>
      <c r="V3">
        <v>0</v>
      </c>
      <c r="W3" s="3">
        <f t="shared" si="2"/>
        <v>0.96419047619047704</v>
      </c>
      <c r="X3" s="4">
        <f t="shared" si="3"/>
        <v>8</v>
      </c>
      <c r="Y3" s="4">
        <f t="shared" si="4"/>
        <v>0.80000000000000016</v>
      </c>
      <c r="Z3">
        <v>0</v>
      </c>
    </row>
    <row r="4" spans="1:26" x14ac:dyDescent="0.3">
      <c r="A4" s="1" t="str">
        <f>'James Harden'!A4</f>
        <v>vs SPA</v>
      </c>
      <c r="B4">
        <v>25</v>
      </c>
      <c r="C4">
        <v>5</v>
      </c>
      <c r="D4">
        <v>2</v>
      </c>
      <c r="E4">
        <v>1</v>
      </c>
      <c r="F4">
        <v>0</v>
      </c>
      <c r="G4">
        <v>2</v>
      </c>
      <c r="H4">
        <v>9</v>
      </c>
      <c r="I4">
        <v>15</v>
      </c>
      <c r="J4">
        <v>4</v>
      </c>
      <c r="K4">
        <v>7</v>
      </c>
      <c r="L4">
        <v>3</v>
      </c>
      <c r="M4">
        <v>3</v>
      </c>
      <c r="N4">
        <v>3</v>
      </c>
      <c r="O4">
        <v>0</v>
      </c>
      <c r="P4">
        <v>-1</v>
      </c>
      <c r="Q4" s="2">
        <f t="shared" si="0"/>
        <v>0.6</v>
      </c>
      <c r="R4" s="2">
        <f t="shared" si="1"/>
        <v>0.5714285714285714</v>
      </c>
      <c r="S4" s="2">
        <f>L4/M4</f>
        <v>1</v>
      </c>
      <c r="T4">
        <v>30</v>
      </c>
      <c r="U4">
        <v>29</v>
      </c>
      <c r="V4">
        <v>0</v>
      </c>
      <c r="W4" s="3">
        <f t="shared" si="2"/>
        <v>34.444899999999997</v>
      </c>
      <c r="X4" s="4">
        <f t="shared" si="3"/>
        <v>35</v>
      </c>
      <c r="Y4" s="4">
        <f t="shared" si="4"/>
        <v>20.900000000000002</v>
      </c>
      <c r="Z4">
        <v>0</v>
      </c>
    </row>
    <row r="5" spans="1:26" x14ac:dyDescent="0.3">
      <c r="A5" s="1" t="str">
        <f>'James Harden'!A5</f>
        <v>@ CHI</v>
      </c>
      <c r="B5">
        <v>11</v>
      </c>
      <c r="C5">
        <v>3</v>
      </c>
      <c r="D5">
        <v>4</v>
      </c>
      <c r="E5">
        <v>0</v>
      </c>
      <c r="F5">
        <v>0</v>
      </c>
      <c r="G5">
        <v>3</v>
      </c>
      <c r="H5">
        <v>4</v>
      </c>
      <c r="I5">
        <v>8</v>
      </c>
      <c r="J5">
        <v>3</v>
      </c>
      <c r="K5">
        <v>5</v>
      </c>
      <c r="L5">
        <v>0</v>
      </c>
      <c r="M5">
        <v>0</v>
      </c>
      <c r="N5">
        <v>0</v>
      </c>
      <c r="O5">
        <v>0</v>
      </c>
      <c r="P5">
        <v>-13</v>
      </c>
      <c r="Q5" s="2">
        <f t="shared" si="0"/>
        <v>0.5</v>
      </c>
      <c r="R5" s="2">
        <f t="shared" si="1"/>
        <v>0.6</v>
      </c>
      <c r="S5" s="6" t="s">
        <v>45</v>
      </c>
      <c r="T5">
        <v>32</v>
      </c>
      <c r="U5">
        <v>21</v>
      </c>
      <c r="V5">
        <v>0</v>
      </c>
      <c r="W5" s="3">
        <f t="shared" si="2"/>
        <v>11.352781249999996</v>
      </c>
      <c r="X5" s="4">
        <f t="shared" si="3"/>
        <v>17.600000000000001</v>
      </c>
      <c r="Y5" s="4">
        <f t="shared" si="4"/>
        <v>7.6999999999999993</v>
      </c>
      <c r="Z5">
        <v>0</v>
      </c>
    </row>
    <row r="6" spans="1:26" x14ac:dyDescent="0.3">
      <c r="A6" s="1" t="str">
        <f>'James Harden'!A6</f>
        <v>@ CAN</v>
      </c>
      <c r="B6">
        <v>14</v>
      </c>
      <c r="C6">
        <v>2</v>
      </c>
      <c r="D6">
        <v>2</v>
      </c>
      <c r="E6">
        <v>0</v>
      </c>
      <c r="F6">
        <v>0</v>
      </c>
      <c r="G6">
        <v>0</v>
      </c>
      <c r="H6">
        <v>5</v>
      </c>
      <c r="I6">
        <v>13</v>
      </c>
      <c r="J6">
        <v>2</v>
      </c>
      <c r="K6">
        <v>7</v>
      </c>
      <c r="L6">
        <v>2</v>
      </c>
      <c r="M6">
        <v>2</v>
      </c>
      <c r="N6">
        <v>0</v>
      </c>
      <c r="O6">
        <v>2</v>
      </c>
      <c r="P6">
        <v>-4</v>
      </c>
      <c r="Q6" s="2">
        <f t="shared" si="0"/>
        <v>0.38461538461538464</v>
      </c>
      <c r="R6" s="2">
        <f t="shared" si="1"/>
        <v>0.2857142857142857</v>
      </c>
      <c r="S6" s="2">
        <f t="shared" ref="S6:S46" si="5">L6/M6</f>
        <v>1</v>
      </c>
      <c r="T6">
        <v>36</v>
      </c>
      <c r="U6">
        <v>18</v>
      </c>
      <c r="V6">
        <v>0</v>
      </c>
      <c r="W6" s="3">
        <f t="shared" si="2"/>
        <v>10.490388888888889</v>
      </c>
      <c r="X6" s="4">
        <f t="shared" si="3"/>
        <v>19.399999999999999</v>
      </c>
      <c r="Y6" s="4">
        <f t="shared" si="4"/>
        <v>8.1</v>
      </c>
      <c r="Z6">
        <v>0</v>
      </c>
    </row>
    <row r="7" spans="1:26" x14ac:dyDescent="0.3">
      <c r="A7" s="1" t="str">
        <f>'James Harden'!A7</f>
        <v>vs DNK</v>
      </c>
      <c r="B7">
        <v>20</v>
      </c>
      <c r="C7">
        <v>2</v>
      </c>
      <c r="D7">
        <v>2</v>
      </c>
      <c r="E7">
        <v>1</v>
      </c>
      <c r="F7">
        <v>0</v>
      </c>
      <c r="G7">
        <v>0</v>
      </c>
      <c r="H7">
        <v>7</v>
      </c>
      <c r="I7">
        <v>15</v>
      </c>
      <c r="J7">
        <v>4</v>
      </c>
      <c r="K7">
        <v>8</v>
      </c>
      <c r="L7">
        <v>2</v>
      </c>
      <c r="M7">
        <v>2</v>
      </c>
      <c r="N7">
        <v>0</v>
      </c>
      <c r="O7">
        <v>0</v>
      </c>
      <c r="P7">
        <v>-9</v>
      </c>
      <c r="Q7" s="2">
        <f t="shared" si="0"/>
        <v>0.46666666666666667</v>
      </c>
      <c r="R7" s="2">
        <f t="shared" si="1"/>
        <v>0.5</v>
      </c>
      <c r="S7" s="2">
        <f t="shared" si="5"/>
        <v>1</v>
      </c>
      <c r="T7">
        <v>33</v>
      </c>
      <c r="U7">
        <v>25</v>
      </c>
      <c r="V7">
        <v>0</v>
      </c>
      <c r="W7" s="3">
        <f t="shared" si="2"/>
        <v>22.015939393939394</v>
      </c>
      <c r="X7" s="4">
        <f t="shared" si="3"/>
        <v>28.4</v>
      </c>
      <c r="Y7" s="4">
        <f t="shared" si="4"/>
        <v>15</v>
      </c>
      <c r="Z7">
        <v>0</v>
      </c>
    </row>
    <row r="8" spans="1:26" x14ac:dyDescent="0.3">
      <c r="A8" s="1" t="str">
        <f>'James Harden'!A8</f>
        <v>@ IMP</v>
      </c>
      <c r="B8">
        <v>17</v>
      </c>
      <c r="C8">
        <v>4</v>
      </c>
      <c r="D8">
        <v>4</v>
      </c>
      <c r="E8">
        <v>1</v>
      </c>
      <c r="F8">
        <v>0</v>
      </c>
      <c r="G8">
        <v>0</v>
      </c>
      <c r="H8">
        <v>6</v>
      </c>
      <c r="I8">
        <v>9</v>
      </c>
      <c r="J8">
        <v>3</v>
      </c>
      <c r="K8">
        <v>5</v>
      </c>
      <c r="L8">
        <v>2</v>
      </c>
      <c r="M8">
        <v>2</v>
      </c>
      <c r="N8">
        <v>0</v>
      </c>
      <c r="O8">
        <v>3</v>
      </c>
      <c r="P8">
        <v>-1</v>
      </c>
      <c r="Q8" s="2">
        <f t="shared" si="0"/>
        <v>0.66666666666666663</v>
      </c>
      <c r="R8" s="2">
        <f t="shared" si="1"/>
        <v>0.6</v>
      </c>
      <c r="S8" s="2">
        <f t="shared" si="5"/>
        <v>1</v>
      </c>
      <c r="T8">
        <v>32</v>
      </c>
      <c r="U8">
        <v>29</v>
      </c>
      <c r="V8">
        <v>0</v>
      </c>
      <c r="W8" s="3">
        <f t="shared" si="2"/>
        <v>26.001718750000002</v>
      </c>
      <c r="X8" s="4">
        <f t="shared" si="3"/>
        <v>30.8</v>
      </c>
      <c r="Y8" s="4">
        <f t="shared" si="4"/>
        <v>16.599999999999998</v>
      </c>
      <c r="Z8">
        <v>0</v>
      </c>
    </row>
    <row r="9" spans="1:26" x14ac:dyDescent="0.3">
      <c r="A9" s="1" t="str">
        <f>'James Harden'!A9</f>
        <v>vs 3PT</v>
      </c>
      <c r="B9">
        <v>26</v>
      </c>
      <c r="C9">
        <v>5</v>
      </c>
      <c r="D9">
        <v>1</v>
      </c>
      <c r="E9">
        <v>0</v>
      </c>
      <c r="F9">
        <v>1</v>
      </c>
      <c r="G9">
        <v>0</v>
      </c>
      <c r="H9">
        <v>10</v>
      </c>
      <c r="I9">
        <v>12</v>
      </c>
      <c r="J9">
        <v>3</v>
      </c>
      <c r="K9">
        <v>5</v>
      </c>
      <c r="L9">
        <v>3</v>
      </c>
      <c r="M9">
        <v>3</v>
      </c>
      <c r="N9">
        <v>2</v>
      </c>
      <c r="O9">
        <v>1</v>
      </c>
      <c r="P9">
        <v>1</v>
      </c>
      <c r="Q9" s="2">
        <f t="shared" si="0"/>
        <v>0.83333333333333337</v>
      </c>
      <c r="R9" s="2">
        <f t="shared" si="1"/>
        <v>0.6</v>
      </c>
      <c r="S9" s="2">
        <f t="shared" si="5"/>
        <v>1</v>
      </c>
      <c r="T9">
        <v>28</v>
      </c>
      <c r="U9">
        <v>29</v>
      </c>
      <c r="V9">
        <v>2</v>
      </c>
      <c r="W9" s="3">
        <f t="shared" si="2"/>
        <v>45.372392857142863</v>
      </c>
      <c r="X9" s="4">
        <f t="shared" si="3"/>
        <v>36.5</v>
      </c>
      <c r="Y9" s="4">
        <f t="shared" si="4"/>
        <v>25.2</v>
      </c>
      <c r="Z9">
        <v>0</v>
      </c>
    </row>
    <row r="10" spans="1:26" x14ac:dyDescent="0.3">
      <c r="A10" s="1" t="str">
        <f>'James Harden'!A10</f>
        <v>@ DEF</v>
      </c>
      <c r="B10">
        <v>13</v>
      </c>
      <c r="C10">
        <v>1</v>
      </c>
      <c r="D10">
        <v>1</v>
      </c>
      <c r="E10">
        <v>0</v>
      </c>
      <c r="F10">
        <v>1</v>
      </c>
      <c r="G10">
        <v>0</v>
      </c>
      <c r="H10">
        <v>5</v>
      </c>
      <c r="I10">
        <v>9</v>
      </c>
      <c r="J10">
        <v>3</v>
      </c>
      <c r="K10">
        <v>5</v>
      </c>
      <c r="L10">
        <v>0</v>
      </c>
      <c r="M10">
        <v>0</v>
      </c>
      <c r="N10">
        <v>0</v>
      </c>
      <c r="O10">
        <v>0</v>
      </c>
      <c r="P10">
        <v>-15</v>
      </c>
      <c r="Q10" s="2">
        <f t="shared" si="0"/>
        <v>0.55555555555555558</v>
      </c>
      <c r="R10" s="2">
        <f t="shared" si="1"/>
        <v>0.6</v>
      </c>
      <c r="S10" s="6" t="s">
        <v>45</v>
      </c>
      <c r="T10">
        <v>23</v>
      </c>
      <c r="U10">
        <v>15</v>
      </c>
      <c r="V10">
        <v>0</v>
      </c>
      <c r="W10" s="3">
        <f t="shared" si="2"/>
        <v>23.101826086956521</v>
      </c>
      <c r="X10" s="4">
        <f t="shared" si="3"/>
        <v>18.7</v>
      </c>
      <c r="Y10" s="4">
        <f t="shared" si="4"/>
        <v>10.7</v>
      </c>
      <c r="Z10">
        <v>0</v>
      </c>
    </row>
    <row r="11" spans="1:26" x14ac:dyDescent="0.3">
      <c r="A11" s="1" t="str">
        <f>'James Harden'!A11</f>
        <v>vs OCE</v>
      </c>
      <c r="B11">
        <v>12</v>
      </c>
      <c r="C11">
        <v>1</v>
      </c>
      <c r="D11">
        <v>3</v>
      </c>
      <c r="E11">
        <v>0</v>
      </c>
      <c r="F11">
        <v>1</v>
      </c>
      <c r="G11">
        <v>0</v>
      </c>
      <c r="H11">
        <v>5</v>
      </c>
      <c r="I11">
        <v>8</v>
      </c>
      <c r="J11">
        <v>2</v>
      </c>
      <c r="K11">
        <v>3</v>
      </c>
      <c r="L11">
        <v>0</v>
      </c>
      <c r="M11">
        <v>0</v>
      </c>
      <c r="N11">
        <v>1</v>
      </c>
      <c r="O11">
        <v>1</v>
      </c>
      <c r="P11">
        <v>-2</v>
      </c>
      <c r="Q11" s="2">
        <f t="shared" si="0"/>
        <v>0.625</v>
      </c>
      <c r="R11" s="2">
        <f t="shared" si="1"/>
        <v>0.66666666666666663</v>
      </c>
      <c r="S11" s="6" t="s">
        <v>45</v>
      </c>
      <c r="T11">
        <v>30</v>
      </c>
      <c r="U11">
        <v>19</v>
      </c>
      <c r="V11">
        <v>0</v>
      </c>
      <c r="W11" s="3">
        <f t="shared" si="2"/>
        <v>19.84793333333333</v>
      </c>
      <c r="X11" s="4">
        <f t="shared" si="3"/>
        <v>20.7</v>
      </c>
      <c r="Y11" s="4">
        <f t="shared" si="4"/>
        <v>11.799999999999999</v>
      </c>
      <c r="Z11">
        <v>0</v>
      </c>
    </row>
    <row r="12" spans="1:26" x14ac:dyDescent="0.3">
      <c r="A12" s="1" t="str">
        <f>'James Harden'!A12</f>
        <v>@ FRA</v>
      </c>
      <c r="B12">
        <v>21</v>
      </c>
      <c r="C12">
        <v>5</v>
      </c>
      <c r="D12">
        <v>4</v>
      </c>
      <c r="E12">
        <v>0</v>
      </c>
      <c r="F12">
        <v>0</v>
      </c>
      <c r="G12">
        <v>0</v>
      </c>
      <c r="H12">
        <v>9</v>
      </c>
      <c r="I12">
        <v>14</v>
      </c>
      <c r="J12">
        <v>3</v>
      </c>
      <c r="K12">
        <v>5</v>
      </c>
      <c r="L12">
        <v>0</v>
      </c>
      <c r="M12">
        <v>0</v>
      </c>
      <c r="N12">
        <v>0</v>
      </c>
      <c r="O12">
        <v>3</v>
      </c>
      <c r="P12">
        <v>-10</v>
      </c>
      <c r="Q12" s="2">
        <f t="shared" si="0"/>
        <v>0.6428571428571429</v>
      </c>
      <c r="R12" s="2">
        <f t="shared" si="1"/>
        <v>0.6</v>
      </c>
      <c r="S12" s="6" t="s">
        <v>45</v>
      </c>
      <c r="T12">
        <v>34</v>
      </c>
      <c r="U12">
        <v>32</v>
      </c>
      <c r="V12">
        <v>0</v>
      </c>
      <c r="W12" s="3">
        <f t="shared" si="2"/>
        <v>26.271529411764703</v>
      </c>
      <c r="X12" s="4">
        <f t="shared" si="3"/>
        <v>33</v>
      </c>
      <c r="Y12" s="4">
        <f t="shared" si="4"/>
        <v>17.900000000000006</v>
      </c>
      <c r="Z12">
        <v>0</v>
      </c>
    </row>
    <row r="13" spans="1:26" x14ac:dyDescent="0.3">
      <c r="A13" s="1" t="str">
        <f>'James Harden'!A13</f>
        <v>vs INJ</v>
      </c>
      <c r="B13">
        <v>16</v>
      </c>
      <c r="C13">
        <v>2</v>
      </c>
      <c r="D13">
        <v>3</v>
      </c>
      <c r="E13">
        <v>0</v>
      </c>
      <c r="F13">
        <v>0</v>
      </c>
      <c r="G13">
        <v>0</v>
      </c>
      <c r="H13">
        <v>5</v>
      </c>
      <c r="I13">
        <v>8</v>
      </c>
      <c r="J13">
        <v>4</v>
      </c>
      <c r="K13">
        <v>5</v>
      </c>
      <c r="L13">
        <v>2</v>
      </c>
      <c r="M13">
        <v>2</v>
      </c>
      <c r="N13">
        <v>0</v>
      </c>
      <c r="O13">
        <v>1</v>
      </c>
      <c r="P13">
        <v>-13</v>
      </c>
      <c r="Q13" s="2">
        <f t="shared" si="0"/>
        <v>0.625</v>
      </c>
      <c r="R13" s="2">
        <f t="shared" si="1"/>
        <v>0.8</v>
      </c>
      <c r="S13" s="2">
        <f t="shared" si="5"/>
        <v>1</v>
      </c>
      <c r="T13">
        <v>29</v>
      </c>
      <c r="U13">
        <v>25</v>
      </c>
      <c r="V13">
        <v>0</v>
      </c>
      <c r="W13" s="3">
        <f t="shared" si="2"/>
        <v>25.13686206896552</v>
      </c>
      <c r="X13" s="4">
        <f t="shared" si="3"/>
        <v>22.9</v>
      </c>
      <c r="Y13" s="4">
        <f t="shared" si="4"/>
        <v>14.7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2</v>
      </c>
      <c r="D14">
        <v>3</v>
      </c>
      <c r="E14">
        <v>1</v>
      </c>
      <c r="F14">
        <v>1</v>
      </c>
      <c r="G14">
        <v>1</v>
      </c>
      <c r="H14">
        <v>4</v>
      </c>
      <c r="I14">
        <v>8</v>
      </c>
      <c r="J14">
        <v>2</v>
      </c>
      <c r="K14">
        <v>5</v>
      </c>
      <c r="L14">
        <v>0</v>
      </c>
      <c r="M14">
        <v>0</v>
      </c>
      <c r="N14">
        <v>0</v>
      </c>
      <c r="O14">
        <v>1</v>
      </c>
      <c r="P14">
        <v>6</v>
      </c>
      <c r="Q14" s="2">
        <f t="shared" si="0"/>
        <v>0.5</v>
      </c>
      <c r="R14" s="2">
        <f t="shared" si="1"/>
        <v>0.4</v>
      </c>
      <c r="S14" s="6" t="s">
        <v>45</v>
      </c>
      <c r="T14">
        <v>26</v>
      </c>
      <c r="U14">
        <v>18</v>
      </c>
      <c r="V14">
        <v>0</v>
      </c>
      <c r="W14" s="3">
        <f t="shared" si="2"/>
        <v>17.14826923076923</v>
      </c>
      <c r="X14" s="4">
        <f t="shared" si="3"/>
        <v>21.9</v>
      </c>
      <c r="Y14" s="4">
        <f t="shared" si="4"/>
        <v>8.9999999999999982</v>
      </c>
      <c r="Z14">
        <v>0</v>
      </c>
    </row>
    <row r="15" spans="1:26" x14ac:dyDescent="0.3">
      <c r="A15" s="1" t="str">
        <f>'James Harden'!A15</f>
        <v>vs RKS</v>
      </c>
      <c r="B15">
        <v>11</v>
      </c>
      <c r="C15">
        <v>2</v>
      </c>
      <c r="D15">
        <v>2</v>
      </c>
      <c r="E15">
        <v>0</v>
      </c>
      <c r="F15">
        <v>2</v>
      </c>
      <c r="G15">
        <v>1</v>
      </c>
      <c r="H15">
        <v>5</v>
      </c>
      <c r="I15">
        <v>10</v>
      </c>
      <c r="J15">
        <v>1</v>
      </c>
      <c r="K15">
        <v>2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0"/>
        <v>0.5</v>
      </c>
      <c r="R15" s="2">
        <f t="shared" si="1"/>
        <v>0.5</v>
      </c>
      <c r="S15" s="6" t="s">
        <v>45</v>
      </c>
      <c r="T15">
        <v>33</v>
      </c>
      <c r="U15">
        <v>16</v>
      </c>
      <c r="V15">
        <v>0</v>
      </c>
      <c r="W15" s="3">
        <f t="shared" si="2"/>
        <v>13.494878787878788</v>
      </c>
      <c r="X15" s="4">
        <f t="shared" si="3"/>
        <v>21.4</v>
      </c>
      <c r="Y15" s="4">
        <f t="shared" si="4"/>
        <v>9</v>
      </c>
      <c r="Z15">
        <v>0</v>
      </c>
    </row>
    <row r="16" spans="1:26" x14ac:dyDescent="0.3">
      <c r="A16" s="1" t="str">
        <f>'James Harden'!A16</f>
        <v>@ AFR</v>
      </c>
      <c r="B16">
        <v>12</v>
      </c>
      <c r="C16">
        <v>0</v>
      </c>
      <c r="D16">
        <v>4</v>
      </c>
      <c r="E16">
        <v>0</v>
      </c>
      <c r="F16">
        <v>1</v>
      </c>
      <c r="G16">
        <v>0</v>
      </c>
      <c r="H16">
        <v>4</v>
      </c>
      <c r="I16">
        <v>13</v>
      </c>
      <c r="J16">
        <v>4</v>
      </c>
      <c r="K16">
        <v>8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0.30769230769230771</v>
      </c>
      <c r="R16" s="2">
        <f t="shared" si="1"/>
        <v>0.5</v>
      </c>
      <c r="S16" s="6" t="s">
        <v>45</v>
      </c>
      <c r="T16">
        <v>28</v>
      </c>
      <c r="U16">
        <v>22</v>
      </c>
      <c r="V16">
        <v>0</v>
      </c>
      <c r="W16" s="3">
        <f t="shared" si="2"/>
        <v>12.721964285714284</v>
      </c>
      <c r="X16" s="4">
        <f t="shared" si="3"/>
        <v>21</v>
      </c>
      <c r="Y16" s="4">
        <f t="shared" si="4"/>
        <v>7.5000000000000009</v>
      </c>
      <c r="Z16">
        <v>0</v>
      </c>
    </row>
    <row r="17" spans="1:26" x14ac:dyDescent="0.3">
      <c r="A17" s="1" t="str">
        <f>'James Harden'!A17</f>
        <v>@ OLD</v>
      </c>
      <c r="B17">
        <v>23</v>
      </c>
      <c r="C17">
        <v>3</v>
      </c>
      <c r="D17">
        <v>6</v>
      </c>
      <c r="E17">
        <v>0</v>
      </c>
      <c r="F17">
        <v>0</v>
      </c>
      <c r="G17">
        <v>2</v>
      </c>
      <c r="H17">
        <v>9</v>
      </c>
      <c r="I17">
        <v>15</v>
      </c>
      <c r="J17">
        <v>5</v>
      </c>
      <c r="K17">
        <v>7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</v>
      </c>
      <c r="R17" s="2">
        <f t="shared" si="1"/>
        <v>0.7142857142857143</v>
      </c>
      <c r="S17" s="6" t="s">
        <v>45</v>
      </c>
      <c r="T17">
        <v>33</v>
      </c>
      <c r="U17">
        <v>36</v>
      </c>
      <c r="V17">
        <v>0</v>
      </c>
      <c r="W17" s="3">
        <f t="shared" si="2"/>
        <v>28.521939393939395</v>
      </c>
      <c r="X17" s="4">
        <f t="shared" si="3"/>
        <v>33.6</v>
      </c>
      <c r="Y17" s="4">
        <f t="shared" si="4"/>
        <v>19.2</v>
      </c>
      <c r="Z17">
        <v>0</v>
      </c>
    </row>
    <row r="18" spans="1:26" x14ac:dyDescent="0.3">
      <c r="A18" s="1" t="str">
        <f>'James Harden'!A18</f>
        <v>vs USA</v>
      </c>
      <c r="B18">
        <v>16</v>
      </c>
      <c r="C18">
        <v>3</v>
      </c>
      <c r="D18">
        <v>4</v>
      </c>
      <c r="E18">
        <v>1</v>
      </c>
      <c r="F18">
        <v>1</v>
      </c>
      <c r="G18">
        <v>1</v>
      </c>
      <c r="H18">
        <v>6</v>
      </c>
      <c r="I18">
        <v>10</v>
      </c>
      <c r="J18">
        <v>4</v>
      </c>
      <c r="K18">
        <v>7</v>
      </c>
      <c r="L18">
        <v>0</v>
      </c>
      <c r="M18">
        <v>0</v>
      </c>
      <c r="N18">
        <v>0</v>
      </c>
      <c r="O18">
        <v>0</v>
      </c>
      <c r="P18">
        <v>19</v>
      </c>
      <c r="Q18" s="2">
        <f t="shared" si="0"/>
        <v>0.6</v>
      </c>
      <c r="R18" s="2">
        <f t="shared" si="1"/>
        <v>0.5714285714285714</v>
      </c>
      <c r="S18" s="6" t="s">
        <v>45</v>
      </c>
      <c r="T18">
        <v>29</v>
      </c>
      <c r="U18">
        <v>26</v>
      </c>
      <c r="V18">
        <v>1</v>
      </c>
      <c r="W18" s="3">
        <f t="shared" si="2"/>
        <v>27.163689655172412</v>
      </c>
      <c r="X18" s="4">
        <f t="shared" si="3"/>
        <v>30.6</v>
      </c>
      <c r="Y18" s="4">
        <f t="shared" si="4"/>
        <v>15.799999999999997</v>
      </c>
      <c r="Z18">
        <v>0</v>
      </c>
    </row>
    <row r="19" spans="1:26" x14ac:dyDescent="0.3">
      <c r="A19" s="1" t="str">
        <f>'James Harden'!A19</f>
        <v>@ SPA</v>
      </c>
      <c r="B19">
        <v>13</v>
      </c>
      <c r="C19">
        <v>3</v>
      </c>
      <c r="D19">
        <v>5</v>
      </c>
      <c r="E19">
        <v>1</v>
      </c>
      <c r="F19">
        <v>1</v>
      </c>
      <c r="G19">
        <v>3</v>
      </c>
      <c r="H19">
        <v>5</v>
      </c>
      <c r="I19">
        <v>13</v>
      </c>
      <c r="J19">
        <v>3</v>
      </c>
      <c r="K19">
        <v>8</v>
      </c>
      <c r="L19">
        <v>0</v>
      </c>
      <c r="M19">
        <v>0</v>
      </c>
      <c r="N19">
        <v>0</v>
      </c>
      <c r="O19">
        <v>2</v>
      </c>
      <c r="P19">
        <v>14</v>
      </c>
      <c r="Q19" s="2">
        <f t="shared" si="0"/>
        <v>0.38461538461538464</v>
      </c>
      <c r="R19" s="2">
        <f t="shared" si="1"/>
        <v>0.375</v>
      </c>
      <c r="S19" s="6" t="s">
        <v>45</v>
      </c>
      <c r="T19">
        <v>47</v>
      </c>
      <c r="U19">
        <v>26</v>
      </c>
      <c r="V19">
        <v>0</v>
      </c>
      <c r="W19" s="3">
        <f t="shared" si="2"/>
        <v>8.2096808510638279</v>
      </c>
      <c r="X19" s="4">
        <f t="shared" si="3"/>
        <v>27.1</v>
      </c>
      <c r="Y19" s="4">
        <f t="shared" si="4"/>
        <v>8.1999999999999993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</v>
      </c>
      <c r="C47" s="4">
        <f t="shared" ref="C47:P47" si="6">AVERAGE(C2:C46)</f>
        <v>2.6666666666666665</v>
      </c>
      <c r="D47" s="4">
        <f t="shared" si="6"/>
        <v>3</v>
      </c>
      <c r="E47" s="4">
        <f t="shared" si="6"/>
        <v>0.3888888888888889</v>
      </c>
      <c r="F47" s="4">
        <f t="shared" si="6"/>
        <v>0.55555555555555558</v>
      </c>
      <c r="G47" s="4">
        <f t="shared" si="6"/>
        <v>0.72222222222222221</v>
      </c>
      <c r="H47" s="4">
        <f t="shared" si="6"/>
        <v>6.0555555555555554</v>
      </c>
      <c r="I47" s="4">
        <f t="shared" si="6"/>
        <v>11.277777777777779</v>
      </c>
      <c r="J47" s="4">
        <f t="shared" si="6"/>
        <v>3.0555555555555554</v>
      </c>
      <c r="K47" s="4">
        <f t="shared" si="6"/>
        <v>5.666666666666667</v>
      </c>
      <c r="L47" s="4">
        <f t="shared" si="6"/>
        <v>0.83333333333333337</v>
      </c>
      <c r="M47" s="4">
        <f t="shared" si="6"/>
        <v>0.83333333333333337</v>
      </c>
      <c r="N47" s="4">
        <f t="shared" si="6"/>
        <v>0.3888888888888889</v>
      </c>
      <c r="O47" s="4">
        <f t="shared" si="6"/>
        <v>1.1111111111111112</v>
      </c>
      <c r="P47" s="4">
        <f t="shared" si="6"/>
        <v>-4</v>
      </c>
      <c r="Q47" s="2">
        <f>SUM(H2:H46)/SUM(I2:I46)</f>
        <v>0.53694581280788178</v>
      </c>
      <c r="R47" s="2">
        <f>SUM(J2:J46)/SUM(K2:K46)</f>
        <v>0.53921568627450978</v>
      </c>
      <c r="S47" s="2">
        <f>SUM(L2:L46)/SUM(M2:M46)</f>
        <v>1</v>
      </c>
      <c r="T47" s="4">
        <f t="shared" ref="T47:V47" si="7">AVERAGE(T2:T46)</f>
        <v>30.777777777777779</v>
      </c>
      <c r="U47" s="4">
        <f t="shared" si="7"/>
        <v>23.611111111111111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21.206992779783391</v>
      </c>
      <c r="X47" s="4">
        <f t="shared" ref="X47" si="8">B47+(C47*1.2)+(D47*1.5)+(E47*3)+(F47*3)-G47</f>
        <v>25.811111111111114</v>
      </c>
      <c r="Y47" s="4">
        <f t="shared" ref="Y47" si="9">B47+0.4*H47-0.7*I47-0.4*(M47-L47)+0.7*N47+0.3*(C47-N47)+F47+D47*0.7+0.7*E47-0.4*O47-G47</f>
        <v>13.244444444444445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288</v>
      </c>
      <c r="C49">
        <f t="shared" ref="C49:P49" si="10">SUM(C2:C46)</f>
        <v>48</v>
      </c>
      <c r="D49">
        <f t="shared" si="10"/>
        <v>54</v>
      </c>
      <c r="E49">
        <f t="shared" si="10"/>
        <v>7</v>
      </c>
      <c r="F49">
        <f t="shared" si="10"/>
        <v>10</v>
      </c>
      <c r="G49">
        <f t="shared" si="10"/>
        <v>13</v>
      </c>
      <c r="H49">
        <f t="shared" si="10"/>
        <v>109</v>
      </c>
      <c r="I49">
        <f t="shared" si="10"/>
        <v>203</v>
      </c>
      <c r="J49">
        <f t="shared" si="10"/>
        <v>55</v>
      </c>
      <c r="K49">
        <f t="shared" si="10"/>
        <v>102</v>
      </c>
      <c r="L49">
        <f t="shared" si="10"/>
        <v>15</v>
      </c>
      <c r="M49">
        <f t="shared" si="10"/>
        <v>15</v>
      </c>
      <c r="N49">
        <f t="shared" si="10"/>
        <v>7</v>
      </c>
      <c r="O49">
        <f t="shared" si="10"/>
        <v>20</v>
      </c>
      <c r="P49">
        <f t="shared" si="10"/>
        <v>-72</v>
      </c>
      <c r="T49">
        <f>SUM(T2:T46)</f>
        <v>554</v>
      </c>
      <c r="U49">
        <f>SUM(U2:U46)</f>
        <v>425</v>
      </c>
      <c r="V49">
        <f>SUM(V2:V46)</f>
        <v>3</v>
      </c>
      <c r="X49" s="4">
        <f>SUM(X2:X46)</f>
        <v>464.6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8</v>
      </c>
      <c r="C2">
        <v>4</v>
      </c>
      <c r="D2">
        <v>1</v>
      </c>
      <c r="E2">
        <v>1</v>
      </c>
      <c r="F2">
        <v>0</v>
      </c>
      <c r="G2">
        <v>0</v>
      </c>
      <c r="H2">
        <v>3</v>
      </c>
      <c r="I2">
        <v>10</v>
      </c>
      <c r="J2">
        <v>2</v>
      </c>
      <c r="K2">
        <v>8</v>
      </c>
      <c r="L2">
        <v>0</v>
      </c>
      <c r="M2">
        <v>0</v>
      </c>
      <c r="N2">
        <v>0</v>
      </c>
      <c r="O2">
        <v>0</v>
      </c>
      <c r="P2">
        <v>-13</v>
      </c>
      <c r="Q2" s="2">
        <f t="shared" ref="Q2:Q46" si="0">H2/I2</f>
        <v>0.3</v>
      </c>
      <c r="R2" s="2">
        <f t="shared" ref="R2:R46" si="1">J2/K2</f>
        <v>0.25</v>
      </c>
      <c r="S2" s="6" t="s">
        <v>45</v>
      </c>
      <c r="T2">
        <v>33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6.6548181818181851</v>
      </c>
      <c r="X2" s="4">
        <f t="shared" ref="X2:X46" si="3">B2+(C2*1.2)+(D2*1.5)+(E2*3)+(F2*3)-G2</f>
        <v>17.3</v>
      </c>
      <c r="Y2" s="4">
        <f t="shared" ref="Y2:Y46" si="4">B2+0.4*H2-0.7*I2-0.4*(M2-L2)+0.7*N2+0.3*(C2-N2)+F2+D2*0.7+0.7*E2-0.4*O2-G2</f>
        <v>4.8</v>
      </c>
      <c r="Z2">
        <v>0</v>
      </c>
    </row>
    <row r="3" spans="1:26" x14ac:dyDescent="0.3">
      <c r="A3" s="1" t="str">
        <f>'James Harden'!A3</f>
        <v>@ USA</v>
      </c>
      <c r="B3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3</v>
      </c>
      <c r="I3">
        <v>5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-24</v>
      </c>
      <c r="Q3" s="2">
        <f t="shared" si="0"/>
        <v>0.6</v>
      </c>
      <c r="R3" s="2">
        <f t="shared" si="1"/>
        <v>1</v>
      </c>
      <c r="S3" s="2">
        <f>L3/M3</f>
        <v>1</v>
      </c>
      <c r="T3">
        <v>36</v>
      </c>
      <c r="U3">
        <v>8</v>
      </c>
      <c r="V3">
        <v>0</v>
      </c>
      <c r="W3" s="3">
        <f t="shared" si="2"/>
        <v>7.6523611111111114</v>
      </c>
      <c r="X3" s="4">
        <f t="shared" si="3"/>
        <v>9.1999999999999993</v>
      </c>
      <c r="Y3" s="4">
        <f t="shared" si="4"/>
        <v>5.5999999999999988</v>
      </c>
      <c r="Z3">
        <v>0</v>
      </c>
    </row>
    <row r="4" spans="1:26" x14ac:dyDescent="0.3">
      <c r="A4" s="1" t="str">
        <f>'James Harden'!A4</f>
        <v>vs SPA</v>
      </c>
      <c r="B4">
        <v>8</v>
      </c>
      <c r="C4">
        <v>5</v>
      </c>
      <c r="D4">
        <v>1</v>
      </c>
      <c r="E4">
        <v>0</v>
      </c>
      <c r="F4">
        <v>0</v>
      </c>
      <c r="G4">
        <v>1</v>
      </c>
      <c r="H4">
        <v>3</v>
      </c>
      <c r="I4">
        <v>6</v>
      </c>
      <c r="J4">
        <v>2</v>
      </c>
      <c r="K4">
        <v>4</v>
      </c>
      <c r="L4">
        <v>0</v>
      </c>
      <c r="M4">
        <v>0</v>
      </c>
      <c r="N4">
        <v>0</v>
      </c>
      <c r="O4">
        <v>1</v>
      </c>
      <c r="P4">
        <v>-8</v>
      </c>
      <c r="Q4" s="2">
        <f t="shared" si="0"/>
        <v>0.5</v>
      </c>
      <c r="R4" s="2">
        <f t="shared" si="1"/>
        <v>0.5</v>
      </c>
      <c r="S4" s="6" t="s">
        <v>45</v>
      </c>
      <c r="T4">
        <v>37</v>
      </c>
      <c r="U4">
        <v>11</v>
      </c>
      <c r="V4">
        <v>0</v>
      </c>
      <c r="W4" s="3">
        <f t="shared" si="2"/>
        <v>7.5895945945945957</v>
      </c>
      <c r="X4" s="4">
        <f t="shared" si="3"/>
        <v>14.5</v>
      </c>
      <c r="Y4" s="4">
        <f t="shared" si="4"/>
        <v>5.8</v>
      </c>
      <c r="Z4">
        <v>0</v>
      </c>
    </row>
    <row r="5" spans="1:26" x14ac:dyDescent="0.3">
      <c r="A5" s="1" t="str">
        <f>'James Harden'!A5</f>
        <v>@ CHI</v>
      </c>
      <c r="B5">
        <v>9</v>
      </c>
      <c r="C5">
        <v>6</v>
      </c>
      <c r="D5">
        <v>0</v>
      </c>
      <c r="E5">
        <v>0</v>
      </c>
      <c r="F5">
        <v>0</v>
      </c>
      <c r="G5">
        <v>0</v>
      </c>
      <c r="H5">
        <v>4</v>
      </c>
      <c r="I5">
        <v>16</v>
      </c>
      <c r="J5">
        <v>1</v>
      </c>
      <c r="K5">
        <v>8</v>
      </c>
      <c r="L5">
        <v>0</v>
      </c>
      <c r="M5">
        <v>0</v>
      </c>
      <c r="N5">
        <v>4</v>
      </c>
      <c r="O5">
        <v>0</v>
      </c>
      <c r="P5">
        <v>-10</v>
      </c>
      <c r="Q5" s="2">
        <f t="shared" si="0"/>
        <v>0.25</v>
      </c>
      <c r="R5" s="2">
        <f t="shared" si="1"/>
        <v>0.125</v>
      </c>
      <c r="S5" s="6" t="s">
        <v>45</v>
      </c>
      <c r="T5">
        <v>31</v>
      </c>
      <c r="U5">
        <v>9</v>
      </c>
      <c r="V5">
        <v>0</v>
      </c>
      <c r="W5" s="3">
        <f t="shared" si="2"/>
        <v>3.5900322580645141</v>
      </c>
      <c r="X5" s="4">
        <f t="shared" si="3"/>
        <v>16.2</v>
      </c>
      <c r="Y5" s="4">
        <f t="shared" si="4"/>
        <v>2.8000000000000003</v>
      </c>
      <c r="Z5">
        <v>0</v>
      </c>
    </row>
    <row r="6" spans="1:26" x14ac:dyDescent="0.3">
      <c r="A6" s="1" t="str">
        <f>'James Harden'!A6</f>
        <v>@ CAN</v>
      </c>
      <c r="B6">
        <v>12</v>
      </c>
      <c r="C6">
        <v>4</v>
      </c>
      <c r="D6">
        <v>1</v>
      </c>
      <c r="E6">
        <v>0</v>
      </c>
      <c r="F6">
        <v>0</v>
      </c>
      <c r="G6">
        <v>2</v>
      </c>
      <c r="H6">
        <v>4</v>
      </c>
      <c r="I6">
        <v>7</v>
      </c>
      <c r="J6">
        <v>2</v>
      </c>
      <c r="K6">
        <v>4</v>
      </c>
      <c r="L6">
        <v>2</v>
      </c>
      <c r="M6">
        <v>2</v>
      </c>
      <c r="N6">
        <v>1</v>
      </c>
      <c r="O6">
        <v>3</v>
      </c>
      <c r="P6">
        <v>-9</v>
      </c>
      <c r="Q6" s="2">
        <f t="shared" si="0"/>
        <v>0.5714285714285714</v>
      </c>
      <c r="R6" s="2">
        <f t="shared" si="1"/>
        <v>0.5</v>
      </c>
      <c r="S6" s="2">
        <f t="shared" ref="S6:S46" si="5">L6/M6</f>
        <v>1</v>
      </c>
      <c r="T6">
        <v>35</v>
      </c>
      <c r="U6">
        <v>14</v>
      </c>
      <c r="V6">
        <v>0</v>
      </c>
      <c r="W6" s="3">
        <f t="shared" si="2"/>
        <v>10.91274285714286</v>
      </c>
      <c r="X6" s="4">
        <f t="shared" si="3"/>
        <v>16.3</v>
      </c>
      <c r="Y6" s="4">
        <f t="shared" si="4"/>
        <v>7.7999999999999972</v>
      </c>
      <c r="Z6">
        <v>0</v>
      </c>
    </row>
    <row r="7" spans="1:26" x14ac:dyDescent="0.3">
      <c r="A7" s="1" t="str">
        <f>'James Harden'!A7</f>
        <v>vs DNK</v>
      </c>
      <c r="B7">
        <v>2</v>
      </c>
      <c r="C7">
        <v>1</v>
      </c>
      <c r="D7">
        <v>5</v>
      </c>
      <c r="E7">
        <v>0</v>
      </c>
      <c r="F7">
        <v>0</v>
      </c>
      <c r="G7">
        <v>1</v>
      </c>
      <c r="H7">
        <v>1</v>
      </c>
      <c r="I7">
        <v>5</v>
      </c>
      <c r="J7">
        <v>0</v>
      </c>
      <c r="K7">
        <v>3</v>
      </c>
      <c r="L7">
        <v>0</v>
      </c>
      <c r="M7">
        <v>0</v>
      </c>
      <c r="N7">
        <v>1</v>
      </c>
      <c r="O7">
        <v>1</v>
      </c>
      <c r="P7">
        <v>-13</v>
      </c>
      <c r="Q7" s="2">
        <f t="shared" si="0"/>
        <v>0.2</v>
      </c>
      <c r="R7" s="2">
        <f t="shared" si="1"/>
        <v>0</v>
      </c>
      <c r="S7" s="6" t="s">
        <v>45</v>
      </c>
      <c r="T7">
        <v>37</v>
      </c>
      <c r="U7">
        <v>16</v>
      </c>
      <c r="V7">
        <v>0</v>
      </c>
      <c r="W7" s="3">
        <f t="shared" si="2"/>
        <v>1.909567567567569</v>
      </c>
      <c r="X7" s="4">
        <f t="shared" si="3"/>
        <v>9.6999999999999993</v>
      </c>
      <c r="Y7" s="4">
        <f t="shared" si="4"/>
        <v>1.6999999999999997</v>
      </c>
      <c r="Z7">
        <v>0</v>
      </c>
    </row>
    <row r="8" spans="1:26" x14ac:dyDescent="0.3">
      <c r="A8" s="1" t="str">
        <f>'James Harden'!A8</f>
        <v>@ IMP</v>
      </c>
      <c r="B8">
        <v>9</v>
      </c>
      <c r="C8">
        <v>4</v>
      </c>
      <c r="D8">
        <v>3</v>
      </c>
      <c r="E8">
        <v>3</v>
      </c>
      <c r="F8">
        <v>0</v>
      </c>
      <c r="G8">
        <v>1</v>
      </c>
      <c r="H8">
        <v>3</v>
      </c>
      <c r="I8">
        <v>9</v>
      </c>
      <c r="J8">
        <v>3</v>
      </c>
      <c r="K8">
        <v>8</v>
      </c>
      <c r="L8">
        <v>0</v>
      </c>
      <c r="M8">
        <v>0</v>
      </c>
      <c r="N8">
        <v>0</v>
      </c>
      <c r="O8">
        <v>1</v>
      </c>
      <c r="P8">
        <v>-8</v>
      </c>
      <c r="Q8" s="2">
        <f t="shared" si="0"/>
        <v>0.33333333333333331</v>
      </c>
      <c r="R8" s="2">
        <f t="shared" si="1"/>
        <v>0.375</v>
      </c>
      <c r="S8" s="6" t="s">
        <v>45</v>
      </c>
      <c r="T8">
        <v>35</v>
      </c>
      <c r="U8">
        <v>17</v>
      </c>
      <c r="V8">
        <v>0</v>
      </c>
      <c r="W8" s="3">
        <f t="shared" si="2"/>
        <v>11.063399999999996</v>
      </c>
      <c r="X8" s="4">
        <f t="shared" si="3"/>
        <v>26.3</v>
      </c>
      <c r="Y8" s="4">
        <f t="shared" si="4"/>
        <v>7.8999999999999986</v>
      </c>
      <c r="Z8">
        <v>0</v>
      </c>
    </row>
    <row r="9" spans="1:26" x14ac:dyDescent="0.3">
      <c r="A9" s="1" t="str">
        <f>'James Harden'!A9</f>
        <v>vs 3PT</v>
      </c>
      <c r="B9">
        <v>7</v>
      </c>
      <c r="C9">
        <v>5</v>
      </c>
      <c r="D9">
        <v>0</v>
      </c>
      <c r="E9">
        <v>0</v>
      </c>
      <c r="F9">
        <v>0</v>
      </c>
      <c r="G9">
        <v>0</v>
      </c>
      <c r="H9">
        <v>3</v>
      </c>
      <c r="I9">
        <v>10</v>
      </c>
      <c r="J9">
        <v>1</v>
      </c>
      <c r="K9">
        <v>5</v>
      </c>
      <c r="L9">
        <v>0</v>
      </c>
      <c r="M9">
        <v>0</v>
      </c>
      <c r="N9">
        <v>1</v>
      </c>
      <c r="O9">
        <v>1</v>
      </c>
      <c r="P9">
        <v>-2</v>
      </c>
      <c r="Q9" s="2">
        <f t="shared" si="0"/>
        <v>0.3</v>
      </c>
      <c r="R9" s="2">
        <f t="shared" si="1"/>
        <v>0.2</v>
      </c>
      <c r="S9" s="6" t="s">
        <v>45</v>
      </c>
      <c r="T9">
        <v>39</v>
      </c>
      <c r="U9">
        <v>7</v>
      </c>
      <c r="V9">
        <v>0</v>
      </c>
      <c r="W9" s="3">
        <f t="shared" si="2"/>
        <v>2.9743846153846163</v>
      </c>
      <c r="X9" s="4">
        <f t="shared" si="3"/>
        <v>13</v>
      </c>
      <c r="Y9" s="4">
        <f t="shared" si="4"/>
        <v>2.6999999999999993</v>
      </c>
      <c r="Z9">
        <v>0</v>
      </c>
    </row>
    <row r="10" spans="1:26" x14ac:dyDescent="0.3">
      <c r="A10" s="1" t="str">
        <f>'James Harden'!A10</f>
        <v>@ DEF</v>
      </c>
      <c r="B10">
        <v>2</v>
      </c>
      <c r="C10">
        <v>4</v>
      </c>
      <c r="D10">
        <v>0</v>
      </c>
      <c r="E10">
        <v>0</v>
      </c>
      <c r="F10">
        <v>0</v>
      </c>
      <c r="G10">
        <v>2</v>
      </c>
      <c r="H10">
        <v>1</v>
      </c>
      <c r="I10">
        <v>4</v>
      </c>
      <c r="J10">
        <v>0</v>
      </c>
      <c r="K10">
        <v>3</v>
      </c>
      <c r="L10">
        <v>0</v>
      </c>
      <c r="M10">
        <v>0</v>
      </c>
      <c r="N10">
        <v>0</v>
      </c>
      <c r="O10">
        <v>3</v>
      </c>
      <c r="P10">
        <v>-24</v>
      </c>
      <c r="Q10" s="2">
        <f t="shared" si="0"/>
        <v>0.25</v>
      </c>
      <c r="R10" s="2">
        <f t="shared" si="1"/>
        <v>0</v>
      </c>
      <c r="S10" s="6" t="s">
        <v>45</v>
      </c>
      <c r="T10">
        <v>35</v>
      </c>
      <c r="U10">
        <v>2</v>
      </c>
      <c r="V10">
        <v>0</v>
      </c>
      <c r="W10" s="3">
        <f t="shared" si="2"/>
        <v>-3.7756571428571419</v>
      </c>
      <c r="X10" s="4">
        <f t="shared" si="3"/>
        <v>4.8</v>
      </c>
      <c r="Y10" s="4">
        <f t="shared" si="4"/>
        <v>-2.4000000000000004</v>
      </c>
      <c r="Z10">
        <v>0</v>
      </c>
    </row>
    <row r="11" spans="1:26" x14ac:dyDescent="0.3">
      <c r="A11" s="1" t="str">
        <f>'James Harden'!A11</f>
        <v>vs OCE</v>
      </c>
      <c r="B11">
        <v>18</v>
      </c>
      <c r="C11">
        <v>6</v>
      </c>
      <c r="D11">
        <v>0</v>
      </c>
      <c r="E11">
        <v>1</v>
      </c>
      <c r="F11">
        <v>4</v>
      </c>
      <c r="G11">
        <v>0</v>
      </c>
      <c r="H11">
        <v>5</v>
      </c>
      <c r="I11">
        <v>9</v>
      </c>
      <c r="J11">
        <v>4</v>
      </c>
      <c r="K11">
        <v>6</v>
      </c>
      <c r="L11">
        <v>4</v>
      </c>
      <c r="M11">
        <v>4</v>
      </c>
      <c r="N11">
        <v>1</v>
      </c>
      <c r="O11">
        <v>0</v>
      </c>
      <c r="P11">
        <v>2</v>
      </c>
      <c r="Q11" s="2">
        <f t="shared" si="0"/>
        <v>0.55555555555555558</v>
      </c>
      <c r="R11" s="2">
        <f t="shared" si="1"/>
        <v>0.66666666666666663</v>
      </c>
      <c r="S11" s="2">
        <f t="shared" si="5"/>
        <v>1</v>
      </c>
      <c r="T11">
        <v>34</v>
      </c>
      <c r="U11">
        <v>18</v>
      </c>
      <c r="V11">
        <v>0</v>
      </c>
      <c r="W11" s="3">
        <f t="shared" si="2"/>
        <v>30.432382352941175</v>
      </c>
      <c r="X11" s="4">
        <f t="shared" si="3"/>
        <v>40.200000000000003</v>
      </c>
      <c r="Y11" s="4">
        <f t="shared" si="4"/>
        <v>20.599999999999998</v>
      </c>
      <c r="Z11">
        <v>0</v>
      </c>
    </row>
    <row r="12" spans="1:26" x14ac:dyDescent="0.3">
      <c r="A12" s="1" t="str">
        <f>'James Harden'!A12</f>
        <v>@ FRA</v>
      </c>
      <c r="B12">
        <v>14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13</v>
      </c>
      <c r="J12">
        <v>4</v>
      </c>
      <c r="K12">
        <v>9</v>
      </c>
      <c r="L12">
        <v>0</v>
      </c>
      <c r="M12">
        <v>0</v>
      </c>
      <c r="N12">
        <v>0</v>
      </c>
      <c r="O12">
        <v>2</v>
      </c>
      <c r="P12">
        <v>-19</v>
      </c>
      <c r="Q12" s="2">
        <f t="shared" si="0"/>
        <v>0.38461538461538464</v>
      </c>
      <c r="R12" s="2">
        <f t="shared" si="1"/>
        <v>0.44444444444444442</v>
      </c>
      <c r="S12" s="6" t="s">
        <v>45</v>
      </c>
      <c r="T12">
        <v>33</v>
      </c>
      <c r="U12">
        <v>14</v>
      </c>
      <c r="V12">
        <v>0</v>
      </c>
      <c r="W12" s="3">
        <f t="shared" si="2"/>
        <v>10.531454545454546</v>
      </c>
      <c r="X12" s="4">
        <f t="shared" si="3"/>
        <v>18.8</v>
      </c>
      <c r="Y12" s="4">
        <f t="shared" si="4"/>
        <v>7.3</v>
      </c>
      <c r="Z12">
        <v>0</v>
      </c>
    </row>
    <row r="13" spans="1:26" x14ac:dyDescent="0.3">
      <c r="A13" s="1" t="str">
        <f>'James Harden'!A13</f>
        <v>vs INJ</v>
      </c>
      <c r="B13">
        <v>14</v>
      </c>
      <c r="C13">
        <v>3</v>
      </c>
      <c r="D13">
        <v>2</v>
      </c>
      <c r="E13">
        <v>0</v>
      </c>
      <c r="F13">
        <v>0</v>
      </c>
      <c r="G13">
        <v>1</v>
      </c>
      <c r="H13">
        <v>5</v>
      </c>
      <c r="I13">
        <v>11</v>
      </c>
      <c r="J13">
        <v>4</v>
      </c>
      <c r="K13">
        <v>9</v>
      </c>
      <c r="L13">
        <v>0</v>
      </c>
      <c r="M13">
        <v>0</v>
      </c>
      <c r="N13">
        <v>0</v>
      </c>
      <c r="O13">
        <v>0</v>
      </c>
      <c r="P13">
        <v>-14</v>
      </c>
      <c r="Q13" s="2">
        <f t="shared" si="0"/>
        <v>0.45454545454545453</v>
      </c>
      <c r="R13" s="2">
        <f t="shared" si="1"/>
        <v>0.44444444444444442</v>
      </c>
      <c r="S13" s="6" t="s">
        <v>45</v>
      </c>
      <c r="T13">
        <v>35</v>
      </c>
      <c r="U13">
        <v>19</v>
      </c>
      <c r="V13">
        <v>0</v>
      </c>
      <c r="W13" s="3">
        <f t="shared" si="2"/>
        <v>13.171885714285715</v>
      </c>
      <c r="X13" s="4">
        <f t="shared" si="3"/>
        <v>19.600000000000001</v>
      </c>
      <c r="Y13" s="4">
        <f t="shared" si="4"/>
        <v>9.6000000000000014</v>
      </c>
      <c r="Z13">
        <v>0</v>
      </c>
    </row>
    <row r="14" spans="1:26" x14ac:dyDescent="0.3">
      <c r="A14" s="1" t="str">
        <f>'James Harden'!A14</f>
        <v>@ EUR</v>
      </c>
      <c r="B14">
        <v>12</v>
      </c>
      <c r="C14">
        <v>3</v>
      </c>
      <c r="D14">
        <v>0</v>
      </c>
      <c r="E14">
        <v>0</v>
      </c>
      <c r="F14">
        <v>0</v>
      </c>
      <c r="G14">
        <v>1</v>
      </c>
      <c r="H14">
        <v>3</v>
      </c>
      <c r="I14">
        <v>5</v>
      </c>
      <c r="J14">
        <v>2</v>
      </c>
      <c r="K14">
        <v>4</v>
      </c>
      <c r="L14">
        <v>4</v>
      </c>
      <c r="M14">
        <v>4</v>
      </c>
      <c r="N14">
        <v>0</v>
      </c>
      <c r="O14">
        <v>0</v>
      </c>
      <c r="P14">
        <v>1</v>
      </c>
      <c r="Q14" s="2">
        <f t="shared" si="0"/>
        <v>0.6</v>
      </c>
      <c r="R14" s="2">
        <f t="shared" si="1"/>
        <v>0.5</v>
      </c>
      <c r="S14" s="2">
        <f t="shared" si="5"/>
        <v>1</v>
      </c>
      <c r="T14">
        <v>31</v>
      </c>
      <c r="U14">
        <v>12</v>
      </c>
      <c r="V14">
        <v>0</v>
      </c>
      <c r="W14" s="3">
        <f t="shared" si="2"/>
        <v>14.853806451612904</v>
      </c>
      <c r="X14" s="4">
        <f t="shared" si="3"/>
        <v>14.6</v>
      </c>
      <c r="Y14" s="4">
        <f t="shared" si="4"/>
        <v>9.6</v>
      </c>
      <c r="Z14">
        <v>0</v>
      </c>
    </row>
    <row r="15" spans="1:26" x14ac:dyDescent="0.3">
      <c r="A15" s="1" t="str">
        <f>'James Harden'!A15</f>
        <v>vs RKS</v>
      </c>
      <c r="B15">
        <v>8</v>
      </c>
      <c r="C15">
        <v>1</v>
      </c>
      <c r="D15">
        <v>1</v>
      </c>
      <c r="E15">
        <v>0</v>
      </c>
      <c r="F15">
        <v>2</v>
      </c>
      <c r="G15">
        <v>0</v>
      </c>
      <c r="H15">
        <v>3</v>
      </c>
      <c r="I15">
        <v>5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0.6</v>
      </c>
      <c r="R15" s="2">
        <f t="shared" si="1"/>
        <v>0.5</v>
      </c>
      <c r="S15" s="6" t="s">
        <v>45</v>
      </c>
      <c r="T15">
        <v>33</v>
      </c>
      <c r="U15">
        <v>10</v>
      </c>
      <c r="V15">
        <v>0</v>
      </c>
      <c r="W15" s="3">
        <f t="shared" si="2"/>
        <v>13.334606060606061</v>
      </c>
      <c r="X15" s="4">
        <f t="shared" si="3"/>
        <v>16.7</v>
      </c>
      <c r="Y15" s="4">
        <f t="shared" si="4"/>
        <v>8.6999999999999993</v>
      </c>
      <c r="Z15">
        <v>0</v>
      </c>
    </row>
    <row r="16" spans="1:26" x14ac:dyDescent="0.3">
      <c r="A16" s="1" t="str">
        <f>'James Harden'!A16</f>
        <v>@ AFR</v>
      </c>
      <c r="B16">
        <v>19</v>
      </c>
      <c r="C16">
        <v>7</v>
      </c>
      <c r="D16">
        <v>0</v>
      </c>
      <c r="E16">
        <v>0</v>
      </c>
      <c r="F16">
        <v>0</v>
      </c>
      <c r="G16">
        <v>0</v>
      </c>
      <c r="H16">
        <v>6</v>
      </c>
      <c r="I16">
        <v>9</v>
      </c>
      <c r="J16">
        <v>5</v>
      </c>
      <c r="K16">
        <v>7</v>
      </c>
      <c r="L16">
        <v>2</v>
      </c>
      <c r="M16">
        <v>2</v>
      </c>
      <c r="N16">
        <v>2</v>
      </c>
      <c r="O16">
        <v>1</v>
      </c>
      <c r="P16">
        <v>-12</v>
      </c>
      <c r="Q16" s="2">
        <f t="shared" si="0"/>
        <v>0.66666666666666663</v>
      </c>
      <c r="R16" s="2">
        <f t="shared" si="1"/>
        <v>0.7142857142857143</v>
      </c>
      <c r="S16" s="2">
        <f t="shared" si="5"/>
        <v>1</v>
      </c>
      <c r="T16">
        <v>38</v>
      </c>
      <c r="U16">
        <v>19</v>
      </c>
      <c r="V16">
        <v>0</v>
      </c>
      <c r="W16" s="3">
        <f t="shared" si="2"/>
        <v>23.292263157894737</v>
      </c>
      <c r="X16" s="4">
        <f t="shared" si="3"/>
        <v>27.4</v>
      </c>
      <c r="Y16" s="4">
        <f t="shared" si="4"/>
        <v>17.599999999999998</v>
      </c>
      <c r="Z16">
        <v>0</v>
      </c>
    </row>
    <row r="17" spans="1:26" x14ac:dyDescent="0.3">
      <c r="A17" s="1" t="str">
        <f>'James Harden'!A17</f>
        <v>@ OLD</v>
      </c>
      <c r="B17">
        <v>11</v>
      </c>
      <c r="C17">
        <v>2</v>
      </c>
      <c r="D17">
        <v>2</v>
      </c>
      <c r="E17">
        <v>0</v>
      </c>
      <c r="F17">
        <v>1</v>
      </c>
      <c r="G17">
        <v>0</v>
      </c>
      <c r="H17">
        <v>4</v>
      </c>
      <c r="I17">
        <v>6</v>
      </c>
      <c r="J17">
        <v>3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 s="2">
        <f t="shared" si="0"/>
        <v>0.66666666666666663</v>
      </c>
      <c r="R17" s="2">
        <f t="shared" si="1"/>
        <v>0.75</v>
      </c>
      <c r="S17" s="6" t="s">
        <v>45</v>
      </c>
      <c r="T17">
        <v>34</v>
      </c>
      <c r="U17">
        <v>16</v>
      </c>
      <c r="V17">
        <v>0</v>
      </c>
      <c r="W17" s="3">
        <f t="shared" si="2"/>
        <v>16.353588235294119</v>
      </c>
      <c r="X17" s="4">
        <f t="shared" si="3"/>
        <v>19.399999999999999</v>
      </c>
      <c r="Y17" s="4">
        <f t="shared" si="4"/>
        <v>11</v>
      </c>
      <c r="Z17">
        <v>0</v>
      </c>
    </row>
    <row r="18" spans="1:26" x14ac:dyDescent="0.3">
      <c r="A18" s="1" t="str">
        <f>'James Harden'!A18</f>
        <v>vs USA</v>
      </c>
      <c r="B18">
        <v>10</v>
      </c>
      <c r="C18">
        <v>5</v>
      </c>
      <c r="D18">
        <v>2</v>
      </c>
      <c r="E18">
        <v>1</v>
      </c>
      <c r="F18">
        <v>1</v>
      </c>
      <c r="G18">
        <v>0</v>
      </c>
      <c r="H18">
        <v>4</v>
      </c>
      <c r="I18">
        <v>8</v>
      </c>
      <c r="J18">
        <v>2</v>
      </c>
      <c r="K18">
        <v>4</v>
      </c>
      <c r="L18">
        <v>0</v>
      </c>
      <c r="M18">
        <v>0</v>
      </c>
      <c r="N18">
        <v>0</v>
      </c>
      <c r="O18">
        <v>1</v>
      </c>
      <c r="P18">
        <v>19</v>
      </c>
      <c r="Q18" s="2">
        <f t="shared" si="0"/>
        <v>0.5</v>
      </c>
      <c r="R18" s="2">
        <f t="shared" si="1"/>
        <v>0.5</v>
      </c>
      <c r="S18" s="6" t="s">
        <v>45</v>
      </c>
      <c r="T18">
        <v>36</v>
      </c>
      <c r="U18">
        <v>15</v>
      </c>
      <c r="V18">
        <v>0</v>
      </c>
      <c r="W18" s="3">
        <f t="shared" si="2"/>
        <v>14.144333333333334</v>
      </c>
      <c r="X18" s="4">
        <f t="shared" si="3"/>
        <v>25</v>
      </c>
      <c r="Y18" s="4">
        <f t="shared" si="4"/>
        <v>10.199999999999999</v>
      </c>
      <c r="Z18">
        <v>0</v>
      </c>
    </row>
    <row r="19" spans="1:26" x14ac:dyDescent="0.3">
      <c r="A19" s="1" t="str">
        <f>'James Harden'!A19</f>
        <v>@ SPA</v>
      </c>
      <c r="B19">
        <v>11</v>
      </c>
      <c r="C19">
        <v>5</v>
      </c>
      <c r="D19">
        <v>2</v>
      </c>
      <c r="E19">
        <v>0</v>
      </c>
      <c r="F19">
        <v>0</v>
      </c>
      <c r="G19">
        <v>1</v>
      </c>
      <c r="H19">
        <v>4</v>
      </c>
      <c r="I19">
        <v>12</v>
      </c>
      <c r="J19">
        <v>3</v>
      </c>
      <c r="K19">
        <v>7</v>
      </c>
      <c r="L19">
        <v>0</v>
      </c>
      <c r="M19">
        <v>0</v>
      </c>
      <c r="N19">
        <v>1</v>
      </c>
      <c r="O19">
        <v>2</v>
      </c>
      <c r="P19">
        <v>2</v>
      </c>
      <c r="Q19" s="2">
        <f t="shared" si="0"/>
        <v>0.33333333333333331</v>
      </c>
      <c r="R19" s="2">
        <f t="shared" si="1"/>
        <v>0.42857142857142855</v>
      </c>
      <c r="S19" s="6" t="s">
        <v>45</v>
      </c>
      <c r="T19">
        <v>51</v>
      </c>
      <c r="U19">
        <v>17</v>
      </c>
      <c r="V19">
        <v>0</v>
      </c>
      <c r="W19" s="3">
        <f t="shared" si="2"/>
        <v>5.1866274509803914</v>
      </c>
      <c r="X19" s="4">
        <f t="shared" si="3"/>
        <v>19</v>
      </c>
      <c r="Y19" s="4">
        <f t="shared" si="4"/>
        <v>5.700000000000002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10.111111111111111</v>
      </c>
      <c r="C47" s="4">
        <f t="shared" ref="C47:P47" si="6">AVERAGE(C2:C46)</f>
        <v>3.8888888888888888</v>
      </c>
      <c r="D47" s="4">
        <f t="shared" si="6"/>
        <v>1.1111111111111112</v>
      </c>
      <c r="E47" s="4">
        <f t="shared" si="6"/>
        <v>0.33333333333333331</v>
      </c>
      <c r="F47" s="4">
        <f t="shared" si="6"/>
        <v>0.44444444444444442</v>
      </c>
      <c r="G47" s="4">
        <f t="shared" si="6"/>
        <v>0.55555555555555558</v>
      </c>
      <c r="H47" s="4">
        <f t="shared" si="6"/>
        <v>3.5555555555555554</v>
      </c>
      <c r="I47" s="4">
        <f t="shared" si="6"/>
        <v>8.3333333333333339</v>
      </c>
      <c r="J47" s="4">
        <f t="shared" si="6"/>
        <v>2.2777777777777777</v>
      </c>
      <c r="K47" s="4">
        <f t="shared" si="6"/>
        <v>5.4444444444444446</v>
      </c>
      <c r="L47" s="4">
        <f t="shared" si="6"/>
        <v>0.72222222222222221</v>
      </c>
      <c r="M47" s="4">
        <f t="shared" si="6"/>
        <v>0.72222222222222221</v>
      </c>
      <c r="N47" s="4">
        <f t="shared" si="6"/>
        <v>0.61111111111111116</v>
      </c>
      <c r="O47" s="4">
        <f t="shared" si="6"/>
        <v>1</v>
      </c>
      <c r="P47" s="4">
        <f t="shared" si="6"/>
        <v>-7.5555555555555554</v>
      </c>
      <c r="Q47" s="2">
        <f>SUM(H2:H46)/SUM(I2:I46)</f>
        <v>0.42666666666666669</v>
      </c>
      <c r="R47" s="2">
        <f>SUM(J2:J46)/SUM(K2:K46)</f>
        <v>0.41836734693877553</v>
      </c>
      <c r="S47" s="2">
        <f>SUM(L2:L46)/SUM(M2:M46)</f>
        <v>1</v>
      </c>
      <c r="T47" s="4">
        <f t="shared" ref="T47:V47" si="7">AVERAGE(T2:T46)</f>
        <v>35.722222222222221</v>
      </c>
      <c r="U47" s="4">
        <f t="shared" si="7"/>
        <v>13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10.372440124416794</v>
      </c>
      <c r="X47" s="4">
        <f t="shared" ref="X47" si="8">B47+(C47*1.2)+(D47*1.5)+(E47*3)+(F47*3)-G47</f>
        <v>18.222222222222218</v>
      </c>
      <c r="Y47" s="4">
        <f t="shared" ref="Y47" si="9">B47+0.4*H47-0.7*I47-0.4*(M47-L47)+0.7*N47+0.3*(C47-N47)+F47+D47*0.7+0.7*E47-0.4*O47-G47</f>
        <v>7.6111111111111107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182</v>
      </c>
      <c r="C49">
        <f t="shared" ref="C49:P49" si="10">SUM(C2:C46)</f>
        <v>70</v>
      </c>
      <c r="D49">
        <f t="shared" si="10"/>
        <v>20</v>
      </c>
      <c r="E49">
        <f t="shared" si="10"/>
        <v>6</v>
      </c>
      <c r="F49">
        <f t="shared" si="10"/>
        <v>8</v>
      </c>
      <c r="G49">
        <f t="shared" si="10"/>
        <v>10</v>
      </c>
      <c r="H49">
        <f t="shared" si="10"/>
        <v>64</v>
      </c>
      <c r="I49">
        <f t="shared" si="10"/>
        <v>150</v>
      </c>
      <c r="J49">
        <f t="shared" si="10"/>
        <v>41</v>
      </c>
      <c r="K49">
        <f t="shared" si="10"/>
        <v>98</v>
      </c>
      <c r="L49">
        <f t="shared" si="10"/>
        <v>13</v>
      </c>
      <c r="M49">
        <f t="shared" si="10"/>
        <v>13</v>
      </c>
      <c r="N49">
        <f t="shared" si="10"/>
        <v>11</v>
      </c>
      <c r="O49">
        <f t="shared" si="10"/>
        <v>18</v>
      </c>
      <c r="P49">
        <f t="shared" si="10"/>
        <v>-136</v>
      </c>
      <c r="T49">
        <f>SUM(T2:T46)</f>
        <v>643</v>
      </c>
      <c r="U49">
        <f>SUM(U2:U46)</f>
        <v>234</v>
      </c>
      <c r="V49">
        <f>SUM(V2:V46)</f>
        <v>0</v>
      </c>
      <c r="X49" s="4">
        <f>SUM(X2:X46)</f>
        <v>327.99999999999994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19</v>
      </c>
      <c r="C2">
        <v>17</v>
      </c>
      <c r="D2">
        <v>2</v>
      </c>
      <c r="E2">
        <v>1</v>
      </c>
      <c r="F2">
        <v>0</v>
      </c>
      <c r="G2">
        <v>1</v>
      </c>
      <c r="H2">
        <v>9</v>
      </c>
      <c r="I2">
        <v>11</v>
      </c>
      <c r="J2">
        <v>0</v>
      </c>
      <c r="K2">
        <v>0</v>
      </c>
      <c r="L2">
        <v>1</v>
      </c>
      <c r="M2">
        <v>3</v>
      </c>
      <c r="N2">
        <v>7</v>
      </c>
      <c r="O2">
        <v>2</v>
      </c>
      <c r="P2">
        <v>-4</v>
      </c>
      <c r="Q2" s="2">
        <f t="shared" ref="Q2:Q46" si="0">H2/I2</f>
        <v>0.81818181818181823</v>
      </c>
      <c r="R2" s="6" t="s">
        <v>45</v>
      </c>
      <c r="S2" s="2">
        <f>L2/M2</f>
        <v>0.33333333333333331</v>
      </c>
      <c r="T2">
        <v>41</v>
      </c>
      <c r="U2">
        <v>24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27.882243902439026</v>
      </c>
      <c r="X2" s="4">
        <f t="shared" ref="X2:X46" si="2">B2+(C2*1.2)+(D2*1.5)+(E2*3)+(F2*3)-G2</f>
        <v>44.4</v>
      </c>
      <c r="Y2" s="4">
        <f t="shared" ref="Y2:Y46" si="3">B2+0.4*H2-0.7*I2-0.4*(M2-L2)+0.7*N2+0.3*(C2-N2)+F2+D2*0.7+0.7*E2-0.4*O2-G2</f>
        <v>22.299999999999997</v>
      </c>
      <c r="Z2">
        <v>0</v>
      </c>
    </row>
    <row r="3" spans="1:26" x14ac:dyDescent="0.3">
      <c r="A3" s="1" t="str">
        <f>'James Harden'!A3</f>
        <v>@ USA</v>
      </c>
      <c r="B3">
        <v>4</v>
      </c>
      <c r="C3">
        <v>9</v>
      </c>
      <c r="D3">
        <v>1</v>
      </c>
      <c r="E3">
        <v>0</v>
      </c>
      <c r="F3">
        <v>0</v>
      </c>
      <c r="G3">
        <v>1</v>
      </c>
      <c r="H3">
        <v>2</v>
      </c>
      <c r="I3">
        <v>6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-20</v>
      </c>
      <c r="Q3" s="2">
        <f t="shared" si="0"/>
        <v>0.33333333333333331</v>
      </c>
      <c r="R3" s="6" t="s">
        <v>45</v>
      </c>
      <c r="S3" s="6" t="s">
        <v>45</v>
      </c>
      <c r="T3">
        <v>37</v>
      </c>
      <c r="U3">
        <v>7</v>
      </c>
      <c r="V3">
        <v>1</v>
      </c>
      <c r="W3" s="3">
        <f t="shared" si="1"/>
        <v>4.324189189189191</v>
      </c>
      <c r="X3" s="4">
        <f t="shared" si="2"/>
        <v>15.299999999999997</v>
      </c>
      <c r="Y3" s="4">
        <f t="shared" si="3"/>
        <v>3.4000000000000004</v>
      </c>
      <c r="Z3">
        <v>0</v>
      </c>
    </row>
    <row r="4" spans="1:26" x14ac:dyDescent="0.3">
      <c r="A4" s="1" t="str">
        <f>'James Harden'!A4</f>
        <v>vs SPA</v>
      </c>
      <c r="B4">
        <v>12</v>
      </c>
      <c r="C4">
        <v>4</v>
      </c>
      <c r="D4">
        <v>1</v>
      </c>
      <c r="E4">
        <v>0</v>
      </c>
      <c r="F4">
        <v>0</v>
      </c>
      <c r="G4">
        <v>0</v>
      </c>
      <c r="H4">
        <v>5</v>
      </c>
      <c r="I4">
        <v>8</v>
      </c>
      <c r="J4">
        <v>0</v>
      </c>
      <c r="K4">
        <v>0</v>
      </c>
      <c r="L4">
        <v>2</v>
      </c>
      <c r="M4">
        <v>3</v>
      </c>
      <c r="N4">
        <v>1</v>
      </c>
      <c r="O4">
        <v>1</v>
      </c>
      <c r="P4">
        <v>-14</v>
      </c>
      <c r="Q4" s="2">
        <f t="shared" si="0"/>
        <v>0.625</v>
      </c>
      <c r="R4" s="6" t="s">
        <v>45</v>
      </c>
      <c r="S4" s="2">
        <f>L4/M4</f>
        <v>0.66666666666666663</v>
      </c>
      <c r="T4">
        <v>37</v>
      </c>
      <c r="U4">
        <v>14</v>
      </c>
      <c r="V4">
        <v>4</v>
      </c>
      <c r="W4" s="3">
        <f t="shared" si="1"/>
        <v>13.145756756756759</v>
      </c>
      <c r="X4" s="4">
        <f t="shared" si="2"/>
        <v>18.3</v>
      </c>
      <c r="Y4" s="4">
        <f t="shared" si="3"/>
        <v>9.8999999999999986</v>
      </c>
      <c r="Z4">
        <v>0</v>
      </c>
    </row>
    <row r="5" spans="1:26" x14ac:dyDescent="0.3">
      <c r="A5" s="1" t="str">
        <f>'James Harden'!A5</f>
        <v>@ CHI</v>
      </c>
      <c r="B5">
        <v>10</v>
      </c>
      <c r="C5">
        <v>8</v>
      </c>
      <c r="D5">
        <v>4</v>
      </c>
      <c r="E5">
        <v>0</v>
      </c>
      <c r="F5">
        <v>2</v>
      </c>
      <c r="G5">
        <v>1</v>
      </c>
      <c r="H5">
        <v>5</v>
      </c>
      <c r="I5">
        <v>12</v>
      </c>
      <c r="J5">
        <v>0</v>
      </c>
      <c r="K5">
        <v>0</v>
      </c>
      <c r="L5">
        <v>0</v>
      </c>
      <c r="M5">
        <v>0</v>
      </c>
      <c r="N5">
        <v>3</v>
      </c>
      <c r="O5">
        <v>3</v>
      </c>
      <c r="P5">
        <v>-12</v>
      </c>
      <c r="Q5" s="2">
        <f t="shared" si="0"/>
        <v>0.41666666666666669</v>
      </c>
      <c r="R5" s="6" t="s">
        <v>45</v>
      </c>
      <c r="S5" s="6" t="s">
        <v>45</v>
      </c>
      <c r="T5">
        <v>41</v>
      </c>
      <c r="U5">
        <v>18</v>
      </c>
      <c r="V5">
        <v>3</v>
      </c>
      <c r="W5" s="3">
        <f t="shared" si="1"/>
        <v>11.887999999999996</v>
      </c>
      <c r="X5" s="4">
        <f t="shared" si="2"/>
        <v>30.6</v>
      </c>
      <c r="Y5" s="4">
        <f t="shared" si="3"/>
        <v>9.8000000000000007</v>
      </c>
      <c r="Z5">
        <v>0</v>
      </c>
    </row>
    <row r="6" spans="1:26" x14ac:dyDescent="0.3">
      <c r="A6" s="1" t="str">
        <f>'James Harden'!A6</f>
        <v>@ CAN</v>
      </c>
      <c r="B6">
        <v>12</v>
      </c>
      <c r="C6">
        <v>10</v>
      </c>
      <c r="D6">
        <v>1</v>
      </c>
      <c r="E6">
        <v>1</v>
      </c>
      <c r="F6">
        <v>0</v>
      </c>
      <c r="G6">
        <v>1</v>
      </c>
      <c r="H6">
        <v>6</v>
      </c>
      <c r="I6">
        <v>9</v>
      </c>
      <c r="J6">
        <v>0</v>
      </c>
      <c r="K6">
        <v>0</v>
      </c>
      <c r="L6">
        <v>0</v>
      </c>
      <c r="M6">
        <v>1</v>
      </c>
      <c r="N6">
        <v>3</v>
      </c>
      <c r="O6">
        <v>1</v>
      </c>
      <c r="P6">
        <v>-3</v>
      </c>
      <c r="Q6" s="2">
        <f t="shared" si="0"/>
        <v>0.66666666666666663</v>
      </c>
      <c r="R6" s="6" t="s">
        <v>45</v>
      </c>
      <c r="S6" s="2">
        <f t="shared" ref="S6:S46" si="4">L6/M6</f>
        <v>0</v>
      </c>
      <c r="T6">
        <v>40</v>
      </c>
      <c r="U6">
        <v>14</v>
      </c>
      <c r="V6">
        <v>1</v>
      </c>
      <c r="W6" s="3">
        <f t="shared" si="1"/>
        <v>15.027849999999997</v>
      </c>
      <c r="X6" s="4">
        <f t="shared" si="2"/>
        <v>27.5</v>
      </c>
      <c r="Y6" s="4">
        <f t="shared" si="3"/>
        <v>11.899999999999999</v>
      </c>
      <c r="Z6">
        <v>0</v>
      </c>
    </row>
    <row r="7" spans="1:26" x14ac:dyDescent="0.3">
      <c r="A7" s="1" t="str">
        <f>'James Harden'!A7</f>
        <v>vs DNK</v>
      </c>
      <c r="B7">
        <v>17</v>
      </c>
      <c r="C7">
        <v>6</v>
      </c>
      <c r="D7">
        <v>0</v>
      </c>
      <c r="E7">
        <v>0</v>
      </c>
      <c r="F7">
        <v>0</v>
      </c>
      <c r="G7">
        <v>0</v>
      </c>
      <c r="H7">
        <v>7</v>
      </c>
      <c r="I7">
        <v>8</v>
      </c>
      <c r="J7">
        <v>0</v>
      </c>
      <c r="K7">
        <v>0</v>
      </c>
      <c r="L7">
        <v>3</v>
      </c>
      <c r="M7">
        <v>3</v>
      </c>
      <c r="N7">
        <v>3</v>
      </c>
      <c r="O7">
        <v>2</v>
      </c>
      <c r="P7">
        <v>-9</v>
      </c>
      <c r="Q7" s="2">
        <f t="shared" si="0"/>
        <v>0.875</v>
      </c>
      <c r="R7" s="6" t="s">
        <v>45</v>
      </c>
      <c r="S7" s="2">
        <f t="shared" si="4"/>
        <v>1</v>
      </c>
      <c r="T7">
        <v>40</v>
      </c>
      <c r="U7">
        <v>17</v>
      </c>
      <c r="V7">
        <v>2</v>
      </c>
      <c r="W7" s="3">
        <f t="shared" si="1"/>
        <v>20.751449999999998</v>
      </c>
      <c r="X7" s="4">
        <f t="shared" si="2"/>
        <v>24.2</v>
      </c>
      <c r="Y7" s="4">
        <f t="shared" si="3"/>
        <v>16.399999999999999</v>
      </c>
      <c r="Z7">
        <v>0</v>
      </c>
    </row>
    <row r="8" spans="1:26" x14ac:dyDescent="0.3">
      <c r="A8" s="1" t="str">
        <f>'James Harden'!A8</f>
        <v>@ IMP</v>
      </c>
      <c r="B8">
        <v>22</v>
      </c>
      <c r="C8">
        <v>8</v>
      </c>
      <c r="D8">
        <v>0</v>
      </c>
      <c r="E8">
        <v>1</v>
      </c>
      <c r="F8">
        <v>0</v>
      </c>
      <c r="G8">
        <v>0</v>
      </c>
      <c r="H8">
        <v>10</v>
      </c>
      <c r="I8">
        <v>14</v>
      </c>
      <c r="J8">
        <v>0</v>
      </c>
      <c r="K8">
        <v>0</v>
      </c>
      <c r="L8">
        <v>2</v>
      </c>
      <c r="M8">
        <v>5</v>
      </c>
      <c r="N8">
        <v>2</v>
      </c>
      <c r="O8">
        <v>3</v>
      </c>
      <c r="P8">
        <v>7</v>
      </c>
      <c r="Q8" s="2">
        <f t="shared" si="0"/>
        <v>0.7142857142857143</v>
      </c>
      <c r="R8" s="6" t="s">
        <v>45</v>
      </c>
      <c r="S8" s="2">
        <f t="shared" si="4"/>
        <v>0.4</v>
      </c>
      <c r="T8">
        <v>39</v>
      </c>
      <c r="U8">
        <v>22</v>
      </c>
      <c r="V8">
        <v>4</v>
      </c>
      <c r="W8" s="3">
        <f t="shared" si="1"/>
        <v>22.821717948717954</v>
      </c>
      <c r="X8" s="4">
        <f t="shared" si="2"/>
        <v>34.6</v>
      </c>
      <c r="Y8" s="4">
        <f t="shared" si="3"/>
        <v>17.700000000000003</v>
      </c>
      <c r="Z8">
        <v>0</v>
      </c>
    </row>
    <row r="9" spans="1:26" x14ac:dyDescent="0.3">
      <c r="A9" s="1" t="str">
        <f>'James Harden'!A9</f>
        <v>vs 3PT</v>
      </c>
      <c r="B9">
        <v>10</v>
      </c>
      <c r="C9">
        <v>5</v>
      </c>
      <c r="D9">
        <v>0</v>
      </c>
      <c r="E9">
        <v>0</v>
      </c>
      <c r="F9">
        <v>0</v>
      </c>
      <c r="G9">
        <v>0</v>
      </c>
      <c r="H9">
        <v>4</v>
      </c>
      <c r="I9">
        <v>10</v>
      </c>
      <c r="J9">
        <v>0</v>
      </c>
      <c r="K9">
        <v>0</v>
      </c>
      <c r="L9">
        <v>2</v>
      </c>
      <c r="M9">
        <v>5</v>
      </c>
      <c r="N9">
        <v>1</v>
      </c>
      <c r="O9">
        <v>2</v>
      </c>
      <c r="P9">
        <v>-7</v>
      </c>
      <c r="Q9" s="2">
        <f t="shared" si="0"/>
        <v>0.4</v>
      </c>
      <c r="R9" s="6" t="s">
        <v>45</v>
      </c>
      <c r="S9" s="2">
        <f t="shared" si="4"/>
        <v>0.4</v>
      </c>
      <c r="T9">
        <v>39</v>
      </c>
      <c r="U9">
        <v>10</v>
      </c>
      <c r="V9">
        <v>3</v>
      </c>
      <c r="W9" s="3">
        <f t="shared" si="1"/>
        <v>5.2714615384615371</v>
      </c>
      <c r="X9" s="4">
        <f t="shared" si="2"/>
        <v>16</v>
      </c>
      <c r="Y9" s="4">
        <f t="shared" si="3"/>
        <v>4.5</v>
      </c>
      <c r="Z9">
        <v>0</v>
      </c>
    </row>
    <row r="10" spans="1:26" x14ac:dyDescent="0.3">
      <c r="A10" s="1" t="str">
        <f>'James Harden'!A10</f>
        <v>@ DEF</v>
      </c>
      <c r="B10">
        <v>10</v>
      </c>
      <c r="C10">
        <v>4</v>
      </c>
      <c r="D10">
        <v>0</v>
      </c>
      <c r="E10">
        <v>1</v>
      </c>
      <c r="F10">
        <v>0</v>
      </c>
      <c r="G10">
        <v>1</v>
      </c>
      <c r="H10">
        <v>5</v>
      </c>
      <c r="I10">
        <v>8</v>
      </c>
      <c r="J10">
        <v>0</v>
      </c>
      <c r="K10">
        <v>0</v>
      </c>
      <c r="L10">
        <v>0</v>
      </c>
      <c r="M10">
        <v>2</v>
      </c>
      <c r="N10">
        <v>1</v>
      </c>
      <c r="O10">
        <v>1</v>
      </c>
      <c r="P10">
        <v>-23</v>
      </c>
      <c r="Q10" s="2">
        <f t="shared" si="0"/>
        <v>0.625</v>
      </c>
      <c r="R10" s="6" t="s">
        <v>45</v>
      </c>
      <c r="S10" s="2">
        <f t="shared" si="4"/>
        <v>0</v>
      </c>
      <c r="T10">
        <v>38</v>
      </c>
      <c r="U10">
        <v>10</v>
      </c>
      <c r="V10">
        <v>2</v>
      </c>
      <c r="W10" s="3">
        <f t="shared" si="1"/>
        <v>8.5059999999999985</v>
      </c>
      <c r="X10" s="4">
        <f t="shared" si="2"/>
        <v>16.8</v>
      </c>
      <c r="Y10" s="4">
        <f t="shared" si="3"/>
        <v>6.5000000000000009</v>
      </c>
      <c r="Z10">
        <v>0</v>
      </c>
    </row>
    <row r="11" spans="1:26" x14ac:dyDescent="0.3">
      <c r="A11" s="1" t="str">
        <f>'James Harden'!A11</f>
        <v>vs OCE</v>
      </c>
      <c r="B11">
        <v>10</v>
      </c>
      <c r="C11">
        <v>8</v>
      </c>
      <c r="D11">
        <v>2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0</v>
      </c>
      <c r="L11">
        <v>4</v>
      </c>
      <c r="M11">
        <v>5</v>
      </c>
      <c r="N11">
        <v>2</v>
      </c>
      <c r="O11">
        <v>2</v>
      </c>
      <c r="P11">
        <v>3</v>
      </c>
      <c r="Q11" s="2">
        <f t="shared" si="0"/>
        <v>0.75</v>
      </c>
      <c r="R11" s="6" t="s">
        <v>45</v>
      </c>
      <c r="S11" s="2">
        <f t="shared" si="4"/>
        <v>0.8</v>
      </c>
      <c r="T11">
        <v>40</v>
      </c>
      <c r="U11">
        <v>14</v>
      </c>
      <c r="V11">
        <v>2</v>
      </c>
      <c r="W11" s="3">
        <f t="shared" si="1"/>
        <v>15.666175000000004</v>
      </c>
      <c r="X11" s="4">
        <f t="shared" si="2"/>
        <v>25.6</v>
      </c>
      <c r="Y11" s="4">
        <f t="shared" si="3"/>
        <v>12.499999999999998</v>
      </c>
      <c r="Z11">
        <v>0</v>
      </c>
    </row>
    <row r="12" spans="1:26" x14ac:dyDescent="0.3">
      <c r="A12" s="1" t="str">
        <f>'James Harden'!A12</f>
        <v>@ FRA</v>
      </c>
      <c r="B12">
        <v>6</v>
      </c>
      <c r="C12">
        <v>9</v>
      </c>
      <c r="D12">
        <v>0</v>
      </c>
      <c r="E12">
        <v>0</v>
      </c>
      <c r="F12">
        <v>2</v>
      </c>
      <c r="G12">
        <v>0</v>
      </c>
      <c r="H12">
        <v>3</v>
      </c>
      <c r="I12">
        <v>6</v>
      </c>
      <c r="J12">
        <v>0</v>
      </c>
      <c r="K12">
        <v>0</v>
      </c>
      <c r="L12">
        <v>0</v>
      </c>
      <c r="M12">
        <v>0</v>
      </c>
      <c r="N12">
        <v>2</v>
      </c>
      <c r="O12">
        <v>5</v>
      </c>
      <c r="P12">
        <v>-3</v>
      </c>
      <c r="Q12" s="2">
        <f t="shared" si="0"/>
        <v>0.5</v>
      </c>
      <c r="R12" s="6" t="s">
        <v>45</v>
      </c>
      <c r="S12" s="6" t="s">
        <v>45</v>
      </c>
      <c r="T12">
        <v>39</v>
      </c>
      <c r="U12">
        <v>6</v>
      </c>
      <c r="V12">
        <v>1</v>
      </c>
      <c r="W12" s="3">
        <f t="shared" si="1"/>
        <v>8.8054615384615396</v>
      </c>
      <c r="X12" s="4">
        <f t="shared" si="2"/>
        <v>22.799999999999997</v>
      </c>
      <c r="Y12" s="4">
        <f t="shared" si="3"/>
        <v>6.5</v>
      </c>
      <c r="Z12">
        <v>0</v>
      </c>
    </row>
    <row r="13" spans="1:26" x14ac:dyDescent="0.3">
      <c r="A13" s="1" t="str">
        <f>'James Harden'!A13</f>
        <v>vs INJ</v>
      </c>
      <c r="B13">
        <v>20</v>
      </c>
      <c r="C13">
        <v>7</v>
      </c>
      <c r="D13">
        <v>3</v>
      </c>
      <c r="E13">
        <v>3</v>
      </c>
      <c r="F13">
        <v>0</v>
      </c>
      <c r="G13">
        <v>0</v>
      </c>
      <c r="H13">
        <v>9</v>
      </c>
      <c r="I13">
        <v>14</v>
      </c>
      <c r="J13">
        <v>0</v>
      </c>
      <c r="K13">
        <v>0</v>
      </c>
      <c r="L13">
        <v>2</v>
      </c>
      <c r="M13">
        <v>2</v>
      </c>
      <c r="N13">
        <v>4</v>
      </c>
      <c r="O13">
        <v>2</v>
      </c>
      <c r="P13">
        <v>-17</v>
      </c>
      <c r="Q13" s="2">
        <f t="shared" si="0"/>
        <v>0.6428571428571429</v>
      </c>
      <c r="R13" s="6" t="s">
        <v>45</v>
      </c>
      <c r="S13" s="2">
        <f t="shared" si="4"/>
        <v>1</v>
      </c>
      <c r="T13">
        <v>39</v>
      </c>
      <c r="U13">
        <v>26</v>
      </c>
      <c r="V13">
        <v>3</v>
      </c>
      <c r="W13" s="3">
        <f t="shared" si="1"/>
        <v>27.155487179487174</v>
      </c>
      <c r="X13" s="4">
        <f t="shared" si="2"/>
        <v>41.9</v>
      </c>
      <c r="Y13" s="4">
        <f t="shared" si="3"/>
        <v>20.900000000000002</v>
      </c>
      <c r="Z13">
        <v>0</v>
      </c>
    </row>
    <row r="14" spans="1:26" x14ac:dyDescent="0.3">
      <c r="A14" s="1" t="str">
        <f>'James Harden'!A14</f>
        <v>@ EUR</v>
      </c>
      <c r="B14">
        <v>13</v>
      </c>
      <c r="C14">
        <v>7</v>
      </c>
      <c r="D14">
        <v>3</v>
      </c>
      <c r="E14">
        <v>0</v>
      </c>
      <c r="F14">
        <v>2</v>
      </c>
      <c r="G14">
        <v>1</v>
      </c>
      <c r="H14">
        <v>6</v>
      </c>
      <c r="I14">
        <v>7</v>
      </c>
      <c r="J14">
        <v>0</v>
      </c>
      <c r="K14">
        <v>0</v>
      </c>
      <c r="L14">
        <v>1</v>
      </c>
      <c r="M14">
        <v>2</v>
      </c>
      <c r="N14">
        <v>1</v>
      </c>
      <c r="O14">
        <v>5</v>
      </c>
      <c r="P14">
        <v>-8</v>
      </c>
      <c r="Q14" s="2">
        <f t="shared" si="0"/>
        <v>0.8571428571428571</v>
      </c>
      <c r="R14" s="6" t="s">
        <v>45</v>
      </c>
      <c r="S14" s="2">
        <f t="shared" si="4"/>
        <v>0.5</v>
      </c>
      <c r="T14">
        <v>42</v>
      </c>
      <c r="U14">
        <v>21</v>
      </c>
      <c r="V14">
        <v>2</v>
      </c>
      <c r="W14" s="3">
        <f t="shared" si="1"/>
        <v>16.726523809523805</v>
      </c>
      <c r="X14" s="4">
        <f t="shared" si="2"/>
        <v>30.9</v>
      </c>
      <c r="Y14" s="4">
        <f t="shared" si="3"/>
        <v>13.699999999999996</v>
      </c>
      <c r="Z14">
        <v>0</v>
      </c>
    </row>
    <row r="15" spans="1:26" x14ac:dyDescent="0.3">
      <c r="A15" s="1" t="str">
        <f>'James Harden'!A15</f>
        <v>vs RKS</v>
      </c>
      <c r="B15">
        <v>16</v>
      </c>
      <c r="C15">
        <v>6</v>
      </c>
      <c r="D15">
        <v>5</v>
      </c>
      <c r="E15">
        <v>2</v>
      </c>
      <c r="F15">
        <v>1</v>
      </c>
      <c r="G15">
        <v>0</v>
      </c>
      <c r="H15">
        <v>8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-7</v>
      </c>
      <c r="Q15" s="2">
        <f t="shared" si="0"/>
        <v>0.66666666666666663</v>
      </c>
      <c r="R15" s="6" t="s">
        <v>45</v>
      </c>
      <c r="S15" s="6" t="s">
        <v>45</v>
      </c>
      <c r="T15">
        <v>41</v>
      </c>
      <c r="U15">
        <v>29</v>
      </c>
      <c r="V15">
        <v>4</v>
      </c>
      <c r="W15" s="3">
        <f t="shared" si="1"/>
        <v>20.87141463414634</v>
      </c>
      <c r="X15" s="4">
        <f t="shared" si="2"/>
        <v>39.700000000000003</v>
      </c>
      <c r="Y15" s="4">
        <f t="shared" si="3"/>
        <v>16.899999999999999</v>
      </c>
      <c r="Z15">
        <v>0</v>
      </c>
    </row>
    <row r="16" spans="1:26" x14ac:dyDescent="0.3">
      <c r="A16" s="1" t="str">
        <f>'James Harden'!A16</f>
        <v>@ AFR</v>
      </c>
      <c r="B16">
        <v>18</v>
      </c>
      <c r="C16">
        <v>5</v>
      </c>
      <c r="D16">
        <v>1</v>
      </c>
      <c r="E16">
        <v>2</v>
      </c>
      <c r="F16">
        <v>1</v>
      </c>
      <c r="G16">
        <v>2</v>
      </c>
      <c r="H16">
        <v>7</v>
      </c>
      <c r="I16">
        <v>8</v>
      </c>
      <c r="J16">
        <v>0</v>
      </c>
      <c r="K16">
        <v>0</v>
      </c>
      <c r="L16">
        <v>4</v>
      </c>
      <c r="M16">
        <v>4</v>
      </c>
      <c r="N16">
        <v>1</v>
      </c>
      <c r="O16">
        <v>3</v>
      </c>
      <c r="P16">
        <v>4</v>
      </c>
      <c r="Q16" s="2">
        <f t="shared" si="0"/>
        <v>0.875</v>
      </c>
      <c r="R16" s="6" t="s">
        <v>45</v>
      </c>
      <c r="S16" s="2">
        <f t="shared" si="4"/>
        <v>1</v>
      </c>
      <c r="T16">
        <v>36</v>
      </c>
      <c r="U16">
        <v>21</v>
      </c>
      <c r="V16">
        <v>3</v>
      </c>
      <c r="W16" s="3">
        <f t="shared" si="1"/>
        <v>23.756000000000007</v>
      </c>
      <c r="X16" s="4">
        <f t="shared" si="2"/>
        <v>32.5</v>
      </c>
      <c r="Y16" s="4">
        <f t="shared" si="3"/>
        <v>17</v>
      </c>
      <c r="Z16">
        <v>0</v>
      </c>
    </row>
    <row r="17" spans="1:26" x14ac:dyDescent="0.3">
      <c r="A17" s="1" t="str">
        <f>'James Harden'!A17</f>
        <v>@ OLD</v>
      </c>
      <c r="B17">
        <v>16</v>
      </c>
      <c r="C17">
        <v>10</v>
      </c>
      <c r="D17">
        <v>2</v>
      </c>
      <c r="E17">
        <v>2</v>
      </c>
      <c r="F17">
        <v>0</v>
      </c>
      <c r="G17">
        <v>1</v>
      </c>
      <c r="H17">
        <v>7</v>
      </c>
      <c r="I17">
        <v>9</v>
      </c>
      <c r="J17">
        <v>0</v>
      </c>
      <c r="K17">
        <v>0</v>
      </c>
      <c r="L17">
        <v>2</v>
      </c>
      <c r="M17">
        <v>2</v>
      </c>
      <c r="N17">
        <v>3</v>
      </c>
      <c r="O17">
        <v>3</v>
      </c>
      <c r="P17">
        <v>5</v>
      </c>
      <c r="Q17" s="2">
        <f t="shared" si="0"/>
        <v>0.77777777777777779</v>
      </c>
      <c r="R17" s="6" t="s">
        <v>45</v>
      </c>
      <c r="S17" s="2">
        <f t="shared" si="4"/>
        <v>1</v>
      </c>
      <c r="T17">
        <v>41</v>
      </c>
      <c r="U17">
        <v>21</v>
      </c>
      <c r="V17">
        <v>1</v>
      </c>
      <c r="W17" s="3">
        <f t="shared" si="1"/>
        <v>21.451560975609755</v>
      </c>
      <c r="X17" s="4">
        <f t="shared" si="2"/>
        <v>36</v>
      </c>
      <c r="Y17" s="4">
        <f t="shared" si="3"/>
        <v>17.299999999999997</v>
      </c>
      <c r="Z17">
        <v>0</v>
      </c>
    </row>
    <row r="18" spans="1:26" x14ac:dyDescent="0.3">
      <c r="A18" s="1" t="str">
        <f>'James Harden'!A18</f>
        <v>vs USA</v>
      </c>
      <c r="B18">
        <v>19</v>
      </c>
      <c r="C18">
        <v>7</v>
      </c>
      <c r="D18">
        <v>1</v>
      </c>
      <c r="E18">
        <v>0</v>
      </c>
      <c r="F18">
        <v>0</v>
      </c>
      <c r="G18">
        <v>1</v>
      </c>
      <c r="H18">
        <v>9</v>
      </c>
      <c r="I18">
        <v>11</v>
      </c>
      <c r="J18">
        <v>0</v>
      </c>
      <c r="K18">
        <v>0</v>
      </c>
      <c r="L18">
        <v>1</v>
      </c>
      <c r="M18">
        <v>2</v>
      </c>
      <c r="N18">
        <v>2</v>
      </c>
      <c r="O18">
        <v>1</v>
      </c>
      <c r="P18">
        <v>25</v>
      </c>
      <c r="Q18" s="2">
        <f t="shared" si="0"/>
        <v>0.81818181818181823</v>
      </c>
      <c r="R18" s="6" t="s">
        <v>45</v>
      </c>
      <c r="S18" s="2">
        <f t="shared" si="4"/>
        <v>0.5</v>
      </c>
      <c r="T18">
        <v>39</v>
      </c>
      <c r="U18">
        <v>22</v>
      </c>
      <c r="V18">
        <v>3</v>
      </c>
      <c r="W18" s="3">
        <f t="shared" si="1"/>
        <v>21.463717948717946</v>
      </c>
      <c r="X18" s="4">
        <f t="shared" si="2"/>
        <v>27.9</v>
      </c>
      <c r="Y18" s="4">
        <f t="shared" si="3"/>
        <v>16.700000000000003</v>
      </c>
      <c r="Z18">
        <v>0</v>
      </c>
    </row>
    <row r="19" spans="1:26" x14ac:dyDescent="0.3">
      <c r="A19" s="1" t="str">
        <f>'James Harden'!A19</f>
        <v>@ SPA</v>
      </c>
      <c r="B19">
        <v>14</v>
      </c>
      <c r="C19">
        <v>10</v>
      </c>
      <c r="D19">
        <v>4</v>
      </c>
      <c r="E19">
        <v>0</v>
      </c>
      <c r="F19">
        <v>2</v>
      </c>
      <c r="G19">
        <v>1</v>
      </c>
      <c r="H19">
        <v>6</v>
      </c>
      <c r="I19">
        <v>11</v>
      </c>
      <c r="J19">
        <v>0</v>
      </c>
      <c r="K19">
        <v>0</v>
      </c>
      <c r="L19">
        <v>2</v>
      </c>
      <c r="M19">
        <v>3</v>
      </c>
      <c r="N19">
        <v>1</v>
      </c>
      <c r="O19">
        <v>4</v>
      </c>
      <c r="P19">
        <v>16</v>
      </c>
      <c r="Q19" s="2">
        <f t="shared" si="0"/>
        <v>0.54545454545454541</v>
      </c>
      <c r="R19" s="6" t="s">
        <v>45</v>
      </c>
      <c r="S19" s="2">
        <f t="shared" si="4"/>
        <v>0.66666666666666663</v>
      </c>
      <c r="T19">
        <v>54</v>
      </c>
      <c r="U19">
        <v>25</v>
      </c>
      <c r="V19">
        <v>1</v>
      </c>
      <c r="W19" s="3">
        <f t="shared" si="1"/>
        <v>12.751314814814812</v>
      </c>
      <c r="X19" s="4">
        <f t="shared" si="2"/>
        <v>37</v>
      </c>
      <c r="Y19" s="4">
        <f t="shared" si="3"/>
        <v>13.899999999999997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13.777777777777779</v>
      </c>
      <c r="C47" s="4">
        <f t="shared" ref="C47:P47" si="6">AVERAGE(C2:C46)</f>
        <v>7.7777777777777777</v>
      </c>
      <c r="D47" s="4">
        <f t="shared" si="6"/>
        <v>1.6666666666666667</v>
      </c>
      <c r="E47" s="4">
        <f t="shared" si="6"/>
        <v>0.77777777777777779</v>
      </c>
      <c r="F47" s="4">
        <f t="shared" si="6"/>
        <v>0.55555555555555558</v>
      </c>
      <c r="G47" s="4">
        <f t="shared" si="6"/>
        <v>0.61111111111111116</v>
      </c>
      <c r="H47" s="4">
        <f t="shared" si="6"/>
        <v>6.166666666666667</v>
      </c>
      <c r="I47" s="4">
        <f t="shared" si="6"/>
        <v>9.3333333333333339</v>
      </c>
      <c r="J47" s="4">
        <f t="shared" si="6"/>
        <v>0</v>
      </c>
      <c r="K47" s="4">
        <f t="shared" si="6"/>
        <v>0</v>
      </c>
      <c r="L47" s="4">
        <f t="shared" si="6"/>
        <v>1.4444444444444444</v>
      </c>
      <c r="M47" s="4">
        <f t="shared" si="6"/>
        <v>2.3333333333333335</v>
      </c>
      <c r="N47" s="4">
        <f t="shared" si="6"/>
        <v>2.1666666666666665</v>
      </c>
      <c r="O47" s="4">
        <f t="shared" si="6"/>
        <v>2.5</v>
      </c>
      <c r="P47" s="4">
        <f t="shared" si="6"/>
        <v>-3.7222222222222223</v>
      </c>
      <c r="Q47" s="2">
        <f>SUM(H2:H46)/SUM(I2:I46)</f>
        <v>0.6607142857142857</v>
      </c>
      <c r="R47" s="2" t="e">
        <f>SUM(J2:J46)/SUM(K2:K46)</f>
        <v>#DIV/0!</v>
      </c>
      <c r="S47" s="2">
        <f>SUM(L2:L46)/SUM(M2:M46)</f>
        <v>0.61904761904761907</v>
      </c>
      <c r="T47" s="4">
        <f t="shared" ref="T47:V47" si="7">AVERAGE(T2:T46)</f>
        <v>40.166666666666664</v>
      </c>
      <c r="U47" s="4">
        <f t="shared" si="7"/>
        <v>17.833333333333332</v>
      </c>
      <c r="V47" s="4">
        <f t="shared" si="7"/>
        <v>2.3888888888888888</v>
      </c>
      <c r="W47" s="3">
        <f>((H49*85.91) +(F49*53.897)+(J49*51.757)+(L49*46.845)+(E49*39.19)+(N49*39.19)+(D49*34.677)+((C49-N49)*14.707)-(O49*17.174)-((M49-L49)*20.091)-((I49-H49)*39.19)-(G49*53.897))/T49</f>
        <v>16.562591977869982</v>
      </c>
      <c r="X47" s="4">
        <f t="shared" ref="X47" si="8">B47+(C47*1.2)+(D47*1.5)+(E47*3)+(F47*3)-G47</f>
        <v>29</v>
      </c>
      <c r="Y47" s="4">
        <f t="shared" ref="Y47" si="9">B47+0.4*H47-0.7*I47-0.4*(M47-L47)+0.7*N47+0.3*(C47-N47)+F47+D47*0.7+0.7*E47-0.4*O47-G47</f>
        <v>13.211111111111112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248</v>
      </c>
      <c r="C49">
        <f t="shared" ref="C49:P49" si="10">SUM(C2:C46)</f>
        <v>140</v>
      </c>
      <c r="D49">
        <f t="shared" si="10"/>
        <v>30</v>
      </c>
      <c r="E49">
        <f t="shared" si="10"/>
        <v>14</v>
      </c>
      <c r="F49">
        <f t="shared" si="10"/>
        <v>10</v>
      </c>
      <c r="G49">
        <f t="shared" si="10"/>
        <v>11</v>
      </c>
      <c r="H49">
        <f t="shared" si="10"/>
        <v>111</v>
      </c>
      <c r="I49">
        <f t="shared" si="10"/>
        <v>168</v>
      </c>
      <c r="J49">
        <f t="shared" si="10"/>
        <v>0</v>
      </c>
      <c r="K49">
        <f t="shared" si="10"/>
        <v>0</v>
      </c>
      <c r="L49">
        <f t="shared" si="10"/>
        <v>26</v>
      </c>
      <c r="M49">
        <f t="shared" si="10"/>
        <v>42</v>
      </c>
      <c r="N49">
        <f t="shared" si="10"/>
        <v>39</v>
      </c>
      <c r="O49">
        <f t="shared" si="10"/>
        <v>45</v>
      </c>
      <c r="P49">
        <f t="shared" si="10"/>
        <v>-67</v>
      </c>
      <c r="T49">
        <f>SUM(T2:T46)</f>
        <v>723</v>
      </c>
      <c r="U49">
        <f>SUM(U2:U46)</f>
        <v>321</v>
      </c>
      <c r="V49">
        <f>SUM(V2:V46)</f>
        <v>43</v>
      </c>
      <c r="X49" s="4">
        <f>SUM(X2:X46)</f>
        <v>521.99999999999989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17</v>
      </c>
      <c r="C2">
        <v>5</v>
      </c>
      <c r="D2">
        <v>1</v>
      </c>
      <c r="E2">
        <v>1</v>
      </c>
      <c r="F2">
        <v>1</v>
      </c>
      <c r="G2">
        <v>0</v>
      </c>
      <c r="H2">
        <v>7</v>
      </c>
      <c r="I2">
        <v>13</v>
      </c>
      <c r="J2">
        <v>1</v>
      </c>
      <c r="K2">
        <v>2</v>
      </c>
      <c r="L2">
        <v>2</v>
      </c>
      <c r="M2">
        <v>3</v>
      </c>
      <c r="N2">
        <v>4</v>
      </c>
      <c r="O2">
        <v>0</v>
      </c>
      <c r="P2">
        <v>3</v>
      </c>
      <c r="Q2" s="2">
        <f t="shared" ref="Q2:Q46" si="0">H2/I2</f>
        <v>0.53846153846153844</v>
      </c>
      <c r="R2" s="2">
        <f t="shared" ref="R2:R46" si="1">J2/K2</f>
        <v>0.5</v>
      </c>
      <c r="S2" s="2">
        <f>L2/M2</f>
        <v>0.66666666666666663</v>
      </c>
      <c r="T2">
        <v>24</v>
      </c>
      <c r="U2">
        <v>19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32.950708333333338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15.8</v>
      </c>
      <c r="Z2">
        <v>0</v>
      </c>
    </row>
    <row r="3" spans="1:26" x14ac:dyDescent="0.3">
      <c r="A3" s="1" t="str">
        <f>'James Harden'!A3</f>
        <v>@ USA</v>
      </c>
      <c r="B3">
        <v>6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10</v>
      </c>
      <c r="J3">
        <v>1</v>
      </c>
      <c r="K3">
        <v>4</v>
      </c>
      <c r="L3">
        <v>1</v>
      </c>
      <c r="M3">
        <v>2</v>
      </c>
      <c r="N3">
        <v>0</v>
      </c>
      <c r="O3">
        <v>1</v>
      </c>
      <c r="P3">
        <v>-24</v>
      </c>
      <c r="Q3" s="2">
        <f t="shared" si="0"/>
        <v>0.2</v>
      </c>
      <c r="R3" s="2">
        <f t="shared" si="1"/>
        <v>0.25</v>
      </c>
      <c r="S3" s="2">
        <f>L3/M3</f>
        <v>0.5</v>
      </c>
      <c r="T3">
        <v>24</v>
      </c>
      <c r="U3">
        <v>9</v>
      </c>
      <c r="V3">
        <v>0</v>
      </c>
      <c r="W3" s="3">
        <f t="shared" si="2"/>
        <v>-1.9035833333333301</v>
      </c>
      <c r="X3" s="4">
        <f t="shared" si="3"/>
        <v>7.5</v>
      </c>
      <c r="Y3" s="4">
        <f t="shared" si="4"/>
        <v>-0.30000000000000027</v>
      </c>
      <c r="Z3">
        <v>0</v>
      </c>
    </row>
    <row r="4" spans="1:26" x14ac:dyDescent="0.3">
      <c r="A4" s="1" t="str">
        <f>'James Harden'!A4</f>
        <v>vs SPA</v>
      </c>
      <c r="B4">
        <v>7</v>
      </c>
      <c r="C4">
        <v>3</v>
      </c>
      <c r="D4">
        <v>3</v>
      </c>
      <c r="E4">
        <v>1</v>
      </c>
      <c r="F4">
        <v>0</v>
      </c>
      <c r="G4">
        <v>0</v>
      </c>
      <c r="H4">
        <v>3</v>
      </c>
      <c r="I4">
        <v>7</v>
      </c>
      <c r="J4">
        <v>0</v>
      </c>
      <c r="K4">
        <v>2</v>
      </c>
      <c r="L4">
        <v>1</v>
      </c>
      <c r="M4">
        <v>1</v>
      </c>
      <c r="N4">
        <v>1</v>
      </c>
      <c r="O4">
        <v>1</v>
      </c>
      <c r="P4">
        <v>-4</v>
      </c>
      <c r="Q4" s="2">
        <f t="shared" si="0"/>
        <v>0.42857142857142855</v>
      </c>
      <c r="R4" s="2">
        <f t="shared" si="1"/>
        <v>0</v>
      </c>
      <c r="S4" s="2">
        <f>L4/M4</f>
        <v>1</v>
      </c>
      <c r="T4">
        <v>24</v>
      </c>
      <c r="U4">
        <v>15</v>
      </c>
      <c r="V4">
        <v>0</v>
      </c>
      <c r="W4" s="3">
        <f t="shared" si="2"/>
        <v>14.269416666666672</v>
      </c>
      <c r="X4" s="4">
        <f t="shared" si="3"/>
        <v>18.100000000000001</v>
      </c>
      <c r="Y4" s="4">
        <f t="shared" si="4"/>
        <v>6.9999999999999991</v>
      </c>
      <c r="Z4">
        <v>0</v>
      </c>
    </row>
    <row r="5" spans="1:26" x14ac:dyDescent="0.3">
      <c r="A5" s="1" t="str">
        <f>'James Harden'!A5</f>
        <v>@ CHI</v>
      </c>
      <c r="B5">
        <v>8</v>
      </c>
      <c r="C5">
        <v>5</v>
      </c>
      <c r="D5">
        <v>2</v>
      </c>
      <c r="E5">
        <v>0</v>
      </c>
      <c r="F5">
        <v>1</v>
      </c>
      <c r="G5">
        <v>2</v>
      </c>
      <c r="H5">
        <v>3</v>
      </c>
      <c r="I5">
        <v>6</v>
      </c>
      <c r="J5">
        <v>0</v>
      </c>
      <c r="K5">
        <v>0</v>
      </c>
      <c r="L5">
        <v>2</v>
      </c>
      <c r="M5">
        <v>2</v>
      </c>
      <c r="N5">
        <v>2</v>
      </c>
      <c r="O5">
        <v>1</v>
      </c>
      <c r="P5">
        <v>-14</v>
      </c>
      <c r="Q5" s="2">
        <f t="shared" si="0"/>
        <v>0.5</v>
      </c>
      <c r="R5" s="6" t="s">
        <v>45</v>
      </c>
      <c r="S5" s="2">
        <f>L5/M5</f>
        <v>1</v>
      </c>
      <c r="T5">
        <v>26</v>
      </c>
      <c r="U5">
        <v>13</v>
      </c>
      <c r="V5">
        <v>0</v>
      </c>
      <c r="W5" s="3">
        <f t="shared" si="2"/>
        <v>13.639769230769234</v>
      </c>
      <c r="X5" s="4">
        <f t="shared" si="3"/>
        <v>18</v>
      </c>
      <c r="Y5" s="4">
        <f t="shared" si="4"/>
        <v>7.3000000000000007</v>
      </c>
      <c r="Z5">
        <v>0</v>
      </c>
    </row>
    <row r="6" spans="1:26" x14ac:dyDescent="0.3">
      <c r="A6" s="1" t="str">
        <f>'James Harden'!A6</f>
        <v>@ CAN</v>
      </c>
      <c r="B6">
        <v>16</v>
      </c>
      <c r="C6">
        <v>4</v>
      </c>
      <c r="D6">
        <v>1</v>
      </c>
      <c r="E6">
        <v>0</v>
      </c>
      <c r="F6">
        <v>0</v>
      </c>
      <c r="G6">
        <v>0</v>
      </c>
      <c r="H6">
        <v>7</v>
      </c>
      <c r="I6">
        <v>10</v>
      </c>
      <c r="J6">
        <v>2</v>
      </c>
      <c r="K6">
        <v>2</v>
      </c>
      <c r="L6">
        <v>0</v>
      </c>
      <c r="M6">
        <v>0</v>
      </c>
      <c r="N6">
        <v>2</v>
      </c>
      <c r="O6">
        <v>2</v>
      </c>
      <c r="P6">
        <v>-4</v>
      </c>
      <c r="Q6" s="2">
        <f t="shared" si="0"/>
        <v>0.7</v>
      </c>
      <c r="R6" s="2">
        <f t="shared" si="1"/>
        <v>1</v>
      </c>
      <c r="S6" s="6" t="s">
        <v>45</v>
      </c>
      <c r="T6">
        <v>23</v>
      </c>
      <c r="U6">
        <v>19</v>
      </c>
      <c r="V6">
        <v>1</v>
      </c>
      <c r="W6" s="3">
        <f t="shared" si="2"/>
        <v>30.23639130434783</v>
      </c>
      <c r="X6" s="4">
        <f t="shared" si="3"/>
        <v>22.3</v>
      </c>
      <c r="Y6" s="4">
        <f t="shared" si="4"/>
        <v>13.7</v>
      </c>
      <c r="Z6">
        <v>0</v>
      </c>
    </row>
    <row r="7" spans="1:26" x14ac:dyDescent="0.3">
      <c r="A7" s="1" t="str">
        <f>'James Harden'!A7</f>
        <v>vs DNK</v>
      </c>
      <c r="B7">
        <v>4</v>
      </c>
      <c r="C7">
        <v>2</v>
      </c>
      <c r="D7">
        <v>1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4</v>
      </c>
      <c r="N7">
        <v>0</v>
      </c>
      <c r="O7">
        <v>1</v>
      </c>
      <c r="P7">
        <v>8</v>
      </c>
      <c r="Q7" s="2">
        <f t="shared" si="0"/>
        <v>0</v>
      </c>
      <c r="R7" s="6" t="s">
        <v>45</v>
      </c>
      <c r="S7" s="2">
        <f t="shared" ref="S7:S46" si="5">L7/M7</f>
        <v>1</v>
      </c>
      <c r="T7">
        <v>20</v>
      </c>
      <c r="U7">
        <v>6</v>
      </c>
      <c r="V7">
        <v>0</v>
      </c>
      <c r="W7" s="3">
        <f t="shared" si="2"/>
        <v>10.4907</v>
      </c>
      <c r="X7" s="4">
        <f t="shared" si="3"/>
        <v>10.9</v>
      </c>
      <c r="Y7" s="4">
        <f t="shared" si="4"/>
        <v>4.5</v>
      </c>
      <c r="Z7">
        <v>0</v>
      </c>
    </row>
    <row r="8" spans="1:26" x14ac:dyDescent="0.3">
      <c r="A8" s="1" t="str">
        <f>'James Harden'!A8</f>
        <v>@ IMP</v>
      </c>
      <c r="B8">
        <v>10</v>
      </c>
      <c r="C8">
        <v>4</v>
      </c>
      <c r="D8">
        <v>3</v>
      </c>
      <c r="E8">
        <v>0</v>
      </c>
      <c r="F8">
        <v>0</v>
      </c>
      <c r="G8">
        <v>0</v>
      </c>
      <c r="H8">
        <v>4</v>
      </c>
      <c r="I8">
        <v>9</v>
      </c>
      <c r="J8">
        <v>2</v>
      </c>
      <c r="K8">
        <v>3</v>
      </c>
      <c r="L8">
        <v>0</v>
      </c>
      <c r="M8">
        <v>0</v>
      </c>
      <c r="N8">
        <v>2</v>
      </c>
      <c r="O8">
        <v>1</v>
      </c>
      <c r="P8">
        <v>-7</v>
      </c>
      <c r="Q8" s="2">
        <f t="shared" si="0"/>
        <v>0.44444444444444442</v>
      </c>
      <c r="R8" s="2">
        <f t="shared" si="1"/>
        <v>0.66666666666666663</v>
      </c>
      <c r="S8" s="6" t="s">
        <v>45</v>
      </c>
      <c r="T8">
        <v>23</v>
      </c>
      <c r="U8">
        <v>17</v>
      </c>
      <c r="V8">
        <v>0</v>
      </c>
      <c r="W8" s="3">
        <f t="shared" si="2"/>
        <v>19.385000000000002</v>
      </c>
      <c r="X8" s="4">
        <f t="shared" si="3"/>
        <v>19.3</v>
      </c>
      <c r="Y8" s="4">
        <f t="shared" si="4"/>
        <v>8.9999999999999982</v>
      </c>
      <c r="Z8">
        <v>0</v>
      </c>
    </row>
    <row r="9" spans="1:26" x14ac:dyDescent="0.3">
      <c r="A9" s="1" t="str">
        <f>'James Harden'!A9</f>
        <v>vs 3PT</v>
      </c>
      <c r="B9">
        <v>18</v>
      </c>
      <c r="C9">
        <v>6</v>
      </c>
      <c r="D9">
        <v>3</v>
      </c>
      <c r="E9">
        <v>0</v>
      </c>
      <c r="F9">
        <v>0</v>
      </c>
      <c r="G9">
        <v>0</v>
      </c>
      <c r="H9">
        <v>7</v>
      </c>
      <c r="I9">
        <v>11</v>
      </c>
      <c r="J9">
        <v>4</v>
      </c>
      <c r="K9">
        <v>5</v>
      </c>
      <c r="L9">
        <v>0</v>
      </c>
      <c r="M9">
        <v>0</v>
      </c>
      <c r="N9">
        <v>3</v>
      </c>
      <c r="O9">
        <v>0</v>
      </c>
      <c r="P9">
        <v>-12</v>
      </c>
      <c r="Q9" s="2">
        <f t="shared" si="0"/>
        <v>0.63636363636363635</v>
      </c>
      <c r="R9" s="2">
        <f t="shared" si="1"/>
        <v>0.8</v>
      </c>
      <c r="S9" s="6" t="s">
        <v>45</v>
      </c>
      <c r="T9">
        <v>25</v>
      </c>
      <c r="U9">
        <v>25</v>
      </c>
      <c r="V9">
        <v>0</v>
      </c>
      <c r="W9" s="3">
        <f t="shared" si="2"/>
        <v>36.694400000000002</v>
      </c>
      <c r="X9" s="4">
        <f t="shared" si="3"/>
        <v>29.7</v>
      </c>
      <c r="Y9" s="4">
        <f t="shared" si="4"/>
        <v>18.200000000000003</v>
      </c>
      <c r="Z9">
        <v>0</v>
      </c>
    </row>
    <row r="10" spans="1:26" x14ac:dyDescent="0.3">
      <c r="A10" s="1" t="str">
        <f>'James Harden'!A10</f>
        <v>@ DEF</v>
      </c>
      <c r="B10">
        <v>3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1</v>
      </c>
      <c r="M10">
        <v>1</v>
      </c>
      <c r="N10">
        <v>0</v>
      </c>
      <c r="O10">
        <v>2</v>
      </c>
      <c r="P10">
        <v>-13</v>
      </c>
      <c r="Q10" s="2">
        <f t="shared" si="0"/>
        <v>0.33333333333333331</v>
      </c>
      <c r="R10" s="2">
        <f t="shared" si="1"/>
        <v>0</v>
      </c>
      <c r="S10" s="2">
        <f t="shared" si="5"/>
        <v>1</v>
      </c>
      <c r="T10">
        <v>24</v>
      </c>
      <c r="U10">
        <v>3</v>
      </c>
      <c r="V10">
        <v>0</v>
      </c>
      <c r="W10" s="3">
        <f t="shared" si="2"/>
        <v>2.0600416666666663</v>
      </c>
      <c r="X10" s="4">
        <f t="shared" si="3"/>
        <v>5.4</v>
      </c>
      <c r="Y10" s="4">
        <f t="shared" si="4"/>
        <v>1.1000000000000003</v>
      </c>
      <c r="Z10">
        <v>0</v>
      </c>
    </row>
    <row r="11" spans="1:26" x14ac:dyDescent="0.3">
      <c r="A11" s="1" t="str">
        <f>'James Harden'!A11</f>
        <v>vs OCE</v>
      </c>
      <c r="B11">
        <v>11</v>
      </c>
      <c r="C11">
        <v>4</v>
      </c>
      <c r="D11">
        <v>1</v>
      </c>
      <c r="E11">
        <v>0</v>
      </c>
      <c r="F11">
        <v>0</v>
      </c>
      <c r="G11">
        <v>2</v>
      </c>
      <c r="H11">
        <v>4</v>
      </c>
      <c r="I11">
        <v>10</v>
      </c>
      <c r="J11">
        <v>2</v>
      </c>
      <c r="K11">
        <v>3</v>
      </c>
      <c r="L11">
        <v>1</v>
      </c>
      <c r="M11">
        <v>1</v>
      </c>
      <c r="N11">
        <v>0</v>
      </c>
      <c r="O11">
        <v>0</v>
      </c>
      <c r="P11">
        <v>17</v>
      </c>
      <c r="Q11" s="2">
        <f t="shared" si="0"/>
        <v>0.4</v>
      </c>
      <c r="R11" s="2">
        <f t="shared" si="1"/>
        <v>0.66666666666666663</v>
      </c>
      <c r="S11" s="2">
        <f t="shared" si="5"/>
        <v>1</v>
      </c>
      <c r="T11">
        <v>23</v>
      </c>
      <c r="U11">
        <v>14</v>
      </c>
      <c r="V11">
        <v>0</v>
      </c>
      <c r="W11" s="3">
        <f t="shared" si="2"/>
        <v>10.633478260869568</v>
      </c>
      <c r="X11" s="4">
        <f t="shared" si="3"/>
        <v>15.3</v>
      </c>
      <c r="Y11" s="4">
        <f t="shared" si="4"/>
        <v>5.5</v>
      </c>
      <c r="Z11">
        <v>0</v>
      </c>
    </row>
    <row r="12" spans="1:26" x14ac:dyDescent="0.3">
      <c r="A12" s="1" t="str">
        <f>'James Harden'!A12</f>
        <v>@ FRA</v>
      </c>
      <c r="B12">
        <v>9</v>
      </c>
      <c r="C12">
        <v>4</v>
      </c>
      <c r="D12">
        <v>1</v>
      </c>
      <c r="E12">
        <v>0</v>
      </c>
      <c r="F12">
        <v>0</v>
      </c>
      <c r="G12">
        <v>0</v>
      </c>
      <c r="H12">
        <v>3</v>
      </c>
      <c r="I12">
        <v>6</v>
      </c>
      <c r="J12">
        <v>1</v>
      </c>
      <c r="K12">
        <v>2</v>
      </c>
      <c r="L12">
        <v>2</v>
      </c>
      <c r="M12">
        <v>2</v>
      </c>
      <c r="N12">
        <v>0</v>
      </c>
      <c r="O12">
        <v>0</v>
      </c>
      <c r="P12">
        <v>10</v>
      </c>
      <c r="Q12" s="2">
        <f t="shared" si="0"/>
        <v>0.5</v>
      </c>
      <c r="R12" s="2">
        <f t="shared" si="1"/>
        <v>0.5</v>
      </c>
      <c r="S12" s="2">
        <f t="shared" si="5"/>
        <v>1</v>
      </c>
      <c r="T12">
        <v>25</v>
      </c>
      <c r="U12">
        <v>12</v>
      </c>
      <c r="V12">
        <v>1</v>
      </c>
      <c r="W12" s="3">
        <f t="shared" si="2"/>
        <v>15.164480000000001</v>
      </c>
      <c r="X12" s="4">
        <f t="shared" si="3"/>
        <v>15.3</v>
      </c>
      <c r="Y12" s="4">
        <f t="shared" si="4"/>
        <v>7.9</v>
      </c>
      <c r="Z12">
        <v>0</v>
      </c>
    </row>
    <row r="13" spans="1:26" x14ac:dyDescent="0.3">
      <c r="A13" s="1" t="str">
        <f>'James Harden'!A13</f>
        <v>vs INJ</v>
      </c>
      <c r="B13">
        <v>13</v>
      </c>
      <c r="C13">
        <v>4</v>
      </c>
      <c r="D13">
        <v>3</v>
      </c>
      <c r="E13">
        <v>1</v>
      </c>
      <c r="F13">
        <v>0</v>
      </c>
      <c r="G13">
        <v>0</v>
      </c>
      <c r="H13">
        <v>6</v>
      </c>
      <c r="I13">
        <v>6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-3</v>
      </c>
      <c r="Q13" s="2">
        <f t="shared" si="0"/>
        <v>1</v>
      </c>
      <c r="R13" s="6" t="s">
        <v>45</v>
      </c>
      <c r="S13" s="2">
        <f t="shared" si="5"/>
        <v>1</v>
      </c>
      <c r="T13">
        <v>23</v>
      </c>
      <c r="U13">
        <v>19</v>
      </c>
      <c r="V13">
        <v>0</v>
      </c>
      <c r="W13" s="3">
        <f t="shared" si="2"/>
        <v>32.486086956521739</v>
      </c>
      <c r="X13" s="4">
        <f t="shared" si="3"/>
        <v>25.3</v>
      </c>
      <c r="Y13" s="4">
        <f t="shared" si="4"/>
        <v>14.799999999999999</v>
      </c>
      <c r="Z13">
        <v>0</v>
      </c>
    </row>
    <row r="14" spans="1:26" x14ac:dyDescent="0.3">
      <c r="A14" s="1" t="str">
        <f>'James Harden'!A14</f>
        <v>@ EUR</v>
      </c>
      <c r="B14">
        <v>10</v>
      </c>
      <c r="C14">
        <v>2</v>
      </c>
      <c r="D14">
        <v>0</v>
      </c>
      <c r="E14">
        <v>1</v>
      </c>
      <c r="F14">
        <v>1</v>
      </c>
      <c r="G14">
        <v>1</v>
      </c>
      <c r="H14">
        <v>4</v>
      </c>
      <c r="I14">
        <v>9</v>
      </c>
      <c r="J14">
        <v>2</v>
      </c>
      <c r="K14">
        <v>6</v>
      </c>
      <c r="L14">
        <v>0</v>
      </c>
      <c r="M14">
        <v>0</v>
      </c>
      <c r="N14">
        <v>0</v>
      </c>
      <c r="O14">
        <v>2</v>
      </c>
      <c r="P14">
        <v>-19</v>
      </c>
      <c r="Q14" s="2">
        <f t="shared" si="0"/>
        <v>0.44444444444444442</v>
      </c>
      <c r="R14" s="2">
        <f t="shared" si="1"/>
        <v>0.33333333333333331</v>
      </c>
      <c r="S14" s="6" t="s">
        <v>45</v>
      </c>
      <c r="T14">
        <v>25</v>
      </c>
      <c r="U14">
        <v>10</v>
      </c>
      <c r="V14">
        <v>0</v>
      </c>
      <c r="W14" s="3">
        <f t="shared" si="2"/>
        <v>11.418400000000002</v>
      </c>
      <c r="X14" s="4">
        <f t="shared" si="3"/>
        <v>17.399999999999999</v>
      </c>
      <c r="Y14" s="4">
        <f t="shared" si="4"/>
        <v>5.8</v>
      </c>
      <c r="Z14">
        <v>0</v>
      </c>
    </row>
    <row r="15" spans="1:26" x14ac:dyDescent="0.3">
      <c r="A15" s="1" t="str">
        <f>'James Harden'!A15</f>
        <v>vs RKS</v>
      </c>
      <c r="B15">
        <v>7</v>
      </c>
      <c r="C15">
        <v>3</v>
      </c>
      <c r="D15">
        <v>1</v>
      </c>
      <c r="E15">
        <v>1</v>
      </c>
      <c r="F15">
        <v>1</v>
      </c>
      <c r="G15">
        <v>0</v>
      </c>
      <c r="H15">
        <v>3</v>
      </c>
      <c r="I15">
        <v>8</v>
      </c>
      <c r="J15">
        <v>1</v>
      </c>
      <c r="K15">
        <v>2</v>
      </c>
      <c r="L15">
        <v>0</v>
      </c>
      <c r="M15">
        <v>0</v>
      </c>
      <c r="N15">
        <v>1</v>
      </c>
      <c r="O15">
        <v>2</v>
      </c>
      <c r="P15">
        <v>-1</v>
      </c>
      <c r="Q15" s="2">
        <f t="shared" si="0"/>
        <v>0.375</v>
      </c>
      <c r="R15" s="2">
        <f t="shared" si="1"/>
        <v>0.5</v>
      </c>
      <c r="S15" s="6" t="s">
        <v>45</v>
      </c>
      <c r="T15">
        <v>24</v>
      </c>
      <c r="U15">
        <v>10</v>
      </c>
      <c r="V15">
        <v>0</v>
      </c>
      <c r="W15" s="3">
        <f t="shared" si="2"/>
        <v>11.481541666666667</v>
      </c>
      <c r="X15" s="4">
        <f t="shared" si="3"/>
        <v>18.100000000000001</v>
      </c>
      <c r="Y15" s="4">
        <f t="shared" si="4"/>
        <v>5.5000000000000009</v>
      </c>
      <c r="Z15">
        <v>0</v>
      </c>
    </row>
    <row r="16" spans="1:26" x14ac:dyDescent="0.3">
      <c r="A16" s="1" t="str">
        <f>'James Harden'!A16</f>
        <v>@ AFR</v>
      </c>
      <c r="B16">
        <v>17</v>
      </c>
      <c r="C16">
        <v>6</v>
      </c>
      <c r="D16">
        <v>2</v>
      </c>
      <c r="E16">
        <v>1</v>
      </c>
      <c r="F16">
        <v>0</v>
      </c>
      <c r="G16">
        <v>1</v>
      </c>
      <c r="H16">
        <v>7</v>
      </c>
      <c r="I16">
        <v>14</v>
      </c>
      <c r="J16">
        <v>2</v>
      </c>
      <c r="K16">
        <v>3</v>
      </c>
      <c r="L16">
        <v>1</v>
      </c>
      <c r="M16">
        <v>1</v>
      </c>
      <c r="N16">
        <v>1</v>
      </c>
      <c r="O16">
        <v>0</v>
      </c>
      <c r="P16">
        <v>4</v>
      </c>
      <c r="Q16" s="2">
        <f t="shared" si="0"/>
        <v>0.5</v>
      </c>
      <c r="R16" s="2">
        <f t="shared" si="1"/>
        <v>0.66666666666666663</v>
      </c>
      <c r="S16" s="2">
        <f t="shared" si="5"/>
        <v>1</v>
      </c>
      <c r="T16">
        <v>23</v>
      </c>
      <c r="U16">
        <v>22</v>
      </c>
      <c r="V16">
        <v>1</v>
      </c>
      <c r="W16" s="3">
        <f t="shared" si="2"/>
        <v>28.033521739130439</v>
      </c>
      <c r="X16" s="4">
        <f t="shared" si="3"/>
        <v>29.2</v>
      </c>
      <c r="Y16" s="4">
        <f t="shared" si="4"/>
        <v>13.3</v>
      </c>
      <c r="Z16">
        <v>0</v>
      </c>
    </row>
    <row r="17" spans="1:26" x14ac:dyDescent="0.3">
      <c r="A17" s="1" t="str">
        <f>'James Harden'!A17</f>
        <v>@ OLD</v>
      </c>
      <c r="B17">
        <v>14</v>
      </c>
      <c r="C17">
        <v>3</v>
      </c>
      <c r="D17">
        <v>1</v>
      </c>
      <c r="E17">
        <v>0</v>
      </c>
      <c r="F17">
        <v>1</v>
      </c>
      <c r="G17">
        <v>0</v>
      </c>
      <c r="H17">
        <v>6</v>
      </c>
      <c r="I17">
        <v>10</v>
      </c>
      <c r="J17">
        <v>0</v>
      </c>
      <c r="K17">
        <v>2</v>
      </c>
      <c r="L17">
        <v>2</v>
      </c>
      <c r="M17">
        <v>2</v>
      </c>
      <c r="N17">
        <v>1</v>
      </c>
      <c r="O17">
        <v>1</v>
      </c>
      <c r="P17">
        <v>-1</v>
      </c>
      <c r="Q17" s="2">
        <f t="shared" si="0"/>
        <v>0.6</v>
      </c>
      <c r="R17" s="2">
        <f t="shared" si="1"/>
        <v>0</v>
      </c>
      <c r="S17" s="2">
        <f t="shared" si="5"/>
        <v>1</v>
      </c>
      <c r="T17">
        <v>22</v>
      </c>
      <c r="U17">
        <v>16</v>
      </c>
      <c r="V17">
        <v>0</v>
      </c>
      <c r="W17" s="3">
        <f t="shared" si="2"/>
        <v>26.927000000000007</v>
      </c>
      <c r="X17" s="4">
        <f t="shared" si="3"/>
        <v>22.1</v>
      </c>
      <c r="Y17" s="4">
        <f t="shared" si="4"/>
        <v>11.999999999999996</v>
      </c>
      <c r="Z17">
        <v>0</v>
      </c>
    </row>
    <row r="18" spans="1:26" x14ac:dyDescent="0.3">
      <c r="A18" s="1" t="str">
        <f>'James Harden'!A18</f>
        <v>vs USA</v>
      </c>
      <c r="B18">
        <v>15</v>
      </c>
      <c r="C18">
        <v>3</v>
      </c>
      <c r="D18">
        <v>1</v>
      </c>
      <c r="E18">
        <v>1</v>
      </c>
      <c r="F18">
        <v>0</v>
      </c>
      <c r="G18">
        <v>0</v>
      </c>
      <c r="H18">
        <v>7</v>
      </c>
      <c r="I18">
        <v>12</v>
      </c>
      <c r="J18">
        <v>1</v>
      </c>
      <c r="K18">
        <v>3</v>
      </c>
      <c r="L18">
        <v>0</v>
      </c>
      <c r="M18">
        <v>0</v>
      </c>
      <c r="N18">
        <v>1</v>
      </c>
      <c r="O18">
        <v>2</v>
      </c>
      <c r="P18">
        <v>-10</v>
      </c>
      <c r="Q18" s="2">
        <f t="shared" si="0"/>
        <v>0.58333333333333337</v>
      </c>
      <c r="R18" s="2">
        <f t="shared" si="1"/>
        <v>0.33333333333333331</v>
      </c>
      <c r="S18" s="6" t="s">
        <v>45</v>
      </c>
      <c r="T18">
        <v>21</v>
      </c>
      <c r="U18">
        <v>18</v>
      </c>
      <c r="V18">
        <v>0</v>
      </c>
      <c r="W18" s="3">
        <f t="shared" si="2"/>
        <v>26.919047619047628</v>
      </c>
      <c r="X18" s="4">
        <f t="shared" si="3"/>
        <v>23.1</v>
      </c>
      <c r="Y18" s="4">
        <f t="shared" si="4"/>
        <v>11.299999999999999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2</v>
      </c>
      <c r="D19">
        <v>2</v>
      </c>
      <c r="E19">
        <v>0</v>
      </c>
      <c r="F19">
        <v>0</v>
      </c>
      <c r="G19">
        <v>2</v>
      </c>
      <c r="H19">
        <v>2</v>
      </c>
      <c r="I19">
        <v>6</v>
      </c>
      <c r="J19">
        <v>1</v>
      </c>
      <c r="K19">
        <v>3</v>
      </c>
      <c r="L19">
        <v>0</v>
      </c>
      <c r="M19">
        <v>0</v>
      </c>
      <c r="N19">
        <v>0</v>
      </c>
      <c r="O19">
        <v>2</v>
      </c>
      <c r="P19">
        <v>-8</v>
      </c>
      <c r="Q19" s="2">
        <f t="shared" si="0"/>
        <v>0.33333333333333331</v>
      </c>
      <c r="R19" s="2">
        <f t="shared" si="1"/>
        <v>0.33333333333333331</v>
      </c>
      <c r="S19" s="6" t="s">
        <v>45</v>
      </c>
      <c r="T19">
        <v>23</v>
      </c>
      <c r="U19">
        <v>10</v>
      </c>
      <c r="V19">
        <v>0</v>
      </c>
      <c r="W19" s="3">
        <f t="shared" si="2"/>
        <v>1.0192608695652161</v>
      </c>
      <c r="X19" s="4">
        <f t="shared" si="3"/>
        <v>8.4</v>
      </c>
      <c r="Y19" s="4">
        <f t="shared" si="4"/>
        <v>0.80000000000000071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10.555555555555555</v>
      </c>
      <c r="C47" s="4">
        <f t="shared" ref="C47:P47" si="6">AVERAGE(C2:C46)</f>
        <v>3.4444444444444446</v>
      </c>
      <c r="D47" s="4">
        <f t="shared" si="6"/>
        <v>1.5</v>
      </c>
      <c r="E47" s="4">
        <f t="shared" si="6"/>
        <v>0.3888888888888889</v>
      </c>
      <c r="F47" s="4">
        <f t="shared" si="6"/>
        <v>0.33333333333333331</v>
      </c>
      <c r="G47" s="4">
        <f t="shared" si="6"/>
        <v>0.44444444444444442</v>
      </c>
      <c r="H47" s="4">
        <f t="shared" si="6"/>
        <v>4.2222222222222223</v>
      </c>
      <c r="I47" s="4">
        <f t="shared" si="6"/>
        <v>8.4444444444444446</v>
      </c>
      <c r="J47" s="4">
        <f t="shared" si="6"/>
        <v>1.1111111111111112</v>
      </c>
      <c r="K47" s="4">
        <f t="shared" si="6"/>
        <v>2.4444444444444446</v>
      </c>
      <c r="L47" s="4">
        <f t="shared" si="6"/>
        <v>1</v>
      </c>
      <c r="M47" s="4">
        <f t="shared" si="6"/>
        <v>1.1111111111111112</v>
      </c>
      <c r="N47" s="4">
        <f t="shared" si="6"/>
        <v>1</v>
      </c>
      <c r="O47" s="4">
        <f t="shared" si="6"/>
        <v>1.0555555555555556</v>
      </c>
      <c r="P47" s="4">
        <f t="shared" si="6"/>
        <v>-4.333333333333333</v>
      </c>
      <c r="Q47" s="2">
        <f>SUM(H2:H46)/SUM(I2:I46)</f>
        <v>0.5</v>
      </c>
      <c r="R47" s="2">
        <f>SUM(J2:J46)/SUM(K2:K46)</f>
        <v>0.45454545454545453</v>
      </c>
      <c r="S47" s="2">
        <f>SUM(L2:L46)/SUM(M2:M46)</f>
        <v>0.9</v>
      </c>
      <c r="T47" s="4">
        <f t="shared" ref="T47:V47" si="7">AVERAGE(T2:T46)</f>
        <v>23.444444444444443</v>
      </c>
      <c r="U47" s="4">
        <f t="shared" si="7"/>
        <v>14.277777777777779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17.814988151658767</v>
      </c>
      <c r="X47" s="4">
        <f t="shared" ref="X47" si="8">B47+(C47*1.2)+(D47*1.5)+(E47*3)+(F47*3)-G47</f>
        <v>18.661111111111115</v>
      </c>
      <c r="Y47" s="4">
        <f t="shared" ref="Y47" si="9">B47+0.4*H47-0.7*I47-0.4*(M47-L47)+0.7*N47+0.3*(C47-N47)+F47+D47*0.7+0.7*E47-0.4*O47-G47</f>
        <v>8.5111111111111093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190</v>
      </c>
      <c r="C49">
        <f t="shared" ref="C49:P49" si="10">SUM(C2:C46)</f>
        <v>62</v>
      </c>
      <c r="D49">
        <f t="shared" si="10"/>
        <v>27</v>
      </c>
      <c r="E49">
        <f t="shared" si="10"/>
        <v>7</v>
      </c>
      <c r="F49">
        <f t="shared" si="10"/>
        <v>6</v>
      </c>
      <c r="G49">
        <f t="shared" si="10"/>
        <v>8</v>
      </c>
      <c r="H49">
        <f t="shared" si="10"/>
        <v>76</v>
      </c>
      <c r="I49">
        <f t="shared" si="10"/>
        <v>152</v>
      </c>
      <c r="J49">
        <f t="shared" si="10"/>
        <v>20</v>
      </c>
      <c r="K49">
        <f t="shared" si="10"/>
        <v>44</v>
      </c>
      <c r="L49">
        <f t="shared" si="10"/>
        <v>18</v>
      </c>
      <c r="M49">
        <f t="shared" si="10"/>
        <v>20</v>
      </c>
      <c r="N49">
        <f t="shared" si="10"/>
        <v>18</v>
      </c>
      <c r="O49">
        <f t="shared" si="10"/>
        <v>19</v>
      </c>
      <c r="P49">
        <f t="shared" si="10"/>
        <v>-78</v>
      </c>
      <c r="T49">
        <f>SUM(T2:T46)</f>
        <v>422</v>
      </c>
      <c r="U49">
        <f>SUM(U2:U46)</f>
        <v>257</v>
      </c>
      <c r="V49">
        <f>SUM(V2:V46)</f>
        <v>3</v>
      </c>
      <c r="X49" s="4">
        <f>SUM(X2:X46)</f>
        <v>335.90000000000003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8</v>
      </c>
      <c r="C2">
        <v>0</v>
      </c>
      <c r="D2">
        <v>3</v>
      </c>
      <c r="E2">
        <v>1</v>
      </c>
      <c r="F2">
        <v>0</v>
      </c>
      <c r="G2">
        <v>1</v>
      </c>
      <c r="H2">
        <v>3</v>
      </c>
      <c r="I2">
        <v>5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3</v>
      </c>
      <c r="Q2" s="2">
        <f t="shared" ref="Q2:Q46" si="0">H2/I2</f>
        <v>0.6</v>
      </c>
      <c r="R2" s="2">
        <f t="shared" ref="R2:R46" si="1">J2/K2</f>
        <v>0.66666666666666663</v>
      </c>
      <c r="S2" s="6" t="s">
        <v>45</v>
      </c>
      <c r="T2">
        <v>8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46.523500000000006</v>
      </c>
      <c r="X2" s="4">
        <f t="shared" ref="X2:X46" si="3">B2+(C2*1.2)+(D2*1.5)+(E2*3)+(F2*3)-G2</f>
        <v>14.5</v>
      </c>
      <c r="Y2" s="4">
        <f t="shared" ref="Y2:Y46" si="4">B2+0.4*H2-0.7*I2-0.4*(M2-L2)+0.7*N2+0.3*(C2-N2)+F2+D2*0.7+0.7*E2-0.4*O2-G2</f>
        <v>7.4999999999999982</v>
      </c>
      <c r="Z2">
        <v>0</v>
      </c>
    </row>
    <row r="3" spans="1:26" x14ac:dyDescent="0.3">
      <c r="A3" s="1" t="str">
        <f>'James Harden'!A3</f>
        <v>@ USA</v>
      </c>
      <c r="B3">
        <v>0</v>
      </c>
      <c r="C3">
        <v>0</v>
      </c>
      <c r="D3">
        <v>4</v>
      </c>
      <c r="E3">
        <v>0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-16</v>
      </c>
      <c r="Q3" s="2">
        <f t="shared" si="0"/>
        <v>0</v>
      </c>
      <c r="R3" s="6" t="s">
        <v>45</v>
      </c>
      <c r="S3" s="6" t="s">
        <v>45</v>
      </c>
      <c r="T3">
        <v>11</v>
      </c>
      <c r="U3">
        <v>11</v>
      </c>
      <c r="V3">
        <v>0</v>
      </c>
      <c r="W3" s="3">
        <f t="shared" si="2"/>
        <v>0.58463636363636406</v>
      </c>
      <c r="X3" s="4">
        <f t="shared" si="3"/>
        <v>5</v>
      </c>
      <c r="Y3" s="4">
        <f t="shared" si="4"/>
        <v>0.39999999999999991</v>
      </c>
      <c r="Z3">
        <v>0</v>
      </c>
    </row>
    <row r="4" spans="1:26" x14ac:dyDescent="0.3">
      <c r="A4" s="1" t="str">
        <f>'James Harden'!A4</f>
        <v>vs SPA</v>
      </c>
      <c r="B4">
        <v>11</v>
      </c>
      <c r="C4">
        <v>0</v>
      </c>
      <c r="D4">
        <v>2</v>
      </c>
      <c r="E4">
        <v>0</v>
      </c>
      <c r="F4">
        <v>0</v>
      </c>
      <c r="G4">
        <v>1</v>
      </c>
      <c r="H4">
        <v>4</v>
      </c>
      <c r="I4">
        <v>6</v>
      </c>
      <c r="J4">
        <v>3</v>
      </c>
      <c r="K4">
        <v>5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0.66666666666666663</v>
      </c>
      <c r="R4" s="2">
        <f t="shared" si="1"/>
        <v>0.6</v>
      </c>
      <c r="S4" s="6" t="s">
        <v>45</v>
      </c>
      <c r="T4">
        <v>8</v>
      </c>
      <c r="U4">
        <v>15</v>
      </c>
      <c r="V4">
        <v>0</v>
      </c>
      <c r="W4" s="3">
        <f t="shared" si="2"/>
        <v>54.4985</v>
      </c>
      <c r="X4" s="4">
        <f t="shared" si="3"/>
        <v>13</v>
      </c>
      <c r="Y4" s="4">
        <f t="shared" si="4"/>
        <v>8.8000000000000007</v>
      </c>
      <c r="Z4">
        <v>0</v>
      </c>
    </row>
    <row r="5" spans="1:26" x14ac:dyDescent="0.3">
      <c r="A5" s="1" t="str">
        <f>'James Harden'!A5</f>
        <v>@ CHI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0.33333333333333331</v>
      </c>
      <c r="R5" s="2">
        <f t="shared" si="1"/>
        <v>0.5</v>
      </c>
      <c r="S5" s="6" t="s">
        <v>45</v>
      </c>
      <c r="T5">
        <v>7</v>
      </c>
      <c r="U5">
        <v>3</v>
      </c>
      <c r="V5">
        <v>0</v>
      </c>
      <c r="W5" s="3">
        <f t="shared" si="2"/>
        <v>8.4695714285714292</v>
      </c>
      <c r="X5" s="4">
        <f t="shared" si="3"/>
        <v>3</v>
      </c>
      <c r="Y5" s="4">
        <f t="shared" si="4"/>
        <v>1.3000000000000003</v>
      </c>
      <c r="Z5">
        <v>0</v>
      </c>
    </row>
    <row r="6" spans="1:26" x14ac:dyDescent="0.3">
      <c r="A6" s="1" t="str">
        <f>'James Harden'!A6</f>
        <v>@ CAN</v>
      </c>
      <c r="B6">
        <v>10</v>
      </c>
      <c r="C6">
        <v>1</v>
      </c>
      <c r="D6">
        <v>0</v>
      </c>
      <c r="E6">
        <v>0</v>
      </c>
      <c r="F6">
        <v>0</v>
      </c>
      <c r="G6">
        <v>3</v>
      </c>
      <c r="H6">
        <v>4</v>
      </c>
      <c r="I6">
        <v>7</v>
      </c>
      <c r="J6">
        <v>2</v>
      </c>
      <c r="K6">
        <v>3</v>
      </c>
      <c r="L6">
        <v>0</v>
      </c>
      <c r="M6">
        <v>0</v>
      </c>
      <c r="N6">
        <v>0</v>
      </c>
      <c r="O6">
        <v>1</v>
      </c>
      <c r="P6">
        <v>-8</v>
      </c>
      <c r="Q6" s="2">
        <f t="shared" si="0"/>
        <v>0.5714285714285714</v>
      </c>
      <c r="R6" s="2">
        <f t="shared" si="1"/>
        <v>0.66666666666666663</v>
      </c>
      <c r="S6" s="6" t="s">
        <v>45</v>
      </c>
      <c r="T6">
        <v>9</v>
      </c>
      <c r="U6">
        <v>10</v>
      </c>
      <c r="V6">
        <v>0</v>
      </c>
      <c r="W6" s="3">
        <f t="shared" si="2"/>
        <v>18.38066666666667</v>
      </c>
      <c r="X6" s="4">
        <f t="shared" si="3"/>
        <v>8.1999999999999993</v>
      </c>
      <c r="Y6" s="4">
        <f t="shared" si="4"/>
        <v>3.5999999999999996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2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0.5</v>
      </c>
      <c r="R7" s="2">
        <f t="shared" si="1"/>
        <v>0.5</v>
      </c>
      <c r="S7" s="6" t="s">
        <v>45</v>
      </c>
      <c r="T7">
        <v>7</v>
      </c>
      <c r="U7">
        <v>6</v>
      </c>
      <c r="V7">
        <v>0</v>
      </c>
      <c r="W7" s="3">
        <f t="shared" si="2"/>
        <v>13.423428571428571</v>
      </c>
      <c r="X7" s="4">
        <f t="shared" si="3"/>
        <v>4.7</v>
      </c>
      <c r="Y7" s="4">
        <f t="shared" si="4"/>
        <v>2</v>
      </c>
      <c r="Z7">
        <v>0</v>
      </c>
    </row>
    <row r="8" spans="1:26" x14ac:dyDescent="0.3">
      <c r="A8" s="1" t="str">
        <f>'James Harden'!A8</f>
        <v>@ IMP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3</v>
      </c>
      <c r="Q8" s="2">
        <f t="shared" si="0"/>
        <v>0</v>
      </c>
      <c r="R8" s="6" t="s">
        <v>45</v>
      </c>
      <c r="S8" s="6" t="s">
        <v>45</v>
      </c>
      <c r="T8">
        <v>7</v>
      </c>
      <c r="U8">
        <v>0</v>
      </c>
      <c r="V8">
        <v>0</v>
      </c>
      <c r="W8" s="3">
        <f t="shared" si="2"/>
        <v>-19.249142857142857</v>
      </c>
      <c r="X8" s="4">
        <f t="shared" si="3"/>
        <v>0.19999999999999996</v>
      </c>
      <c r="Y8" s="4">
        <f t="shared" si="4"/>
        <v>-2.5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 s="6" t="s">
        <v>45</v>
      </c>
      <c r="R9" s="6" t="s">
        <v>45</v>
      </c>
      <c r="S9" s="6" t="s">
        <v>45</v>
      </c>
      <c r="T9">
        <v>5</v>
      </c>
      <c r="U9">
        <v>3</v>
      </c>
      <c r="V9">
        <v>0</v>
      </c>
      <c r="W9" s="3">
        <f t="shared" si="2"/>
        <v>9.8767999999999994</v>
      </c>
      <c r="X9" s="4">
        <f t="shared" si="3"/>
        <v>2.7</v>
      </c>
      <c r="Y9" s="4">
        <f t="shared" si="4"/>
        <v>1</v>
      </c>
      <c r="Z9">
        <v>0</v>
      </c>
    </row>
    <row r="10" spans="1:26" x14ac:dyDescent="0.3">
      <c r="A10" s="1" t="str">
        <f>'James Harden'!A10</f>
        <v>@ DEF</v>
      </c>
      <c r="B10">
        <v>10</v>
      </c>
      <c r="C10">
        <v>0</v>
      </c>
      <c r="D10">
        <v>3</v>
      </c>
      <c r="E10">
        <v>0</v>
      </c>
      <c r="F10">
        <v>3</v>
      </c>
      <c r="G10">
        <v>3</v>
      </c>
      <c r="H10">
        <v>4</v>
      </c>
      <c r="I10">
        <v>5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0.8</v>
      </c>
      <c r="R10" s="2">
        <f t="shared" si="1"/>
        <v>1</v>
      </c>
      <c r="S10" s="6" t="s">
        <v>45</v>
      </c>
      <c r="T10">
        <v>12</v>
      </c>
      <c r="U10">
        <v>16</v>
      </c>
      <c r="V10">
        <v>0</v>
      </c>
      <c r="W10" s="3">
        <f t="shared" si="2"/>
        <v>42.666249999999991</v>
      </c>
      <c r="X10" s="4">
        <f t="shared" si="3"/>
        <v>20.5</v>
      </c>
      <c r="Y10" s="4">
        <f t="shared" si="4"/>
        <v>10.199999999999999</v>
      </c>
      <c r="Z10">
        <v>0</v>
      </c>
    </row>
    <row r="11" spans="1:26" x14ac:dyDescent="0.3">
      <c r="A11" s="1" t="str">
        <f>'James Harden'!A11</f>
        <v>vs OCE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</v>
      </c>
      <c r="R11" s="2">
        <f t="shared" si="1"/>
        <v>0</v>
      </c>
      <c r="S11" s="6" t="s">
        <v>45</v>
      </c>
      <c r="T11">
        <v>4</v>
      </c>
      <c r="U11">
        <v>0</v>
      </c>
      <c r="V11">
        <v>0</v>
      </c>
      <c r="W11" s="3">
        <f t="shared" si="2"/>
        <v>-23.271749999999997</v>
      </c>
      <c r="X11" s="4">
        <f t="shared" si="3"/>
        <v>-1</v>
      </c>
      <c r="Y11" s="4">
        <f t="shared" si="4"/>
        <v>-1.7</v>
      </c>
      <c r="Z11">
        <v>0</v>
      </c>
    </row>
    <row r="12" spans="1:26" x14ac:dyDescent="0.3">
      <c r="A12" s="1" t="str">
        <f>'James Harden'!A12</f>
        <v>@ FRA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 s="6" t="s">
        <v>45</v>
      </c>
      <c r="R12" s="6" t="s">
        <v>45</v>
      </c>
      <c r="S12" s="6" t="s">
        <v>45</v>
      </c>
      <c r="T12">
        <v>7</v>
      </c>
      <c r="U12">
        <v>6</v>
      </c>
      <c r="V12">
        <v>0</v>
      </c>
      <c r="W12" s="3">
        <f t="shared" si="2"/>
        <v>9.9077142857142864</v>
      </c>
      <c r="X12" s="4">
        <f t="shared" si="3"/>
        <v>3</v>
      </c>
      <c r="Y12" s="4">
        <f t="shared" si="4"/>
        <v>1.4</v>
      </c>
      <c r="Z12">
        <v>0</v>
      </c>
    </row>
    <row r="13" spans="1:26" x14ac:dyDescent="0.3">
      <c r="A13" s="1" t="str">
        <f>'James Harden'!A13</f>
        <v>vs INJ</v>
      </c>
      <c r="B13">
        <v>9</v>
      </c>
      <c r="C13">
        <v>0</v>
      </c>
      <c r="D13">
        <v>2</v>
      </c>
      <c r="E13">
        <v>0</v>
      </c>
      <c r="F13">
        <v>1</v>
      </c>
      <c r="G13">
        <v>1</v>
      </c>
      <c r="H13">
        <v>3</v>
      </c>
      <c r="I13">
        <v>6</v>
      </c>
      <c r="J13">
        <v>0</v>
      </c>
      <c r="K13">
        <v>1</v>
      </c>
      <c r="L13">
        <v>3</v>
      </c>
      <c r="M13">
        <v>3</v>
      </c>
      <c r="N13">
        <v>0</v>
      </c>
      <c r="O13">
        <v>0</v>
      </c>
      <c r="P13">
        <v>-1</v>
      </c>
      <c r="Q13" s="2">
        <f t="shared" si="0"/>
        <v>0.5</v>
      </c>
      <c r="R13" s="2">
        <f t="shared" si="1"/>
        <v>0</v>
      </c>
      <c r="S13" s="2">
        <f t="shared" ref="S13:S46" si="5">L13/M13</f>
        <v>1</v>
      </c>
      <c r="T13">
        <v>11</v>
      </c>
      <c r="U13">
        <v>14</v>
      </c>
      <c r="V13">
        <v>0</v>
      </c>
      <c r="W13" s="3">
        <f t="shared" si="2"/>
        <v>31.822636363636374</v>
      </c>
      <c r="X13" s="4">
        <f t="shared" si="3"/>
        <v>14</v>
      </c>
      <c r="Y13" s="4">
        <f t="shared" si="4"/>
        <v>7.4</v>
      </c>
      <c r="Z13">
        <v>0</v>
      </c>
    </row>
    <row r="14" spans="1:26" x14ac:dyDescent="0.3">
      <c r="A14" s="1" t="str">
        <f>'James Harden'!A14</f>
        <v>@ EUR</v>
      </c>
      <c r="B14">
        <v>5</v>
      </c>
      <c r="C14">
        <v>1</v>
      </c>
      <c r="D14">
        <v>0</v>
      </c>
      <c r="E14">
        <v>0</v>
      </c>
      <c r="F14">
        <v>1</v>
      </c>
      <c r="G14">
        <v>0</v>
      </c>
      <c r="H14">
        <v>2</v>
      </c>
      <c r="I14">
        <v>5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0.4</v>
      </c>
      <c r="R14" s="2">
        <f t="shared" si="1"/>
        <v>0.5</v>
      </c>
      <c r="S14" s="6" t="s">
        <v>45</v>
      </c>
      <c r="T14">
        <v>10</v>
      </c>
      <c r="U14">
        <v>5</v>
      </c>
      <c r="V14">
        <v>0</v>
      </c>
      <c r="W14" s="3">
        <f t="shared" si="2"/>
        <v>17.461099999999998</v>
      </c>
      <c r="X14" s="4">
        <f t="shared" si="3"/>
        <v>9.1999999999999993</v>
      </c>
      <c r="Y14" s="4">
        <f t="shared" si="4"/>
        <v>3.5999999999999996</v>
      </c>
      <c r="Z14">
        <v>0</v>
      </c>
    </row>
    <row r="15" spans="1:26" x14ac:dyDescent="0.3">
      <c r="A15" s="1" t="str">
        <f>'James Harden'!A15</f>
        <v>vs RKS</v>
      </c>
      <c r="B15">
        <v>4</v>
      </c>
      <c r="C15">
        <v>0</v>
      </c>
      <c r="D15">
        <v>2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-2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8</v>
      </c>
      <c r="V15">
        <v>0</v>
      </c>
      <c r="W15" s="3">
        <f t="shared" si="2"/>
        <v>21.92490909090909</v>
      </c>
      <c r="X15" s="4">
        <f t="shared" si="3"/>
        <v>7</v>
      </c>
      <c r="Y15" s="4">
        <f t="shared" si="4"/>
        <v>4.8</v>
      </c>
      <c r="Z15">
        <v>0</v>
      </c>
    </row>
    <row r="16" spans="1:26" x14ac:dyDescent="0.3">
      <c r="A16" s="1" t="str">
        <f>'James Harden'!A16</f>
        <v>@ AFR</v>
      </c>
      <c r="B16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4</v>
      </c>
      <c r="Q16" s="2">
        <f t="shared" si="0"/>
        <v>0.33333333333333331</v>
      </c>
      <c r="R16" s="6" t="s">
        <v>45</v>
      </c>
      <c r="S16" s="6" t="s">
        <v>45</v>
      </c>
      <c r="T16">
        <v>11</v>
      </c>
      <c r="U16">
        <v>2</v>
      </c>
      <c r="V16">
        <v>0</v>
      </c>
      <c r="W16" s="3">
        <f t="shared" si="2"/>
        <v>4.0229999999999988</v>
      </c>
      <c r="X16" s="4">
        <f t="shared" si="3"/>
        <v>5</v>
      </c>
      <c r="Y16" s="4">
        <f t="shared" si="4"/>
        <v>0.90000000000000024</v>
      </c>
      <c r="Z16">
        <v>0</v>
      </c>
    </row>
    <row r="17" spans="1:26" x14ac:dyDescent="0.3">
      <c r="A17" s="1" t="str">
        <f>'James Harden'!A17</f>
        <v>@ OLD</v>
      </c>
      <c r="B17">
        <v>6</v>
      </c>
      <c r="C17">
        <v>1</v>
      </c>
      <c r="D17">
        <v>1</v>
      </c>
      <c r="E17">
        <v>0</v>
      </c>
      <c r="F17">
        <v>0</v>
      </c>
      <c r="G17">
        <v>1</v>
      </c>
      <c r="H17">
        <v>3</v>
      </c>
      <c r="I17">
        <v>6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-4</v>
      </c>
      <c r="Q17" s="2">
        <f t="shared" si="0"/>
        <v>0.5</v>
      </c>
      <c r="R17" s="2">
        <f t="shared" si="1"/>
        <v>0</v>
      </c>
      <c r="S17" s="6" t="s">
        <v>45</v>
      </c>
      <c r="T17">
        <v>8</v>
      </c>
      <c r="U17">
        <v>8</v>
      </c>
      <c r="V17">
        <v>0</v>
      </c>
      <c r="W17" s="3">
        <f t="shared" si="2"/>
        <v>17.869500000000009</v>
      </c>
      <c r="X17" s="4">
        <f t="shared" si="3"/>
        <v>7.6999999999999993</v>
      </c>
      <c r="Y17" s="4">
        <f t="shared" si="4"/>
        <v>3.0000000000000009</v>
      </c>
      <c r="Z17">
        <v>0</v>
      </c>
    </row>
    <row r="18" spans="1:26" x14ac:dyDescent="0.3">
      <c r="A18" s="1" t="str">
        <f>'James Harden'!A18</f>
        <v>vs USA</v>
      </c>
      <c r="B18">
        <v>3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4</v>
      </c>
      <c r="J18">
        <v>1</v>
      </c>
      <c r="K18">
        <v>4</v>
      </c>
      <c r="L18">
        <v>0</v>
      </c>
      <c r="M18">
        <v>0</v>
      </c>
      <c r="N18">
        <v>0</v>
      </c>
      <c r="O18">
        <v>1</v>
      </c>
      <c r="P18">
        <v>-9</v>
      </c>
      <c r="Q18" s="2">
        <f t="shared" si="0"/>
        <v>0.25</v>
      </c>
      <c r="R18" s="2">
        <f t="shared" si="1"/>
        <v>0.25</v>
      </c>
      <c r="S18" s="6" t="s">
        <v>45</v>
      </c>
      <c r="T18">
        <v>9</v>
      </c>
      <c r="U18">
        <v>3</v>
      </c>
      <c r="V18">
        <v>0</v>
      </c>
      <c r="W18" s="3">
        <f t="shared" si="2"/>
        <v>-5.6637777777777778</v>
      </c>
      <c r="X18" s="4">
        <f t="shared" si="3"/>
        <v>2</v>
      </c>
      <c r="Y18" s="4">
        <f t="shared" si="4"/>
        <v>-0.79999999999999993</v>
      </c>
      <c r="Z18">
        <v>0</v>
      </c>
    </row>
    <row r="19" spans="1:26" x14ac:dyDescent="0.3">
      <c r="A19" s="1" t="str">
        <f>'James Harden'!A19</f>
        <v>@ SPA</v>
      </c>
      <c r="B19">
        <v>3</v>
      </c>
      <c r="C19">
        <v>0</v>
      </c>
      <c r="D19">
        <v>5</v>
      </c>
      <c r="E19">
        <v>0</v>
      </c>
      <c r="F19">
        <v>1</v>
      </c>
      <c r="G19">
        <v>0</v>
      </c>
      <c r="H19">
        <v>1</v>
      </c>
      <c r="I19">
        <v>3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0.33333333333333331</v>
      </c>
      <c r="R19" s="2">
        <f t="shared" si="1"/>
        <v>0.33333333333333331</v>
      </c>
      <c r="S19" s="6" t="s">
        <v>45</v>
      </c>
      <c r="T19">
        <v>8</v>
      </c>
      <c r="U19">
        <v>14</v>
      </c>
      <c r="V19">
        <v>0</v>
      </c>
      <c r="W19" s="3">
        <f t="shared" si="2"/>
        <v>35.821124999999995</v>
      </c>
      <c r="X19" s="4">
        <f t="shared" si="3"/>
        <v>13.5</v>
      </c>
      <c r="Y19" s="4">
        <f t="shared" si="4"/>
        <v>5.8000000000000007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4.2777777777777777</v>
      </c>
      <c r="C47" s="4">
        <f t="shared" ref="C47:P47" si="6">AVERAGE(C2:C46)</f>
        <v>0.33333333333333331</v>
      </c>
      <c r="D47" s="4">
        <f t="shared" si="6"/>
        <v>1.4444444444444444</v>
      </c>
      <c r="E47" s="4">
        <f t="shared" si="6"/>
        <v>5.5555555555555552E-2</v>
      </c>
      <c r="F47" s="4">
        <f t="shared" si="6"/>
        <v>0.3888888888888889</v>
      </c>
      <c r="G47" s="4">
        <f t="shared" si="6"/>
        <v>0.83333333333333337</v>
      </c>
      <c r="H47" s="4">
        <f t="shared" si="6"/>
        <v>1.6666666666666667</v>
      </c>
      <c r="I47" s="4">
        <f t="shared" si="6"/>
        <v>3.4444444444444446</v>
      </c>
      <c r="J47" s="4">
        <f t="shared" si="6"/>
        <v>0.77777777777777779</v>
      </c>
      <c r="K47" s="4">
        <f t="shared" si="6"/>
        <v>1.6111111111111112</v>
      </c>
      <c r="L47" s="4">
        <f t="shared" si="6"/>
        <v>0.16666666666666666</v>
      </c>
      <c r="M47" s="4">
        <f t="shared" si="6"/>
        <v>0.16666666666666666</v>
      </c>
      <c r="N47" s="4">
        <f t="shared" si="6"/>
        <v>5.5555555555555552E-2</v>
      </c>
      <c r="O47" s="4">
        <f t="shared" si="6"/>
        <v>0.27777777777777779</v>
      </c>
      <c r="P47" s="4">
        <f t="shared" si="6"/>
        <v>-2.5555555555555554</v>
      </c>
      <c r="Q47" s="2">
        <f>SUM(H2:H46)/SUM(I2:I46)</f>
        <v>0.4838709677419355</v>
      </c>
      <c r="R47" s="2">
        <f>SUM(J2:J46)/SUM(K2:K46)</f>
        <v>0.48275862068965519</v>
      </c>
      <c r="S47" s="2">
        <f>SUM(L2:L46)/SUM(M2:M46)</f>
        <v>1</v>
      </c>
      <c r="T47" s="4">
        <f t="shared" ref="T47:V47" si="7">AVERAGE(T2:T46)</f>
        <v>8.5</v>
      </c>
      <c r="U47" s="4">
        <f t="shared" si="7"/>
        <v>7.7222222222222223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17.80930718954248</v>
      </c>
      <c r="X47" s="4">
        <f t="shared" ref="X47" si="8">B47+(C47*1.2)+(D47*1.5)+(E47*3)+(F47*3)-G47</f>
        <v>7.3444444444444459</v>
      </c>
      <c r="Y47" s="4">
        <f t="shared" ref="Y47" si="9">B47+0.4*H47-0.7*I47-0.4*(M47-L47)+0.7*N47+0.3*(C47-N47)+F47+D47*0.7+0.7*E47-0.4*O47-G47</f>
        <v>3.1499999999999995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77</v>
      </c>
      <c r="C49">
        <f t="shared" ref="C49:P49" si="10">SUM(C2:C46)</f>
        <v>6</v>
      </c>
      <c r="D49">
        <f t="shared" si="10"/>
        <v>26</v>
      </c>
      <c r="E49">
        <f t="shared" si="10"/>
        <v>1</v>
      </c>
      <c r="F49">
        <f t="shared" si="10"/>
        <v>7</v>
      </c>
      <c r="G49">
        <f t="shared" si="10"/>
        <v>15</v>
      </c>
      <c r="H49">
        <f t="shared" si="10"/>
        <v>30</v>
      </c>
      <c r="I49">
        <f t="shared" si="10"/>
        <v>62</v>
      </c>
      <c r="J49">
        <f t="shared" si="10"/>
        <v>14</v>
      </c>
      <c r="K49">
        <f t="shared" si="10"/>
        <v>29</v>
      </c>
      <c r="L49">
        <f t="shared" si="10"/>
        <v>3</v>
      </c>
      <c r="M49">
        <f t="shared" si="10"/>
        <v>3</v>
      </c>
      <c r="N49">
        <f t="shared" si="10"/>
        <v>1</v>
      </c>
      <c r="O49">
        <f t="shared" si="10"/>
        <v>5</v>
      </c>
      <c r="P49">
        <f t="shared" si="10"/>
        <v>-46</v>
      </c>
      <c r="T49">
        <f>SUM(T2:T46)</f>
        <v>153</v>
      </c>
      <c r="U49">
        <f>SUM(U2:U46)</f>
        <v>139</v>
      </c>
      <c r="V49">
        <f>SUM(V2:V46)</f>
        <v>0</v>
      </c>
      <c r="X49" s="4">
        <f>SUM(X2:X46)</f>
        <v>132.20000000000002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5</v>
      </c>
      <c r="C2">
        <v>1</v>
      </c>
      <c r="D2">
        <v>2</v>
      </c>
      <c r="E2">
        <v>0</v>
      </c>
      <c r="F2">
        <v>0</v>
      </c>
      <c r="G2">
        <v>0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9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34.181999999999995</v>
      </c>
      <c r="X2" s="4">
        <f t="shared" ref="X2:X46" si="3">B2+(C2*1.2)+(D2*1.5)+(E2*3)+(F2*3)-G2</f>
        <v>9.1999999999999993</v>
      </c>
      <c r="Y2" s="4">
        <f t="shared" ref="Y2:Y46" si="4">B2+0.4*H2-0.7*I2-0.4*(M2-L2)+0.7*N2+0.3*(C2-N2)+F2+D2*0.7+0.7*E2-0.4*O2-G2</f>
        <v>6.1</v>
      </c>
      <c r="Z2">
        <v>0</v>
      </c>
    </row>
    <row r="3" spans="1:26" x14ac:dyDescent="0.3">
      <c r="A3" s="1" t="str">
        <f>'James Harden'!A3</f>
        <v>@ USA</v>
      </c>
      <c r="B3">
        <v>8</v>
      </c>
      <c r="C3">
        <v>3</v>
      </c>
      <c r="D3">
        <v>1</v>
      </c>
      <c r="E3">
        <v>0</v>
      </c>
      <c r="F3">
        <v>0</v>
      </c>
      <c r="G3">
        <v>1</v>
      </c>
      <c r="H3">
        <v>3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-12</v>
      </c>
      <c r="Q3" s="2">
        <f t="shared" si="0"/>
        <v>1</v>
      </c>
      <c r="R3" s="2">
        <f t="shared" si="1"/>
        <v>1</v>
      </c>
      <c r="S3" s="6" t="s">
        <v>45</v>
      </c>
      <c r="T3">
        <v>14</v>
      </c>
      <c r="U3">
        <v>10</v>
      </c>
      <c r="V3">
        <v>0</v>
      </c>
      <c r="W3" s="3">
        <f t="shared" si="2"/>
        <v>27.581785714285719</v>
      </c>
      <c r="X3" s="4">
        <f t="shared" si="3"/>
        <v>12.1</v>
      </c>
      <c r="Y3" s="4">
        <f t="shared" si="4"/>
        <v>7.6999999999999993</v>
      </c>
      <c r="Z3">
        <v>0</v>
      </c>
    </row>
    <row r="4" spans="1:26" x14ac:dyDescent="0.3">
      <c r="A4" s="1" t="str">
        <f>'James Harden'!A4</f>
        <v>vs SPA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-4</v>
      </c>
      <c r="Q4" s="2">
        <f t="shared" si="0"/>
        <v>0</v>
      </c>
      <c r="R4" s="6" t="s">
        <v>45</v>
      </c>
      <c r="S4" s="2">
        <f>L4/M4</f>
        <v>0.5</v>
      </c>
      <c r="T4">
        <v>6</v>
      </c>
      <c r="U4">
        <v>1</v>
      </c>
      <c r="V4">
        <v>0</v>
      </c>
      <c r="W4" s="3">
        <f t="shared" si="2"/>
        <v>-2.0726666666666667</v>
      </c>
      <c r="X4" s="4">
        <f t="shared" si="3"/>
        <v>1</v>
      </c>
      <c r="Y4" s="4">
        <f t="shared" si="4"/>
        <v>-9.9999999999999978E-2</v>
      </c>
      <c r="Z4">
        <v>0</v>
      </c>
    </row>
    <row r="5" spans="1:26" x14ac:dyDescent="0.3">
      <c r="A5" s="1" t="str">
        <f>'James Harden'!A5</f>
        <v>@ CHI</v>
      </c>
      <c r="B5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-5</v>
      </c>
      <c r="Q5" s="2">
        <f t="shared" si="0"/>
        <v>1</v>
      </c>
      <c r="R5" s="6" t="s">
        <v>45</v>
      </c>
      <c r="S5" s="2">
        <f>L5/M5</f>
        <v>1</v>
      </c>
      <c r="T5">
        <v>6</v>
      </c>
      <c r="U5">
        <v>6</v>
      </c>
      <c r="V5">
        <v>0</v>
      </c>
      <c r="W5" s="3">
        <f t="shared" si="2"/>
        <v>35.712833333333329</v>
      </c>
      <c r="X5" s="4">
        <f t="shared" si="3"/>
        <v>5.5</v>
      </c>
      <c r="Y5" s="4">
        <f t="shared" si="4"/>
        <v>4.4000000000000004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</v>
      </c>
      <c r="Q6" s="2" t="e">
        <f t="shared" si="0"/>
        <v>#DIV/0!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2"/>
        <v>0</v>
      </c>
      <c r="X6" s="4">
        <f t="shared" si="3"/>
        <v>0</v>
      </c>
      <c r="Y6" s="4">
        <f t="shared" si="4"/>
        <v>0</v>
      </c>
      <c r="Z6">
        <v>0</v>
      </c>
    </row>
    <row r="7" spans="1:26" x14ac:dyDescent="0.3">
      <c r="A7" s="1" t="str">
        <f>'James Harden'!A7</f>
        <v>vs DNK</v>
      </c>
      <c r="B7">
        <v>3</v>
      </c>
      <c r="C7">
        <v>3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 s="2">
        <f t="shared" si="0"/>
        <v>1</v>
      </c>
      <c r="R7" s="2">
        <f t="shared" si="1"/>
        <v>1</v>
      </c>
      <c r="S7" s="6" t="s">
        <v>45</v>
      </c>
      <c r="T7">
        <v>8</v>
      </c>
      <c r="U7">
        <v>5</v>
      </c>
      <c r="V7">
        <v>0</v>
      </c>
      <c r="W7" s="3">
        <f t="shared" si="2"/>
        <v>23.381374999999998</v>
      </c>
      <c r="X7" s="4">
        <f t="shared" si="3"/>
        <v>7.1</v>
      </c>
      <c r="Y7" s="4">
        <f t="shared" si="4"/>
        <v>3.7</v>
      </c>
      <c r="Z7">
        <v>0</v>
      </c>
    </row>
    <row r="8" spans="1:26" x14ac:dyDescent="0.3">
      <c r="A8" s="1" t="str">
        <f>'James Harden'!A8</f>
        <v>@ IMP</v>
      </c>
      <c r="B8">
        <v>4</v>
      </c>
      <c r="C8">
        <v>3</v>
      </c>
      <c r="D8">
        <v>1</v>
      </c>
      <c r="E8">
        <v>0</v>
      </c>
      <c r="F8">
        <v>0</v>
      </c>
      <c r="G8">
        <v>0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 s="2">
        <f t="shared" si="0"/>
        <v>0.66666666666666663</v>
      </c>
      <c r="R8" s="6" t="s">
        <v>45</v>
      </c>
      <c r="S8" s="6" t="s">
        <v>45</v>
      </c>
      <c r="T8">
        <v>9</v>
      </c>
      <c r="U8">
        <v>6</v>
      </c>
      <c r="V8">
        <v>0</v>
      </c>
      <c r="W8" s="3">
        <f t="shared" si="2"/>
        <v>23.492000000000001</v>
      </c>
      <c r="X8" s="4">
        <f t="shared" si="3"/>
        <v>9.1</v>
      </c>
      <c r="Y8" s="4">
        <f t="shared" si="4"/>
        <v>4.3</v>
      </c>
      <c r="Z8">
        <v>0</v>
      </c>
    </row>
    <row r="9" spans="1:26" x14ac:dyDescent="0.3">
      <c r="A9" s="1" t="str">
        <f>'James Harden'!A9</f>
        <v>vs 3PT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-10</v>
      </c>
      <c r="Q9" s="2">
        <f t="shared" si="0"/>
        <v>0.66666666666666663</v>
      </c>
      <c r="R9" s="2">
        <f t="shared" si="1"/>
        <v>0</v>
      </c>
      <c r="S9" s="6" t="s">
        <v>45</v>
      </c>
      <c r="T9">
        <v>9</v>
      </c>
      <c r="U9">
        <v>7</v>
      </c>
      <c r="V9">
        <v>0</v>
      </c>
      <c r="W9" s="3">
        <f t="shared" si="2"/>
        <v>20.223777777777777</v>
      </c>
      <c r="X9" s="4">
        <f t="shared" si="3"/>
        <v>6.7</v>
      </c>
      <c r="Y9" s="4">
        <f t="shared" si="4"/>
        <v>3.7</v>
      </c>
      <c r="Z9">
        <v>0</v>
      </c>
    </row>
    <row r="10" spans="1:26" x14ac:dyDescent="0.3">
      <c r="A10" s="1" t="str">
        <f>'James Harden'!A10</f>
        <v>@ DEF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4</v>
      </c>
      <c r="I10">
        <v>7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-8</v>
      </c>
      <c r="Q10" s="2">
        <f t="shared" si="0"/>
        <v>0.5714285714285714</v>
      </c>
      <c r="R10" s="2">
        <f t="shared" si="1"/>
        <v>0</v>
      </c>
      <c r="S10" s="2">
        <f t="shared" ref="S10:S46" si="5">L10/M10</f>
        <v>1</v>
      </c>
      <c r="T10">
        <v>16</v>
      </c>
      <c r="U10">
        <v>17</v>
      </c>
      <c r="V10">
        <v>0</v>
      </c>
      <c r="W10" s="3">
        <f t="shared" si="2"/>
        <v>26.927687500000001</v>
      </c>
      <c r="X10" s="4">
        <f t="shared" si="3"/>
        <v>15.9</v>
      </c>
      <c r="Y10" s="4">
        <f t="shared" si="4"/>
        <v>8.8000000000000007</v>
      </c>
      <c r="Z10">
        <v>0</v>
      </c>
    </row>
    <row r="11" spans="1:26" x14ac:dyDescent="0.3">
      <c r="A11" s="1" t="str">
        <f>'James Harden'!A11</f>
        <v>vs OCE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12</v>
      </c>
      <c r="Q11" s="2">
        <f t="shared" si="0"/>
        <v>0</v>
      </c>
      <c r="R11" s="2">
        <f t="shared" si="1"/>
        <v>0</v>
      </c>
      <c r="S11" s="6" t="s">
        <v>45</v>
      </c>
      <c r="T11">
        <v>8</v>
      </c>
      <c r="U11">
        <v>5</v>
      </c>
      <c r="V11">
        <v>0</v>
      </c>
      <c r="W11" s="3">
        <f t="shared" si="2"/>
        <v>5.6088750000000012</v>
      </c>
      <c r="X11" s="4">
        <f t="shared" si="3"/>
        <v>4.2</v>
      </c>
      <c r="Y11" s="4">
        <f t="shared" si="4"/>
        <v>1</v>
      </c>
      <c r="Z11">
        <v>0</v>
      </c>
    </row>
    <row r="12" spans="1:26" x14ac:dyDescent="0.3">
      <c r="A12" s="1" t="str">
        <f>'James Harden'!A12</f>
        <v>@ FRA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-3</v>
      </c>
      <c r="Q12" s="6" t="s">
        <v>45</v>
      </c>
      <c r="R12" s="6" t="s">
        <v>45</v>
      </c>
      <c r="S12" s="6" t="s">
        <v>45</v>
      </c>
      <c r="T12">
        <v>6</v>
      </c>
      <c r="U12">
        <v>0</v>
      </c>
      <c r="V12">
        <v>0</v>
      </c>
      <c r="W12" s="3">
        <f t="shared" si="2"/>
        <v>0</v>
      </c>
      <c r="X12" s="4">
        <f t="shared" si="3"/>
        <v>0</v>
      </c>
      <c r="Y12" s="4">
        <f t="shared" si="4"/>
        <v>0</v>
      </c>
      <c r="Z12">
        <v>0</v>
      </c>
    </row>
    <row r="13" spans="1:26" x14ac:dyDescent="0.3">
      <c r="A13" s="1" t="str">
        <f>'James Harden'!A13</f>
        <v>vs INJ</v>
      </c>
      <c r="B13">
        <v>2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4</v>
      </c>
      <c r="V13">
        <v>0</v>
      </c>
      <c r="W13" s="3">
        <f t="shared" si="2"/>
        <v>2.2757272727272708</v>
      </c>
      <c r="X13" s="4">
        <f t="shared" si="3"/>
        <v>3.7</v>
      </c>
      <c r="Y13" s="4">
        <f t="shared" si="4"/>
        <v>0.60000000000000009</v>
      </c>
      <c r="Z13">
        <v>0</v>
      </c>
    </row>
    <row r="14" spans="1:26" x14ac:dyDescent="0.3">
      <c r="A14" s="1" t="str">
        <f>'James Harden'!A14</f>
        <v>@ EUR</v>
      </c>
      <c r="B14">
        <v>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1</v>
      </c>
      <c r="R14" s="2">
        <f t="shared" si="1"/>
        <v>1</v>
      </c>
      <c r="S14" s="6" t="s">
        <v>45</v>
      </c>
      <c r="T14">
        <v>6</v>
      </c>
      <c r="U14">
        <v>5</v>
      </c>
      <c r="V14">
        <v>0</v>
      </c>
      <c r="W14" s="3">
        <f t="shared" si="2"/>
        <v>28.724</v>
      </c>
      <c r="X14" s="4">
        <f t="shared" si="3"/>
        <v>4.5</v>
      </c>
      <c r="Y14" s="4">
        <f t="shared" si="4"/>
        <v>3.4000000000000004</v>
      </c>
      <c r="Z14">
        <v>0</v>
      </c>
    </row>
    <row r="15" spans="1:26" x14ac:dyDescent="0.3">
      <c r="A15" s="1" t="str">
        <f>'James Harden'!A15</f>
        <v>vs RKS</v>
      </c>
      <c r="B15">
        <v>2</v>
      </c>
      <c r="C15">
        <v>0</v>
      </c>
      <c r="D15">
        <v>2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-8</v>
      </c>
      <c r="Q15" s="6" t="s">
        <v>45</v>
      </c>
      <c r="R15" s="6" t="s">
        <v>45</v>
      </c>
      <c r="S15" s="2">
        <f t="shared" si="5"/>
        <v>1</v>
      </c>
      <c r="T15">
        <v>7</v>
      </c>
      <c r="U15">
        <v>7</v>
      </c>
      <c r="V15">
        <v>0</v>
      </c>
      <c r="W15" s="3">
        <f t="shared" si="2"/>
        <v>7.8928571428571406</v>
      </c>
      <c r="X15" s="4">
        <f t="shared" si="3"/>
        <v>3</v>
      </c>
      <c r="Y15" s="4">
        <f t="shared" si="4"/>
        <v>1.4</v>
      </c>
      <c r="Z15">
        <v>0</v>
      </c>
    </row>
    <row r="16" spans="1:26" x14ac:dyDescent="0.3">
      <c r="A16" s="1" t="str">
        <f>'James Harden'!A16</f>
        <v>@ AFR</v>
      </c>
      <c r="B16">
        <v>3</v>
      </c>
      <c r="C16">
        <v>1</v>
      </c>
      <c r="D16">
        <v>4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4</v>
      </c>
      <c r="Q16" s="2">
        <f t="shared" si="0"/>
        <v>1</v>
      </c>
      <c r="R16" s="2">
        <f t="shared" si="1"/>
        <v>1</v>
      </c>
      <c r="S16" s="6" t="s">
        <v>45</v>
      </c>
      <c r="T16">
        <v>9</v>
      </c>
      <c r="U16">
        <v>12</v>
      </c>
      <c r="V16">
        <v>0</v>
      </c>
      <c r="W16" s="3">
        <f t="shared" si="2"/>
        <v>30.434222222222225</v>
      </c>
      <c r="X16" s="4">
        <f t="shared" si="3"/>
        <v>10.199999999999999</v>
      </c>
      <c r="Y16" s="4">
        <f t="shared" si="4"/>
        <v>5.3999999999999995</v>
      </c>
      <c r="Z16">
        <v>0</v>
      </c>
    </row>
    <row r="17" spans="1:26" x14ac:dyDescent="0.3">
      <c r="A17" s="1" t="str">
        <f>'James Harden'!A17</f>
        <v>@ OLD</v>
      </c>
      <c r="B17">
        <v>4</v>
      </c>
      <c r="C17">
        <v>2</v>
      </c>
      <c r="D17">
        <v>2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1</v>
      </c>
      <c r="R17" s="6" t="s">
        <v>45</v>
      </c>
      <c r="S17" s="6" t="s">
        <v>45</v>
      </c>
      <c r="T17">
        <v>7</v>
      </c>
      <c r="U17">
        <v>9</v>
      </c>
      <c r="V17">
        <v>0</v>
      </c>
      <c r="W17" s="3">
        <f t="shared" si="2"/>
        <v>38.655428571428565</v>
      </c>
      <c r="X17" s="4">
        <f t="shared" si="3"/>
        <v>9.4</v>
      </c>
      <c r="Y17" s="4">
        <f t="shared" si="4"/>
        <v>5.4</v>
      </c>
      <c r="Z17">
        <v>0</v>
      </c>
    </row>
    <row r="18" spans="1:26" x14ac:dyDescent="0.3">
      <c r="A18" s="1" t="str">
        <f>'James Harden'!A18</f>
        <v>vs USA</v>
      </c>
      <c r="B18">
        <v>7</v>
      </c>
      <c r="C18">
        <v>2</v>
      </c>
      <c r="D18">
        <v>2</v>
      </c>
      <c r="E18">
        <v>1</v>
      </c>
      <c r="F18">
        <v>1</v>
      </c>
      <c r="G18">
        <v>1</v>
      </c>
      <c r="H18">
        <v>3</v>
      </c>
      <c r="I18">
        <v>4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3</v>
      </c>
      <c r="Q18" s="2">
        <f t="shared" si="0"/>
        <v>0.75</v>
      </c>
      <c r="R18" s="2">
        <f t="shared" si="1"/>
        <v>1</v>
      </c>
      <c r="S18" s="6" t="s">
        <v>45</v>
      </c>
      <c r="T18">
        <v>11</v>
      </c>
      <c r="U18">
        <v>11</v>
      </c>
      <c r="V18">
        <v>0</v>
      </c>
      <c r="W18" s="3">
        <f t="shared" si="2"/>
        <v>39.339818181818188</v>
      </c>
      <c r="X18" s="4">
        <f t="shared" si="3"/>
        <v>17.399999999999999</v>
      </c>
      <c r="Y18" s="4">
        <f t="shared" si="4"/>
        <v>8.4999999999999982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0</v>
      </c>
      <c r="D19">
        <v>1</v>
      </c>
      <c r="E19">
        <v>0</v>
      </c>
      <c r="F19">
        <v>1</v>
      </c>
      <c r="G19">
        <v>1</v>
      </c>
      <c r="H19">
        <v>2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7</v>
      </c>
      <c r="Q19" s="2">
        <f t="shared" si="0"/>
        <v>1</v>
      </c>
      <c r="R19" s="2">
        <f t="shared" si="1"/>
        <v>1</v>
      </c>
      <c r="S19" s="6" t="s">
        <v>45</v>
      </c>
      <c r="T19">
        <v>9</v>
      </c>
      <c r="U19">
        <v>7</v>
      </c>
      <c r="V19">
        <v>0</v>
      </c>
      <c r="W19" s="3">
        <f t="shared" si="2"/>
        <v>26.786666666666672</v>
      </c>
      <c r="X19" s="4">
        <f t="shared" si="3"/>
        <v>8.5</v>
      </c>
      <c r="Y19" s="4">
        <f t="shared" si="4"/>
        <v>4.7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3.5555555555555554</v>
      </c>
      <c r="C47" s="4">
        <f t="shared" ref="C47:P47" si="6">AVERAGE(C2:C46)</f>
        <v>1.1111111111111112</v>
      </c>
      <c r="D47" s="4">
        <f t="shared" si="6"/>
        <v>1.3888888888888888</v>
      </c>
      <c r="E47" s="4">
        <f t="shared" si="6"/>
        <v>5.5555555555555552E-2</v>
      </c>
      <c r="F47" s="4">
        <f t="shared" si="6"/>
        <v>0.1111111111111111</v>
      </c>
      <c r="G47" s="4">
        <f t="shared" si="6"/>
        <v>0.3888888888888889</v>
      </c>
      <c r="H47" s="4">
        <f t="shared" si="6"/>
        <v>1.3888888888888888</v>
      </c>
      <c r="I47" s="4">
        <f t="shared" si="6"/>
        <v>1.8888888888888888</v>
      </c>
      <c r="J47" s="4">
        <f t="shared" si="6"/>
        <v>0.44444444444444442</v>
      </c>
      <c r="K47" s="4">
        <f t="shared" si="6"/>
        <v>0.61111111111111116</v>
      </c>
      <c r="L47" s="4">
        <f t="shared" si="6"/>
        <v>0.33333333333333331</v>
      </c>
      <c r="M47" s="4">
        <f t="shared" si="6"/>
        <v>0.3888888888888889</v>
      </c>
      <c r="N47" s="4">
        <f t="shared" si="6"/>
        <v>0.16666666666666666</v>
      </c>
      <c r="O47" s="4">
        <f t="shared" si="6"/>
        <v>0.16666666666666666</v>
      </c>
      <c r="P47" s="4">
        <f t="shared" si="6"/>
        <v>-0.55555555555555558</v>
      </c>
      <c r="Q47" s="2">
        <f>SUM(H2:H46)/SUM(I2:I46)</f>
        <v>0.73529411764705888</v>
      </c>
      <c r="R47" s="2">
        <f>SUM(J2:J46)/SUM(K2:K46)</f>
        <v>0.72727272727272729</v>
      </c>
      <c r="S47" s="2">
        <f>SUM(L2:L46)/SUM(M2:M46)</f>
        <v>0.8571428571428571</v>
      </c>
      <c r="T47" s="4">
        <f t="shared" ref="T47:V47" si="7">AVERAGE(T2:T46)</f>
        <v>8.6666666666666661</v>
      </c>
      <c r="U47" s="4">
        <f t="shared" si="7"/>
        <v>6.7777777777777777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21.940846153846156</v>
      </c>
      <c r="X47" s="4">
        <f t="shared" ref="X47" si="8">B47+(C47*1.2)+(D47*1.5)+(E47*3)+(F47*3)-G47</f>
        <v>7.0833333333333321</v>
      </c>
      <c r="Y47" s="4">
        <f t="shared" ref="Y47" si="9">B47+0.4*H47-0.7*I47-0.4*(M47-L47)+0.7*N47+0.3*(C47-N47)+F47+D47*0.7+0.7*E47-0.4*O47-G47</f>
        <v>3.8333333333333335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64</v>
      </c>
      <c r="C49">
        <f t="shared" ref="C49:P49" si="10">SUM(C2:C46)</f>
        <v>20</v>
      </c>
      <c r="D49">
        <f t="shared" si="10"/>
        <v>25</v>
      </c>
      <c r="E49">
        <f t="shared" si="10"/>
        <v>1</v>
      </c>
      <c r="F49">
        <f t="shared" si="10"/>
        <v>2</v>
      </c>
      <c r="G49">
        <f t="shared" si="10"/>
        <v>7</v>
      </c>
      <c r="H49">
        <f t="shared" si="10"/>
        <v>25</v>
      </c>
      <c r="I49">
        <f t="shared" si="10"/>
        <v>34</v>
      </c>
      <c r="J49">
        <f t="shared" si="10"/>
        <v>8</v>
      </c>
      <c r="K49">
        <f t="shared" si="10"/>
        <v>11</v>
      </c>
      <c r="L49">
        <f t="shared" si="10"/>
        <v>6</v>
      </c>
      <c r="M49">
        <f t="shared" si="10"/>
        <v>7</v>
      </c>
      <c r="N49">
        <f t="shared" si="10"/>
        <v>3</v>
      </c>
      <c r="O49">
        <f t="shared" si="10"/>
        <v>3</v>
      </c>
      <c r="P49">
        <f t="shared" si="10"/>
        <v>-10</v>
      </c>
      <c r="T49">
        <f>SUM(T2:T46)</f>
        <v>156</v>
      </c>
      <c r="U49">
        <f>SUM(U2:U46)</f>
        <v>122</v>
      </c>
      <c r="V49">
        <f>SUM(V2:V46)</f>
        <v>0</v>
      </c>
      <c r="X49" s="4">
        <f>SUM(X2:X46)</f>
        <v>127.50000000000003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'James Harden'!A2</f>
        <v>vs OLD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10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-1.4288999999999987</v>
      </c>
      <c r="X2" s="4">
        <f t="shared" ref="X2:X46" si="3">B2+(C2*1.2)+(D2*1.5)+(E2*3)+(F2*3)-G2</f>
        <v>3.9</v>
      </c>
      <c r="Y2" s="4">
        <f t="shared" ref="Y2:Y46" si="4">B2+0.4*H2-0.7*I2-0.4*(M2-L2)+0.7*N2+0.3*(C2-N2)+F2+D2*0.7+0.7*E2-0.4*O2-G2</f>
        <v>-9.9999999999999978E-2</v>
      </c>
      <c r="Z2">
        <v>0</v>
      </c>
    </row>
    <row r="3" spans="1:26" x14ac:dyDescent="0.3">
      <c r="A3" s="1" t="str">
        <f>'James Harden'!A3</f>
        <v>@ USA</v>
      </c>
      <c r="B3">
        <v>4</v>
      </c>
      <c r="C3">
        <v>1</v>
      </c>
      <c r="D3">
        <v>1</v>
      </c>
      <c r="E3">
        <v>0</v>
      </c>
      <c r="F3">
        <v>2</v>
      </c>
      <c r="G3">
        <v>1</v>
      </c>
      <c r="H3">
        <v>1</v>
      </c>
      <c r="I3">
        <v>2</v>
      </c>
      <c r="J3">
        <v>0</v>
      </c>
      <c r="K3">
        <v>1</v>
      </c>
      <c r="L3">
        <v>2</v>
      </c>
      <c r="M3">
        <v>2</v>
      </c>
      <c r="N3">
        <v>0</v>
      </c>
      <c r="O3">
        <v>1</v>
      </c>
      <c r="P3">
        <v>-1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13</v>
      </c>
      <c r="U3">
        <v>7</v>
      </c>
      <c r="V3">
        <v>0</v>
      </c>
      <c r="W3" s="3">
        <f t="shared" si="2"/>
        <v>17.424384615384618</v>
      </c>
      <c r="X3" s="4">
        <f t="shared" si="3"/>
        <v>11.7</v>
      </c>
      <c r="Y3" s="4">
        <f t="shared" si="4"/>
        <v>4.6000000000000005</v>
      </c>
      <c r="Z3">
        <v>0</v>
      </c>
    </row>
    <row r="4" spans="1:26" x14ac:dyDescent="0.3">
      <c r="A4" s="1" t="str">
        <f>'James Harden'!A4</f>
        <v>vs SPA</v>
      </c>
      <c r="B4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-3</v>
      </c>
      <c r="Q4" s="2">
        <f t="shared" si="0"/>
        <v>0.25</v>
      </c>
      <c r="R4" s="2">
        <f t="shared" si="1"/>
        <v>0</v>
      </c>
      <c r="S4" s="6" t="s">
        <v>45</v>
      </c>
      <c r="T4">
        <v>6</v>
      </c>
      <c r="U4">
        <v>4</v>
      </c>
      <c r="V4">
        <v>0</v>
      </c>
      <c r="W4" s="3">
        <f t="shared" si="2"/>
        <v>-6.0288333333333348</v>
      </c>
      <c r="X4" s="4">
        <f t="shared" si="3"/>
        <v>3.7</v>
      </c>
      <c r="Y4" s="4">
        <f t="shared" si="4"/>
        <v>-0.39999999999999991</v>
      </c>
      <c r="Z4">
        <v>0</v>
      </c>
    </row>
    <row r="5" spans="1:26" x14ac:dyDescent="0.3">
      <c r="A5" s="1" t="str">
        <f>'James Harden'!A5</f>
        <v>@ CHI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-5</v>
      </c>
      <c r="Q5" s="2">
        <f t="shared" si="0"/>
        <v>0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2"/>
        <v>-15.925666666666666</v>
      </c>
      <c r="X5" s="4">
        <f t="shared" si="3"/>
        <v>0</v>
      </c>
      <c r="Y5" s="4">
        <f t="shared" si="4"/>
        <v>-1.7999999999999998</v>
      </c>
      <c r="Z5">
        <v>0</v>
      </c>
    </row>
    <row r="6" spans="1:26" x14ac:dyDescent="0.3">
      <c r="A6" s="1" t="str">
        <f>'James Harden'!A6</f>
        <v>@ CAN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 s="6" t="s">
        <v>45</v>
      </c>
      <c r="R6" s="6" t="s">
        <v>45</v>
      </c>
      <c r="S6" s="6" t="s">
        <v>45</v>
      </c>
      <c r="T6">
        <v>4</v>
      </c>
      <c r="U6">
        <v>0</v>
      </c>
      <c r="V6">
        <v>0</v>
      </c>
      <c r="W6" s="3">
        <f t="shared" si="2"/>
        <v>3.6767500000000002</v>
      </c>
      <c r="X6" s="4">
        <f t="shared" si="3"/>
        <v>1.2</v>
      </c>
      <c r="Y6" s="4">
        <f t="shared" si="4"/>
        <v>0.3</v>
      </c>
      <c r="Z6">
        <v>0</v>
      </c>
    </row>
    <row r="7" spans="1:26" x14ac:dyDescent="0.3">
      <c r="A7" s="1" t="str">
        <f>'James Harden'!A7</f>
        <v>vs DNK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8</v>
      </c>
      <c r="U7">
        <v>6</v>
      </c>
      <c r="V7">
        <v>0</v>
      </c>
      <c r="W7" s="3">
        <f t="shared" si="2"/>
        <v>27.922750000000001</v>
      </c>
      <c r="X7" s="4">
        <f t="shared" si="3"/>
        <v>6</v>
      </c>
      <c r="Y7" s="4">
        <f t="shared" si="4"/>
        <v>4.3000000000000007</v>
      </c>
      <c r="Z7">
        <v>0</v>
      </c>
    </row>
    <row r="8" spans="1:26" x14ac:dyDescent="0.3">
      <c r="A8" s="1" t="str">
        <f>'James Harden'!A8</f>
        <v>@ IMP</v>
      </c>
      <c r="B8">
        <v>8</v>
      </c>
      <c r="C8">
        <v>2</v>
      </c>
      <c r="D8">
        <v>1</v>
      </c>
      <c r="E8">
        <v>0</v>
      </c>
      <c r="F8">
        <v>0</v>
      </c>
      <c r="G8">
        <v>0</v>
      </c>
      <c r="H8">
        <v>3</v>
      </c>
      <c r="I8">
        <v>4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0.75</v>
      </c>
      <c r="R8" s="2">
        <f t="shared" si="1"/>
        <v>1</v>
      </c>
      <c r="S8" s="6" t="s">
        <v>45</v>
      </c>
      <c r="T8">
        <v>10</v>
      </c>
      <c r="U8">
        <v>11</v>
      </c>
      <c r="V8">
        <v>0</v>
      </c>
      <c r="W8" s="3">
        <f t="shared" si="2"/>
        <v>38.614500000000007</v>
      </c>
      <c r="X8" s="4">
        <f t="shared" si="3"/>
        <v>11.9</v>
      </c>
      <c r="Y8" s="4">
        <f t="shared" si="4"/>
        <v>7.6999999999999993</v>
      </c>
      <c r="Z8">
        <v>0</v>
      </c>
    </row>
    <row r="9" spans="1:26" x14ac:dyDescent="0.3">
      <c r="A9" s="1" t="str">
        <f>'James Harden'!A9</f>
        <v>vs 3PT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6" t="s">
        <v>45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 t="shared" si="2"/>
        <v>0</v>
      </c>
      <c r="X9" s="4">
        <f t="shared" si="3"/>
        <v>0</v>
      </c>
      <c r="Y9" s="4">
        <f t="shared" si="4"/>
        <v>0</v>
      </c>
      <c r="Z9">
        <v>0</v>
      </c>
    </row>
    <row r="10" spans="1:26" x14ac:dyDescent="0.3">
      <c r="A10" s="1" t="str">
        <f>'James Harden'!A10</f>
        <v>@ DEF</v>
      </c>
      <c r="B10">
        <v>2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-5</v>
      </c>
      <c r="Q10" s="2">
        <f t="shared" si="0"/>
        <v>0.5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 t="shared" si="2"/>
        <v>1.4838999999999991</v>
      </c>
      <c r="X10" s="4">
        <f t="shared" si="3"/>
        <v>2.2000000000000002</v>
      </c>
      <c r="Y10" s="4">
        <f t="shared" si="4"/>
        <v>0.29999999999999982</v>
      </c>
      <c r="Z10">
        <v>0</v>
      </c>
    </row>
    <row r="11" spans="1:26" x14ac:dyDescent="0.3">
      <c r="A11" s="1" t="str">
        <f>'James Harden'!A11</f>
        <v>vs OCE</v>
      </c>
      <c r="B11">
        <v>4</v>
      </c>
      <c r="C11">
        <v>0</v>
      </c>
      <c r="D11">
        <v>1</v>
      </c>
      <c r="E11">
        <v>0</v>
      </c>
      <c r="F11">
        <v>1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6</v>
      </c>
      <c r="V11">
        <v>0</v>
      </c>
      <c r="W11" s="3">
        <f t="shared" si="2"/>
        <v>52.078800000000001</v>
      </c>
      <c r="X11" s="4">
        <f t="shared" si="3"/>
        <v>8.5</v>
      </c>
      <c r="Y11" s="4">
        <f t="shared" si="4"/>
        <v>5.1000000000000005</v>
      </c>
      <c r="Z11">
        <v>0</v>
      </c>
    </row>
    <row r="12" spans="1:26" x14ac:dyDescent="0.3">
      <c r="A12" s="1" t="str">
        <f>'James Harden'!A12</f>
        <v>@ FRA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2">
        <f t="shared" si="0"/>
        <v>0.66666666666666663</v>
      </c>
      <c r="R12" s="6" t="s">
        <v>45</v>
      </c>
      <c r="S12" s="2">
        <f t="shared" ref="S12:S46" si="5">L12/M12</f>
        <v>1</v>
      </c>
      <c r="T12">
        <v>8</v>
      </c>
      <c r="U12">
        <v>6</v>
      </c>
      <c r="V12">
        <v>0</v>
      </c>
      <c r="W12" s="3">
        <f t="shared" si="2"/>
        <v>28.29</v>
      </c>
      <c r="X12" s="4">
        <f t="shared" si="3"/>
        <v>6</v>
      </c>
      <c r="Y12" s="4">
        <f t="shared" si="4"/>
        <v>4.7</v>
      </c>
      <c r="Z12">
        <v>0</v>
      </c>
    </row>
    <row r="13" spans="1:26" x14ac:dyDescent="0.3">
      <c r="A13" s="1" t="str">
        <f>'James Harden'!A13</f>
        <v>vs INJ</v>
      </c>
      <c r="B13">
        <v>8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7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0.42857142857142855</v>
      </c>
      <c r="R13" s="2">
        <f t="shared" si="1"/>
        <v>1</v>
      </c>
      <c r="S13" s="6" t="s">
        <v>45</v>
      </c>
      <c r="T13">
        <v>8</v>
      </c>
      <c r="U13">
        <v>8</v>
      </c>
      <c r="V13">
        <v>0</v>
      </c>
      <c r="W13" s="3">
        <f t="shared" si="2"/>
        <v>27.398875000000004</v>
      </c>
      <c r="X13" s="4">
        <f t="shared" si="3"/>
        <v>9.1999999999999993</v>
      </c>
      <c r="Y13" s="4">
        <f t="shared" si="4"/>
        <v>4.5999999999999996</v>
      </c>
      <c r="Z13">
        <v>0</v>
      </c>
    </row>
    <row r="14" spans="1:26" x14ac:dyDescent="0.3">
      <c r="A14" s="1" t="str">
        <f>'James Harden'!A14</f>
        <v>@ EUR</v>
      </c>
      <c r="B14">
        <v>8</v>
      </c>
      <c r="C14">
        <v>2</v>
      </c>
      <c r="D14">
        <v>2</v>
      </c>
      <c r="E14">
        <v>1</v>
      </c>
      <c r="F14">
        <v>0</v>
      </c>
      <c r="G14">
        <v>0</v>
      </c>
      <c r="H14">
        <v>4</v>
      </c>
      <c r="I14">
        <v>6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2">
        <f t="shared" si="0"/>
        <v>0.66666666666666663</v>
      </c>
      <c r="R14" s="2">
        <f t="shared" si="1"/>
        <v>0</v>
      </c>
      <c r="S14" s="6" t="s">
        <v>45</v>
      </c>
      <c r="T14">
        <v>12</v>
      </c>
      <c r="U14">
        <v>13</v>
      </c>
      <c r="V14">
        <v>0</v>
      </c>
      <c r="W14" s="3">
        <f t="shared" si="2"/>
        <v>33.601499999999994</v>
      </c>
      <c r="X14" s="4">
        <f t="shared" si="3"/>
        <v>16.399999999999999</v>
      </c>
      <c r="Y14" s="4">
        <f t="shared" si="4"/>
        <v>8.1</v>
      </c>
      <c r="Z14">
        <v>0</v>
      </c>
    </row>
    <row r="15" spans="1:26" x14ac:dyDescent="0.3">
      <c r="A15" s="1" t="str">
        <f>'James Harden'!A15</f>
        <v>vs RKS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1</v>
      </c>
      <c r="P15">
        <v>0</v>
      </c>
      <c r="Q15" s="2">
        <f t="shared" si="0"/>
        <v>0</v>
      </c>
      <c r="R15" s="2">
        <f t="shared" si="1"/>
        <v>0</v>
      </c>
      <c r="S15" s="2">
        <f t="shared" si="5"/>
        <v>1</v>
      </c>
      <c r="T15">
        <v>8</v>
      </c>
      <c r="U15">
        <v>5</v>
      </c>
      <c r="V15">
        <v>0</v>
      </c>
      <c r="W15" s="3">
        <f t="shared" si="2"/>
        <v>5.9399999999999977</v>
      </c>
      <c r="X15" s="4">
        <f t="shared" si="3"/>
        <v>4.7</v>
      </c>
      <c r="Y15" s="4">
        <f t="shared" si="4"/>
        <v>1.2000000000000002</v>
      </c>
      <c r="Z15">
        <v>0</v>
      </c>
    </row>
    <row r="16" spans="1:26" x14ac:dyDescent="0.3">
      <c r="A16" s="1" t="str">
        <f>'James Harden'!A16</f>
        <v>@ AFR</v>
      </c>
      <c r="B16">
        <v>3</v>
      </c>
      <c r="C16">
        <v>4</v>
      </c>
      <c r="D16">
        <v>0</v>
      </c>
      <c r="E16">
        <v>0</v>
      </c>
      <c r="F16">
        <v>0</v>
      </c>
      <c r="G16">
        <v>0</v>
      </c>
      <c r="H16">
        <v>1</v>
      </c>
      <c r="I16">
        <v>4</v>
      </c>
      <c r="J16">
        <v>0</v>
      </c>
      <c r="K16">
        <v>0</v>
      </c>
      <c r="L16">
        <v>1</v>
      </c>
      <c r="M16">
        <v>1</v>
      </c>
      <c r="N16">
        <v>2</v>
      </c>
      <c r="O16">
        <v>0</v>
      </c>
      <c r="P16">
        <v>4</v>
      </c>
      <c r="Q16" s="2">
        <f t="shared" si="0"/>
        <v>0.25</v>
      </c>
      <c r="R16" s="6" t="s">
        <v>45</v>
      </c>
      <c r="S16" s="2">
        <f t="shared" si="5"/>
        <v>1</v>
      </c>
      <c r="T16">
        <v>9</v>
      </c>
      <c r="U16">
        <v>3</v>
      </c>
      <c r="V16">
        <v>0</v>
      </c>
      <c r="W16" s="3">
        <f t="shared" si="2"/>
        <v>13.664333333333332</v>
      </c>
      <c r="X16" s="4">
        <f t="shared" si="3"/>
        <v>7.8</v>
      </c>
      <c r="Y16" s="4">
        <f t="shared" si="4"/>
        <v>2.6</v>
      </c>
      <c r="Z16">
        <v>0</v>
      </c>
    </row>
    <row r="17" spans="1:26" x14ac:dyDescent="0.3">
      <c r="A17" s="1" t="str">
        <f>'James Harden'!A17</f>
        <v>@ OLD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0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2"/>
        <v>-18.896714285714285</v>
      </c>
      <c r="X17" s="4">
        <f t="shared" si="3"/>
        <v>-1</v>
      </c>
      <c r="Y17" s="4">
        <f t="shared" si="4"/>
        <v>-2.4</v>
      </c>
      <c r="Z17">
        <v>0</v>
      </c>
    </row>
    <row r="18" spans="1:26" x14ac:dyDescent="0.3">
      <c r="A18" s="1" t="str">
        <f>'James Harden'!A18</f>
        <v>vs USA</v>
      </c>
      <c r="B18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1</v>
      </c>
      <c r="L18">
        <v>1</v>
      </c>
      <c r="M18">
        <v>2</v>
      </c>
      <c r="N18">
        <v>0</v>
      </c>
      <c r="O18">
        <v>1</v>
      </c>
      <c r="P18">
        <v>2</v>
      </c>
      <c r="Q18" s="2">
        <f t="shared" si="0"/>
        <v>0.5</v>
      </c>
      <c r="R18" s="2">
        <f t="shared" si="1"/>
        <v>0</v>
      </c>
      <c r="S18" s="2">
        <f t="shared" si="5"/>
        <v>0.5</v>
      </c>
      <c r="T18">
        <v>9</v>
      </c>
      <c r="U18">
        <v>3</v>
      </c>
      <c r="V18">
        <v>0</v>
      </c>
      <c r="W18" s="3">
        <f t="shared" si="2"/>
        <v>9.5237777777777737</v>
      </c>
      <c r="X18" s="4">
        <f t="shared" si="3"/>
        <v>5.4</v>
      </c>
      <c r="Y18" s="4">
        <f t="shared" si="4"/>
        <v>1.8000000000000003</v>
      </c>
      <c r="Z18">
        <v>0</v>
      </c>
    </row>
    <row r="19" spans="1:26" x14ac:dyDescent="0.3">
      <c r="A19" s="1" t="str">
        <f>'James Harden'!A19</f>
        <v>@ SPA</v>
      </c>
      <c r="B19">
        <v>5</v>
      </c>
      <c r="C19">
        <v>0</v>
      </c>
      <c r="D19">
        <v>3</v>
      </c>
      <c r="E19">
        <v>0</v>
      </c>
      <c r="F19">
        <v>1</v>
      </c>
      <c r="G19">
        <v>1</v>
      </c>
      <c r="H19">
        <v>2</v>
      </c>
      <c r="I19">
        <v>3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11</v>
      </c>
      <c r="Q19" s="2">
        <f t="shared" si="0"/>
        <v>0.66666666666666663</v>
      </c>
      <c r="R19" s="2">
        <f t="shared" si="1"/>
        <v>0</v>
      </c>
      <c r="S19" s="2">
        <f t="shared" si="5"/>
        <v>1</v>
      </c>
      <c r="T19">
        <v>11</v>
      </c>
      <c r="U19">
        <v>11</v>
      </c>
      <c r="V19">
        <v>0</v>
      </c>
      <c r="W19" s="3">
        <f t="shared" si="2"/>
        <v>25.77327272727273</v>
      </c>
      <c r="X19" s="4">
        <f t="shared" si="3"/>
        <v>11.5</v>
      </c>
      <c r="Y19" s="4">
        <f t="shared" si="4"/>
        <v>5.8</v>
      </c>
      <c r="Z19">
        <v>0</v>
      </c>
    </row>
    <row r="20" spans="1:26" x14ac:dyDescent="0.3">
      <c r="A20" s="1">
        <f>'James Harden'!A20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'James Harden'!A21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'James Harden'!A22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'James Harden'!A23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'James Harden'!A24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'James Harden'!A25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'James Harden'!A26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'James Harden'!A27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'James Harden'!A28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'James Harden'!A29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'James Harden'!A30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'James Harden'!A31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'James Harden'!A32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'James Harden'!A33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'James Harden'!A34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'James Harden'!A35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'James Harden'!A36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'James Harden'!A37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'James Harden'!A38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'James Harden'!A39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'James Harden'!A40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'James Harden'!A41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'James Harden'!A42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'James Harden'!A43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'James Harden'!A44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'James Harden'!A45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'James Harden'!A46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3.3888888888888888</v>
      </c>
      <c r="C47" s="4">
        <f t="shared" ref="C47:P47" si="6">AVERAGE(C2:C46)</f>
        <v>1</v>
      </c>
      <c r="D47" s="4">
        <f t="shared" si="6"/>
        <v>0.61111111111111116</v>
      </c>
      <c r="E47" s="4">
        <f t="shared" si="6"/>
        <v>5.5555555555555552E-2</v>
      </c>
      <c r="F47" s="4">
        <f t="shared" si="6"/>
        <v>0.22222222222222221</v>
      </c>
      <c r="G47" s="4">
        <f t="shared" si="6"/>
        <v>0.27777777777777779</v>
      </c>
      <c r="H47" s="4">
        <f t="shared" si="6"/>
        <v>1.3333333333333333</v>
      </c>
      <c r="I47" s="4">
        <f t="shared" si="6"/>
        <v>2.7777777777777777</v>
      </c>
      <c r="J47" s="4">
        <f t="shared" si="6"/>
        <v>0.22222222222222221</v>
      </c>
      <c r="K47" s="4">
        <f t="shared" si="6"/>
        <v>0.61111111111111116</v>
      </c>
      <c r="L47" s="4">
        <f t="shared" si="6"/>
        <v>0.5</v>
      </c>
      <c r="M47" s="4">
        <f t="shared" si="6"/>
        <v>0.55555555555555558</v>
      </c>
      <c r="N47" s="4">
        <f t="shared" si="6"/>
        <v>0.16666666666666666</v>
      </c>
      <c r="O47" s="4">
        <f t="shared" si="6"/>
        <v>0.3888888888888889</v>
      </c>
      <c r="P47" s="4">
        <f t="shared" si="6"/>
        <v>-5.5555555555555552E-2</v>
      </c>
      <c r="Q47" s="2">
        <f>SUM(H2:H46)/SUM(I2:I46)</f>
        <v>0.48</v>
      </c>
      <c r="R47" s="2">
        <f>SUM(J2:J46)/SUM(K2:K46)</f>
        <v>0.36363636363636365</v>
      </c>
      <c r="S47" s="2">
        <f>SUM(L2:L46)/SUM(M2:M46)</f>
        <v>0.9</v>
      </c>
      <c r="T47" s="4">
        <f t="shared" ref="T47:V47" si="7">AVERAGE(T2:T46)</f>
        <v>8.3333333333333339</v>
      </c>
      <c r="U47" s="4">
        <f t="shared" si="7"/>
        <v>4.833333333333333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14.907593333333336</v>
      </c>
      <c r="X47" s="4">
        <f t="shared" ref="X47" si="8">B47+(C47*1.2)+(D47*1.5)+(E47*3)+(F47*3)-G47</f>
        <v>6.0611111111111118</v>
      </c>
      <c r="Y47" s="4">
        <f t="shared" ref="Y47" si="9">B47+0.4*H47-0.7*I47-0.4*(M47-L47)+0.7*N47+0.3*(C47-N47)+F47+D47*0.7+0.7*E47-0.4*O47-G47</f>
        <v>2.5777777777777779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61</v>
      </c>
      <c r="C49">
        <f t="shared" ref="C49:P49" si="10">SUM(C2:C46)</f>
        <v>18</v>
      </c>
      <c r="D49">
        <f t="shared" si="10"/>
        <v>11</v>
      </c>
      <c r="E49">
        <f t="shared" si="10"/>
        <v>1</v>
      </c>
      <c r="F49">
        <f t="shared" si="10"/>
        <v>4</v>
      </c>
      <c r="G49">
        <f t="shared" si="10"/>
        <v>5</v>
      </c>
      <c r="H49">
        <f t="shared" si="10"/>
        <v>24</v>
      </c>
      <c r="I49">
        <f t="shared" si="10"/>
        <v>50</v>
      </c>
      <c r="J49">
        <f t="shared" si="10"/>
        <v>4</v>
      </c>
      <c r="K49">
        <f t="shared" si="10"/>
        <v>11</v>
      </c>
      <c r="L49">
        <f t="shared" si="10"/>
        <v>9</v>
      </c>
      <c r="M49">
        <f t="shared" si="10"/>
        <v>10</v>
      </c>
      <c r="N49">
        <f t="shared" si="10"/>
        <v>3</v>
      </c>
      <c r="O49">
        <f t="shared" si="10"/>
        <v>7</v>
      </c>
      <c r="P49">
        <f t="shared" si="10"/>
        <v>-1</v>
      </c>
      <c r="T49">
        <f>SUM(T2:T46)</f>
        <v>150</v>
      </c>
      <c r="U49">
        <f>SUM(U2:U46)</f>
        <v>87</v>
      </c>
      <c r="V49">
        <f>SUM(V2:V46)</f>
        <v>0</v>
      </c>
      <c r="X49" s="4">
        <f>SUM(X2:X46)</f>
        <v>109.1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James Harden</vt:lpstr>
      <vt:lpstr>Malcolm Brogdon</vt:lpstr>
      <vt:lpstr>Jordan Clarkson</vt:lpstr>
      <vt:lpstr>Eric Gordon</vt:lpstr>
      <vt:lpstr>Montrezl Harrell</vt:lpstr>
      <vt:lpstr>Kevin Love</vt:lpstr>
      <vt:lpstr>Fred VanVleet</vt:lpstr>
      <vt:lpstr>Tyler Herro</vt:lpstr>
      <vt:lpstr>Dennis Schroder</vt:lpstr>
      <vt:lpstr>Derrick Rose</vt:lpstr>
      <vt:lpstr>Lou Williams</vt:lpstr>
      <vt:lpstr>Jamal Crawford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2024-03-31T23:39:14Z</dcterms:modified>
</cp:coreProperties>
</file>