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E58CB779-5A8B-4878-BAEE-7EACA3C6716F}" xr6:coauthVersionLast="47" xr6:coauthVersionMax="47" xr10:uidLastSave="{00000000-0000-0000-0000-000000000000}"/>
  <bookViews>
    <workbookView xWindow="-108" yWindow="-108" windowWidth="23256" windowHeight="12456" firstSheet="8" activeTab="12" xr2:uid="{0D40A248-FF8F-46CA-B1D1-6E3AD099E80C}"/>
  </bookViews>
  <sheets>
    <sheet name="Chris Paul" sheetId="4" r:id="rId1"/>
    <sheet name="Vince Carter" sheetId="15" r:id="rId2"/>
    <sheet name="LeBron James" sheetId="3" r:id="rId3"/>
    <sheet name="Carmelo Anthony" sheetId="12" r:id="rId4"/>
    <sheet name="Zach Randolph" sheetId="5" r:id="rId5"/>
    <sheet name="Andre Iguodala" sheetId="1" r:id="rId6"/>
    <sheet name="J.J. Redick" sheetId="2" r:id="rId7"/>
    <sheet name="Kyle Korver" sheetId="6" r:id="rId8"/>
    <sheet name="Zaza Pachulia" sheetId="10" r:id="rId9"/>
    <sheet name="Devin Harris" sheetId="8" r:id="rId10"/>
    <sheet name="Udonis Haslem" sheetId="9" r:id="rId11"/>
    <sheet name="Channing Frye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7" i="14" l="1"/>
  <c r="Z17" i="14"/>
  <c r="Y17" i="14"/>
  <c r="X17" i="14"/>
  <c r="Q17" i="14"/>
  <c r="AA17" i="13"/>
  <c r="Z17" i="13"/>
  <c r="Y17" i="13"/>
  <c r="X17" i="13"/>
  <c r="Q17" i="13"/>
  <c r="AA16" i="14"/>
  <c r="Z16" i="14"/>
  <c r="Y16" i="14"/>
  <c r="X16" i="14"/>
  <c r="Q16" i="14"/>
  <c r="AA16" i="13"/>
  <c r="Z16" i="13"/>
  <c r="Y16" i="13"/>
  <c r="X16" i="13"/>
  <c r="Q16" i="13"/>
  <c r="AA13" i="14"/>
  <c r="Z13" i="14"/>
  <c r="Y13" i="14"/>
  <c r="X13" i="14"/>
  <c r="Q13" i="14"/>
  <c r="AA13" i="13"/>
  <c r="Z13" i="13"/>
  <c r="Y13" i="13"/>
  <c r="X13" i="13"/>
  <c r="Q13" i="13"/>
  <c r="AA11" i="14"/>
  <c r="Z11" i="14"/>
  <c r="Y11" i="14"/>
  <c r="X11" i="14"/>
  <c r="Q11" i="14"/>
  <c r="AA11" i="13"/>
  <c r="Z11" i="13"/>
  <c r="Y11" i="13"/>
  <c r="X11" i="13"/>
  <c r="Q11" i="13"/>
  <c r="W11" i="5"/>
  <c r="AA9" i="14"/>
  <c r="Z9" i="14"/>
  <c r="Y9" i="14"/>
  <c r="X9" i="14"/>
  <c r="Q9" i="14"/>
  <c r="AA9" i="13"/>
  <c r="Z9" i="13"/>
  <c r="Y9" i="13"/>
  <c r="X9" i="13"/>
  <c r="Q9" i="13"/>
  <c r="AA7" i="14"/>
  <c r="Z7" i="14"/>
  <c r="Y7" i="14"/>
  <c r="X7" i="14"/>
  <c r="Q7" i="14"/>
  <c r="AA7" i="13"/>
  <c r="Z7" i="13"/>
  <c r="Y7" i="13"/>
  <c r="X7" i="13"/>
  <c r="Q7" i="13"/>
  <c r="AA5" i="14"/>
  <c r="Z5" i="14"/>
  <c r="Y5" i="14"/>
  <c r="X5" i="14"/>
  <c r="Q5" i="14"/>
  <c r="AA5" i="13"/>
  <c r="Z5" i="13"/>
  <c r="Y5" i="13"/>
  <c r="X5" i="13"/>
  <c r="Q5" i="13"/>
  <c r="AA3" i="14" l="1"/>
  <c r="Z3" i="14"/>
  <c r="Y3" i="14"/>
  <c r="X3" i="14"/>
  <c r="Q3" i="14"/>
  <c r="AA3" i="13"/>
  <c r="Z3" i="13"/>
  <c r="Y3" i="13"/>
  <c r="X3" i="13"/>
  <c r="Q3" i="13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2" i="15"/>
  <c r="V49" i="14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7" i="14"/>
  <c r="Z27" i="14"/>
  <c r="Y27" i="14"/>
  <c r="X27" i="14"/>
  <c r="Q27" i="14"/>
  <c r="AA26" i="14"/>
  <c r="Z26" i="14"/>
  <c r="Y26" i="14"/>
  <c r="X26" i="14"/>
  <c r="Q26" i="14"/>
  <c r="AA25" i="14"/>
  <c r="Z25" i="14"/>
  <c r="Y25" i="14"/>
  <c r="X25" i="14"/>
  <c r="Q25" i="14"/>
  <c r="AA24" i="14"/>
  <c r="Z24" i="14"/>
  <c r="Y24" i="14"/>
  <c r="X24" i="14"/>
  <c r="Q24" i="14"/>
  <c r="AA23" i="14"/>
  <c r="Z23" i="14"/>
  <c r="Y23" i="14"/>
  <c r="X23" i="14"/>
  <c r="Q23" i="14"/>
  <c r="AA22" i="14"/>
  <c r="Z22" i="14"/>
  <c r="Y22" i="14"/>
  <c r="X22" i="14"/>
  <c r="Q22" i="14"/>
  <c r="AA21" i="14"/>
  <c r="Z21" i="14"/>
  <c r="Y21" i="14"/>
  <c r="X21" i="14"/>
  <c r="Q21" i="14"/>
  <c r="AA20" i="14"/>
  <c r="Z20" i="14"/>
  <c r="Y20" i="14"/>
  <c r="X20" i="14"/>
  <c r="Q20" i="14"/>
  <c r="AA19" i="14"/>
  <c r="Z19" i="14"/>
  <c r="Y19" i="14"/>
  <c r="X19" i="14"/>
  <c r="Q19" i="14"/>
  <c r="AA18" i="14"/>
  <c r="Z18" i="14"/>
  <c r="Y18" i="14"/>
  <c r="X18" i="14"/>
  <c r="Q18" i="14"/>
  <c r="AA15" i="14"/>
  <c r="Z15" i="14"/>
  <c r="Y15" i="14"/>
  <c r="X15" i="14"/>
  <c r="Q15" i="14"/>
  <c r="AA14" i="14"/>
  <c r="Z14" i="14"/>
  <c r="Y14" i="14"/>
  <c r="X14" i="14"/>
  <c r="Q14" i="14"/>
  <c r="AA12" i="14"/>
  <c r="Z12" i="14"/>
  <c r="Y12" i="14"/>
  <c r="X12" i="14"/>
  <c r="Q12" i="14"/>
  <c r="AA10" i="14"/>
  <c r="Z10" i="14"/>
  <c r="Y10" i="14"/>
  <c r="X10" i="14"/>
  <c r="Q10" i="14"/>
  <c r="AA8" i="14"/>
  <c r="Z8" i="14"/>
  <c r="Y8" i="14"/>
  <c r="X8" i="14"/>
  <c r="Q8" i="14"/>
  <c r="AA6" i="14"/>
  <c r="Z6" i="14"/>
  <c r="Y6" i="14"/>
  <c r="X6" i="14"/>
  <c r="Q6" i="14"/>
  <c r="AA4" i="14"/>
  <c r="Z4" i="14"/>
  <c r="Y4" i="14"/>
  <c r="X4" i="14"/>
  <c r="Q4" i="14"/>
  <c r="AA2" i="14"/>
  <c r="Z2" i="14"/>
  <c r="Y2" i="14"/>
  <c r="X2" i="14"/>
  <c r="Q2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S27" i="11"/>
  <c r="R27" i="11"/>
  <c r="Q27" i="11"/>
  <c r="Y26" i="11"/>
  <c r="X26" i="11"/>
  <c r="W26" i="11"/>
  <c r="S26" i="11"/>
  <c r="R26" i="11"/>
  <c r="Q26" i="11"/>
  <c r="Y25" i="11"/>
  <c r="X25" i="11"/>
  <c r="W25" i="11"/>
  <c r="S25" i="11"/>
  <c r="R25" i="11"/>
  <c r="Q25" i="11"/>
  <c r="Y24" i="11"/>
  <c r="X24" i="11"/>
  <c r="W24" i="11"/>
  <c r="S24" i="11"/>
  <c r="R24" i="11"/>
  <c r="Q24" i="11"/>
  <c r="Y23" i="11"/>
  <c r="X23" i="11"/>
  <c r="W23" i="11"/>
  <c r="S23" i="11"/>
  <c r="R23" i="11"/>
  <c r="Q23" i="11"/>
  <c r="Y22" i="11"/>
  <c r="X22" i="11"/>
  <c r="W22" i="11"/>
  <c r="S22" i="11"/>
  <c r="R22" i="11"/>
  <c r="Q22" i="11"/>
  <c r="Y21" i="11"/>
  <c r="X21" i="11"/>
  <c r="W21" i="11"/>
  <c r="S21" i="11"/>
  <c r="R21" i="11"/>
  <c r="Q21" i="11"/>
  <c r="Y20" i="11"/>
  <c r="X20" i="11"/>
  <c r="W20" i="11"/>
  <c r="S20" i="11"/>
  <c r="R20" i="11"/>
  <c r="Q20" i="11"/>
  <c r="Y19" i="11"/>
  <c r="X19" i="11"/>
  <c r="W19" i="11"/>
  <c r="S19" i="11"/>
  <c r="R19" i="11"/>
  <c r="Q19" i="11"/>
  <c r="Y18" i="11"/>
  <c r="X18" i="11"/>
  <c r="W18" i="11"/>
  <c r="Y17" i="11"/>
  <c r="X17" i="11"/>
  <c r="W17" i="11"/>
  <c r="Y16" i="11"/>
  <c r="X16" i="11"/>
  <c r="W16" i="11"/>
  <c r="Q16" i="11"/>
  <c r="Y15" i="11"/>
  <c r="X15" i="11"/>
  <c r="W15" i="11"/>
  <c r="Q15" i="11"/>
  <c r="Y14" i="11"/>
  <c r="X14" i="11"/>
  <c r="W14" i="11"/>
  <c r="Q14" i="11"/>
  <c r="Y13" i="11"/>
  <c r="X13" i="11"/>
  <c r="W13" i="11"/>
  <c r="Y12" i="11"/>
  <c r="X12" i="11"/>
  <c r="W12" i="11"/>
  <c r="Q12" i="11"/>
  <c r="Y11" i="11"/>
  <c r="X11" i="11"/>
  <c r="W11" i="11"/>
  <c r="S11" i="11"/>
  <c r="R11" i="11"/>
  <c r="Q11" i="11"/>
  <c r="Y10" i="11"/>
  <c r="X10" i="11"/>
  <c r="W10" i="11"/>
  <c r="Y9" i="11"/>
  <c r="X9" i="11"/>
  <c r="W9" i="11"/>
  <c r="Y8" i="11"/>
  <c r="X8" i="11"/>
  <c r="W8" i="11"/>
  <c r="Y7" i="11"/>
  <c r="X7" i="11"/>
  <c r="W7" i="11"/>
  <c r="Y6" i="11"/>
  <c r="X6" i="11"/>
  <c r="W6" i="11"/>
  <c r="S6" i="11"/>
  <c r="Y5" i="11"/>
  <c r="X5" i="11"/>
  <c r="W5" i="11"/>
  <c r="Y4" i="11"/>
  <c r="X4" i="11"/>
  <c r="W4" i="11"/>
  <c r="S4" i="11"/>
  <c r="Y3" i="11"/>
  <c r="X3" i="11"/>
  <c r="W3" i="11"/>
  <c r="S3" i="11"/>
  <c r="Q3" i="11"/>
  <c r="Y2" i="11"/>
  <c r="X2" i="11"/>
  <c r="W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S27" i="9"/>
  <c r="R27" i="9"/>
  <c r="Q27" i="9"/>
  <c r="Y26" i="9"/>
  <c r="X26" i="9"/>
  <c r="W26" i="9"/>
  <c r="S26" i="9"/>
  <c r="R26" i="9"/>
  <c r="Q26" i="9"/>
  <c r="Y25" i="9"/>
  <c r="X25" i="9"/>
  <c r="W25" i="9"/>
  <c r="S25" i="9"/>
  <c r="R25" i="9"/>
  <c r="Q25" i="9"/>
  <c r="Y24" i="9"/>
  <c r="X24" i="9"/>
  <c r="W24" i="9"/>
  <c r="S24" i="9"/>
  <c r="R24" i="9"/>
  <c r="Q24" i="9"/>
  <c r="Y23" i="9"/>
  <c r="X23" i="9"/>
  <c r="W23" i="9"/>
  <c r="S23" i="9"/>
  <c r="R23" i="9"/>
  <c r="Q23" i="9"/>
  <c r="Y22" i="9"/>
  <c r="X22" i="9"/>
  <c r="W22" i="9"/>
  <c r="S22" i="9"/>
  <c r="R22" i="9"/>
  <c r="Q22" i="9"/>
  <c r="Y21" i="9"/>
  <c r="X21" i="9"/>
  <c r="W21" i="9"/>
  <c r="S21" i="9"/>
  <c r="R21" i="9"/>
  <c r="Q21" i="9"/>
  <c r="Y20" i="9"/>
  <c r="X20" i="9"/>
  <c r="W20" i="9"/>
  <c r="S20" i="9"/>
  <c r="R20" i="9"/>
  <c r="Q20" i="9"/>
  <c r="Y19" i="9"/>
  <c r="X19" i="9"/>
  <c r="W19" i="9"/>
  <c r="S19" i="9"/>
  <c r="R19" i="9"/>
  <c r="Q19" i="9"/>
  <c r="Y18" i="9"/>
  <c r="X18" i="9"/>
  <c r="W18" i="9"/>
  <c r="Y17" i="9"/>
  <c r="X17" i="9"/>
  <c r="W17" i="9"/>
  <c r="Y16" i="9"/>
  <c r="X16" i="9"/>
  <c r="W16" i="9"/>
  <c r="Y15" i="9"/>
  <c r="X15" i="9"/>
  <c r="W15" i="9"/>
  <c r="Y14" i="9"/>
  <c r="X14" i="9"/>
  <c r="W14" i="9"/>
  <c r="S14" i="9"/>
  <c r="Q14" i="9"/>
  <c r="Y13" i="9"/>
  <c r="X13" i="9"/>
  <c r="W13" i="9"/>
  <c r="Y12" i="9"/>
  <c r="X12" i="9"/>
  <c r="W12" i="9"/>
  <c r="R12" i="9"/>
  <c r="Q12" i="9"/>
  <c r="Y11" i="9"/>
  <c r="X11" i="9"/>
  <c r="W11" i="9"/>
  <c r="Y10" i="9"/>
  <c r="X10" i="9"/>
  <c r="W10" i="9"/>
  <c r="Y9" i="9"/>
  <c r="X9" i="9"/>
  <c r="W9" i="9"/>
  <c r="Q9" i="9"/>
  <c r="Y8" i="9"/>
  <c r="X8" i="9"/>
  <c r="W8" i="9"/>
  <c r="R8" i="9"/>
  <c r="Q8" i="9"/>
  <c r="Y7" i="9"/>
  <c r="X7" i="9"/>
  <c r="W7" i="9"/>
  <c r="Y6" i="9"/>
  <c r="X6" i="9"/>
  <c r="W6" i="9"/>
  <c r="Q6" i="9"/>
  <c r="Y5" i="9"/>
  <c r="X5" i="9"/>
  <c r="W5" i="9"/>
  <c r="Q5" i="9"/>
  <c r="Y4" i="9"/>
  <c r="X4" i="9"/>
  <c r="W4" i="9"/>
  <c r="R4" i="9"/>
  <c r="Q4" i="9"/>
  <c r="Y3" i="9"/>
  <c r="X3" i="9"/>
  <c r="W3" i="9"/>
  <c r="Q3" i="9"/>
  <c r="Y2" i="9"/>
  <c r="X2" i="9"/>
  <c r="W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S27" i="8"/>
  <c r="R27" i="8"/>
  <c r="Q27" i="8"/>
  <c r="Y26" i="8"/>
  <c r="X26" i="8"/>
  <c r="W26" i="8"/>
  <c r="S26" i="8"/>
  <c r="R26" i="8"/>
  <c r="Q26" i="8"/>
  <c r="Y25" i="8"/>
  <c r="X25" i="8"/>
  <c r="W25" i="8"/>
  <c r="S25" i="8"/>
  <c r="R25" i="8"/>
  <c r="Q25" i="8"/>
  <c r="Y24" i="8"/>
  <c r="X24" i="8"/>
  <c r="W24" i="8"/>
  <c r="S24" i="8"/>
  <c r="R24" i="8"/>
  <c r="Q24" i="8"/>
  <c r="Y23" i="8"/>
  <c r="X23" i="8"/>
  <c r="W23" i="8"/>
  <c r="S23" i="8"/>
  <c r="R23" i="8"/>
  <c r="Q23" i="8"/>
  <c r="Y22" i="8"/>
  <c r="X22" i="8"/>
  <c r="W22" i="8"/>
  <c r="S22" i="8"/>
  <c r="R22" i="8"/>
  <c r="Q22" i="8"/>
  <c r="Y21" i="8"/>
  <c r="X21" i="8"/>
  <c r="W21" i="8"/>
  <c r="S21" i="8"/>
  <c r="R21" i="8"/>
  <c r="Q21" i="8"/>
  <c r="Y20" i="8"/>
  <c r="X20" i="8"/>
  <c r="W20" i="8"/>
  <c r="S20" i="8"/>
  <c r="R20" i="8"/>
  <c r="Q20" i="8"/>
  <c r="Y19" i="8"/>
  <c r="X19" i="8"/>
  <c r="W19" i="8"/>
  <c r="S19" i="8"/>
  <c r="R19" i="8"/>
  <c r="Q19" i="8"/>
  <c r="Y18" i="8"/>
  <c r="X18" i="8"/>
  <c r="W18" i="8"/>
  <c r="S18" i="8"/>
  <c r="R18" i="8"/>
  <c r="Q18" i="8"/>
  <c r="Y17" i="8"/>
  <c r="X17" i="8"/>
  <c r="W17" i="8"/>
  <c r="S17" i="8"/>
  <c r="R17" i="8"/>
  <c r="Q17" i="8"/>
  <c r="Y16" i="8"/>
  <c r="X16" i="8"/>
  <c r="W16" i="8"/>
  <c r="R16" i="8"/>
  <c r="Q16" i="8"/>
  <c r="Y15" i="8"/>
  <c r="X15" i="8"/>
  <c r="W15" i="8"/>
  <c r="R15" i="8"/>
  <c r="Q15" i="8"/>
  <c r="Y14" i="8"/>
  <c r="X14" i="8"/>
  <c r="W14" i="8"/>
  <c r="R14" i="8"/>
  <c r="Q14" i="8"/>
  <c r="Y13" i="8"/>
  <c r="X13" i="8"/>
  <c r="W13" i="8"/>
  <c r="S13" i="8"/>
  <c r="R13" i="8"/>
  <c r="Q13" i="8"/>
  <c r="Y12" i="8"/>
  <c r="X12" i="8"/>
  <c r="W12" i="8"/>
  <c r="S12" i="8"/>
  <c r="R12" i="8"/>
  <c r="Q12" i="8"/>
  <c r="Y11" i="8"/>
  <c r="X11" i="8"/>
  <c r="W11" i="8"/>
  <c r="R11" i="8"/>
  <c r="Q11" i="8"/>
  <c r="Y10" i="8"/>
  <c r="X10" i="8"/>
  <c r="W10" i="8"/>
  <c r="R10" i="8"/>
  <c r="Q10" i="8"/>
  <c r="Y9" i="8"/>
  <c r="X9" i="8"/>
  <c r="W9" i="8"/>
  <c r="Y8" i="8"/>
  <c r="X8" i="8"/>
  <c r="W8" i="8"/>
  <c r="R8" i="8"/>
  <c r="Q8" i="8"/>
  <c r="Y7" i="8"/>
  <c r="X7" i="8"/>
  <c r="W7" i="8"/>
  <c r="R7" i="8"/>
  <c r="Q7" i="8"/>
  <c r="Y6" i="8"/>
  <c r="X6" i="8"/>
  <c r="W6" i="8"/>
  <c r="R6" i="8"/>
  <c r="Q6" i="8"/>
  <c r="Y5" i="8"/>
  <c r="X5" i="8"/>
  <c r="W5" i="8"/>
  <c r="R5" i="8"/>
  <c r="Q5" i="8"/>
  <c r="Y4" i="8"/>
  <c r="X4" i="8"/>
  <c r="W4" i="8"/>
  <c r="S4" i="8"/>
  <c r="R4" i="8"/>
  <c r="Q4" i="8"/>
  <c r="Y3" i="8"/>
  <c r="X3" i="8"/>
  <c r="W3" i="8"/>
  <c r="R3" i="8"/>
  <c r="Q3" i="8"/>
  <c r="Y2" i="8"/>
  <c r="X2" i="8"/>
  <c r="W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S26" i="12"/>
  <c r="R26" i="12"/>
  <c r="Q26" i="12"/>
  <c r="Y25" i="12"/>
  <c r="X25" i="12"/>
  <c r="W25" i="12"/>
  <c r="S25" i="12"/>
  <c r="R25" i="12"/>
  <c r="Q25" i="12"/>
  <c r="Y24" i="12"/>
  <c r="X24" i="12"/>
  <c r="W24" i="12"/>
  <c r="S24" i="12"/>
  <c r="R24" i="12"/>
  <c r="Q24" i="12"/>
  <c r="Y23" i="12"/>
  <c r="X23" i="12"/>
  <c r="W23" i="12"/>
  <c r="S23" i="12"/>
  <c r="R23" i="12"/>
  <c r="Q23" i="12"/>
  <c r="Y22" i="12"/>
  <c r="X22" i="12"/>
  <c r="W22" i="12"/>
  <c r="S22" i="12"/>
  <c r="R22" i="12"/>
  <c r="Q22" i="12"/>
  <c r="Y21" i="12"/>
  <c r="X21" i="12"/>
  <c r="W21" i="12"/>
  <c r="S21" i="12"/>
  <c r="R21" i="12"/>
  <c r="Q21" i="12"/>
  <c r="Y20" i="12"/>
  <c r="X20" i="12"/>
  <c r="W20" i="12"/>
  <c r="S20" i="12"/>
  <c r="R20" i="12"/>
  <c r="Q20" i="12"/>
  <c r="Y19" i="12"/>
  <c r="X19" i="12"/>
  <c r="W19" i="12"/>
  <c r="S19" i="12"/>
  <c r="R19" i="12"/>
  <c r="Q19" i="12"/>
  <c r="Y18" i="12"/>
  <c r="X18" i="12"/>
  <c r="W18" i="12"/>
  <c r="R18" i="12"/>
  <c r="Q18" i="12"/>
  <c r="Y17" i="12"/>
  <c r="X17" i="12"/>
  <c r="W17" i="12"/>
  <c r="R17" i="12"/>
  <c r="Q17" i="12"/>
  <c r="Y16" i="12"/>
  <c r="X16" i="12"/>
  <c r="W16" i="12"/>
  <c r="R16" i="12"/>
  <c r="Q16" i="12"/>
  <c r="Y15" i="12"/>
  <c r="X15" i="12"/>
  <c r="W15" i="12"/>
  <c r="R15" i="12"/>
  <c r="Q15" i="12"/>
  <c r="Y14" i="12"/>
  <c r="X14" i="12"/>
  <c r="W14" i="12"/>
  <c r="S14" i="12"/>
  <c r="R14" i="12"/>
  <c r="Q14" i="12"/>
  <c r="Y13" i="12"/>
  <c r="X13" i="12"/>
  <c r="W13" i="12"/>
  <c r="S13" i="12"/>
  <c r="R13" i="12"/>
  <c r="Q13" i="12"/>
  <c r="Y12" i="12"/>
  <c r="X12" i="12"/>
  <c r="W12" i="12"/>
  <c r="R12" i="12"/>
  <c r="Q12" i="12"/>
  <c r="Y11" i="12"/>
  <c r="X11" i="12"/>
  <c r="W11" i="12"/>
  <c r="R11" i="12"/>
  <c r="Q11" i="12"/>
  <c r="Y10" i="12"/>
  <c r="X10" i="12"/>
  <c r="W10" i="12"/>
  <c r="S10" i="12"/>
  <c r="R10" i="12"/>
  <c r="Q10" i="12"/>
  <c r="Y9" i="12"/>
  <c r="X9" i="12"/>
  <c r="W9" i="12"/>
  <c r="R9" i="12"/>
  <c r="Q9" i="12"/>
  <c r="Y8" i="12"/>
  <c r="X8" i="12"/>
  <c r="W8" i="12"/>
  <c r="R8" i="12"/>
  <c r="Q8" i="12"/>
  <c r="Y7" i="12"/>
  <c r="X7" i="12"/>
  <c r="W7" i="12"/>
  <c r="S7" i="12"/>
  <c r="R7" i="12"/>
  <c r="Q7" i="12"/>
  <c r="Y6" i="12"/>
  <c r="X6" i="12"/>
  <c r="W6" i="12"/>
  <c r="R6" i="12"/>
  <c r="Q6" i="12"/>
  <c r="Y5" i="12"/>
  <c r="X5" i="12"/>
  <c r="W5" i="12"/>
  <c r="S5" i="12"/>
  <c r="R5" i="12"/>
  <c r="Q5" i="12"/>
  <c r="Y4" i="12"/>
  <c r="X4" i="12"/>
  <c r="W4" i="12"/>
  <c r="R4" i="12"/>
  <c r="Q4" i="12"/>
  <c r="Y3" i="12"/>
  <c r="X3" i="12"/>
  <c r="W3" i="12"/>
  <c r="R3" i="12"/>
  <c r="Q3" i="12"/>
  <c r="Y2" i="12"/>
  <c r="X2" i="12"/>
  <c r="W2" i="12"/>
  <c r="S2" i="12"/>
  <c r="R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S27" i="15"/>
  <c r="R27" i="15"/>
  <c r="Q27" i="15"/>
  <c r="Y26" i="15"/>
  <c r="X26" i="15"/>
  <c r="W26" i="15"/>
  <c r="S26" i="15"/>
  <c r="R26" i="15"/>
  <c r="Q26" i="15"/>
  <c r="Y25" i="15"/>
  <c r="X25" i="15"/>
  <c r="W25" i="15"/>
  <c r="S25" i="15"/>
  <c r="R25" i="15"/>
  <c r="Q25" i="15"/>
  <c r="Y24" i="15"/>
  <c r="X24" i="15"/>
  <c r="W24" i="15"/>
  <c r="S24" i="15"/>
  <c r="R24" i="15"/>
  <c r="Q24" i="15"/>
  <c r="Y23" i="15"/>
  <c r="X23" i="15"/>
  <c r="W23" i="15"/>
  <c r="S23" i="15"/>
  <c r="R23" i="15"/>
  <c r="Q23" i="15"/>
  <c r="Y22" i="15"/>
  <c r="X22" i="15"/>
  <c r="W22" i="15"/>
  <c r="S22" i="15"/>
  <c r="R22" i="15"/>
  <c r="Q22" i="15"/>
  <c r="Y21" i="15"/>
  <c r="X21" i="15"/>
  <c r="W21" i="15"/>
  <c r="S21" i="15"/>
  <c r="R21" i="15"/>
  <c r="Q21" i="15"/>
  <c r="Y20" i="15"/>
  <c r="X20" i="15"/>
  <c r="W20" i="15"/>
  <c r="S20" i="15"/>
  <c r="R20" i="15"/>
  <c r="Q20" i="15"/>
  <c r="Y19" i="15"/>
  <c r="X19" i="15"/>
  <c r="W19" i="15"/>
  <c r="S19" i="15"/>
  <c r="R19" i="15"/>
  <c r="Q19" i="15"/>
  <c r="Y18" i="15"/>
  <c r="X18" i="15"/>
  <c r="W18" i="15"/>
  <c r="S18" i="15"/>
  <c r="R18" i="15"/>
  <c r="Q18" i="15"/>
  <c r="Y17" i="15"/>
  <c r="X17" i="15"/>
  <c r="W17" i="15"/>
  <c r="S17" i="15"/>
  <c r="Q17" i="15"/>
  <c r="Y16" i="15"/>
  <c r="X16" i="15"/>
  <c r="W16" i="15"/>
  <c r="S16" i="15"/>
  <c r="R16" i="15"/>
  <c r="Q16" i="15"/>
  <c r="Y15" i="15"/>
  <c r="X15" i="15"/>
  <c r="W15" i="15"/>
  <c r="Q15" i="15"/>
  <c r="Y14" i="15"/>
  <c r="X14" i="15"/>
  <c r="W14" i="15"/>
  <c r="R14" i="15"/>
  <c r="Q14" i="15"/>
  <c r="Y13" i="15"/>
  <c r="X13" i="15"/>
  <c r="W13" i="15"/>
  <c r="S13" i="15"/>
  <c r="R13" i="15"/>
  <c r="Q13" i="15"/>
  <c r="Y12" i="15"/>
  <c r="X12" i="15"/>
  <c r="W12" i="15"/>
  <c r="S12" i="15"/>
  <c r="R12" i="15"/>
  <c r="Q12" i="15"/>
  <c r="Y11" i="15"/>
  <c r="X11" i="15"/>
  <c r="W11" i="15"/>
  <c r="S11" i="15"/>
  <c r="R11" i="15"/>
  <c r="Q11" i="15"/>
  <c r="Y10" i="15"/>
  <c r="X10" i="15"/>
  <c r="W10" i="15"/>
  <c r="S10" i="15"/>
  <c r="R10" i="15"/>
  <c r="Q10" i="15"/>
  <c r="Y9" i="15"/>
  <c r="X9" i="15"/>
  <c r="W9" i="15"/>
  <c r="Q9" i="15"/>
  <c r="Y8" i="15"/>
  <c r="X8" i="15"/>
  <c r="W8" i="15"/>
  <c r="R8" i="15"/>
  <c r="Q8" i="15"/>
  <c r="Y7" i="15"/>
  <c r="X7" i="15"/>
  <c r="W7" i="15"/>
  <c r="S7" i="15"/>
  <c r="R7" i="15"/>
  <c r="Q7" i="15"/>
  <c r="Y6" i="15"/>
  <c r="X6" i="15"/>
  <c r="W6" i="15"/>
  <c r="S6" i="15"/>
  <c r="R6" i="15"/>
  <c r="Q6" i="15"/>
  <c r="Y5" i="15"/>
  <c r="X5" i="15"/>
  <c r="W5" i="15"/>
  <c r="S5" i="15"/>
  <c r="R5" i="15"/>
  <c r="Q5" i="15"/>
  <c r="Y4" i="15"/>
  <c r="X4" i="15"/>
  <c r="W4" i="15"/>
  <c r="R4" i="15"/>
  <c r="Q4" i="15"/>
  <c r="Y3" i="15"/>
  <c r="X3" i="15"/>
  <c r="W3" i="15"/>
  <c r="S3" i="15"/>
  <c r="R3" i="15"/>
  <c r="Q3" i="15"/>
  <c r="Y2" i="15"/>
  <c r="X2" i="15"/>
  <c r="W2" i="15"/>
  <c r="S2" i="15"/>
  <c r="R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S27" i="6"/>
  <c r="R27" i="6"/>
  <c r="Q27" i="6"/>
  <c r="Y26" i="6"/>
  <c r="X26" i="6"/>
  <c r="W26" i="6"/>
  <c r="S26" i="6"/>
  <c r="R26" i="6"/>
  <c r="Q26" i="6"/>
  <c r="Y25" i="6"/>
  <c r="X25" i="6"/>
  <c r="W25" i="6"/>
  <c r="S25" i="6"/>
  <c r="R25" i="6"/>
  <c r="Q25" i="6"/>
  <c r="Y24" i="6"/>
  <c r="X24" i="6"/>
  <c r="W24" i="6"/>
  <c r="S24" i="6"/>
  <c r="R24" i="6"/>
  <c r="Q24" i="6"/>
  <c r="Y23" i="6"/>
  <c r="X23" i="6"/>
  <c r="W23" i="6"/>
  <c r="S23" i="6"/>
  <c r="R23" i="6"/>
  <c r="Q23" i="6"/>
  <c r="Y22" i="6"/>
  <c r="X22" i="6"/>
  <c r="W22" i="6"/>
  <c r="S22" i="6"/>
  <c r="R22" i="6"/>
  <c r="Q22" i="6"/>
  <c r="Y21" i="6"/>
  <c r="X21" i="6"/>
  <c r="W21" i="6"/>
  <c r="S21" i="6"/>
  <c r="R21" i="6"/>
  <c r="Q21" i="6"/>
  <c r="Y20" i="6"/>
  <c r="X20" i="6"/>
  <c r="W20" i="6"/>
  <c r="S20" i="6"/>
  <c r="R20" i="6"/>
  <c r="Q20" i="6"/>
  <c r="Y19" i="6"/>
  <c r="X19" i="6"/>
  <c r="W19" i="6"/>
  <c r="S19" i="6"/>
  <c r="R19" i="6"/>
  <c r="Q19" i="6"/>
  <c r="Y18" i="6"/>
  <c r="X18" i="6"/>
  <c r="W18" i="6"/>
  <c r="Q18" i="6"/>
  <c r="Y17" i="6"/>
  <c r="X17" i="6"/>
  <c r="W17" i="6"/>
  <c r="R17" i="6"/>
  <c r="Q17" i="6"/>
  <c r="Y16" i="6"/>
  <c r="X16" i="6"/>
  <c r="W16" i="6"/>
  <c r="R16" i="6"/>
  <c r="Q16" i="6"/>
  <c r="Y15" i="6"/>
  <c r="X15" i="6"/>
  <c r="W15" i="6"/>
  <c r="R15" i="6"/>
  <c r="Q15" i="6"/>
  <c r="Y14" i="6"/>
  <c r="X14" i="6"/>
  <c r="W14" i="6"/>
  <c r="R14" i="6"/>
  <c r="Q14" i="6"/>
  <c r="Y13" i="6"/>
  <c r="X13" i="6"/>
  <c r="W13" i="6"/>
  <c r="R13" i="6"/>
  <c r="Q13" i="6"/>
  <c r="Y12" i="6"/>
  <c r="X12" i="6"/>
  <c r="W12" i="6"/>
  <c r="R12" i="6"/>
  <c r="Q12" i="6"/>
  <c r="Y11" i="6"/>
  <c r="X11" i="6"/>
  <c r="W11" i="6"/>
  <c r="R11" i="6"/>
  <c r="Q11" i="6"/>
  <c r="Y10" i="6"/>
  <c r="X10" i="6"/>
  <c r="W10" i="6"/>
  <c r="R10" i="6"/>
  <c r="Q10" i="6"/>
  <c r="Y9" i="6"/>
  <c r="X9" i="6"/>
  <c r="W9" i="6"/>
  <c r="R9" i="6"/>
  <c r="Q9" i="6"/>
  <c r="Y8" i="6"/>
  <c r="X8" i="6"/>
  <c r="W8" i="6"/>
  <c r="R8" i="6"/>
  <c r="Q8" i="6"/>
  <c r="Y7" i="6"/>
  <c r="X7" i="6"/>
  <c r="W7" i="6"/>
  <c r="R7" i="6"/>
  <c r="Q7" i="6"/>
  <c r="Y6" i="6"/>
  <c r="X6" i="6"/>
  <c r="W6" i="6"/>
  <c r="Q6" i="6"/>
  <c r="Y5" i="6"/>
  <c r="X5" i="6"/>
  <c r="W5" i="6"/>
  <c r="R5" i="6"/>
  <c r="Q5" i="6"/>
  <c r="Y4" i="6"/>
  <c r="X4" i="6"/>
  <c r="W4" i="6"/>
  <c r="S4" i="6"/>
  <c r="R4" i="6"/>
  <c r="Q4" i="6"/>
  <c r="Y3" i="6"/>
  <c r="X3" i="6"/>
  <c r="W3" i="6"/>
  <c r="R3" i="6"/>
  <c r="Q3" i="6"/>
  <c r="Y2" i="6"/>
  <c r="X2" i="6"/>
  <c r="W2" i="6"/>
  <c r="R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S27" i="2"/>
  <c r="R27" i="2"/>
  <c r="Q27" i="2"/>
  <c r="Y26" i="2"/>
  <c r="X26" i="2"/>
  <c r="W26" i="2"/>
  <c r="S26" i="2"/>
  <c r="R26" i="2"/>
  <c r="Q26" i="2"/>
  <c r="Y25" i="2"/>
  <c r="X25" i="2"/>
  <c r="W25" i="2"/>
  <c r="S25" i="2"/>
  <c r="R25" i="2"/>
  <c r="Q25" i="2"/>
  <c r="Y24" i="2"/>
  <c r="X24" i="2"/>
  <c r="W24" i="2"/>
  <c r="S24" i="2"/>
  <c r="R24" i="2"/>
  <c r="Q24" i="2"/>
  <c r="Y23" i="2"/>
  <c r="X23" i="2"/>
  <c r="W23" i="2"/>
  <c r="S23" i="2"/>
  <c r="R23" i="2"/>
  <c r="Q23" i="2"/>
  <c r="Y22" i="2"/>
  <c r="X22" i="2"/>
  <c r="W22" i="2"/>
  <c r="S22" i="2"/>
  <c r="R22" i="2"/>
  <c r="Q22" i="2"/>
  <c r="Y21" i="2"/>
  <c r="X21" i="2"/>
  <c r="W21" i="2"/>
  <c r="S21" i="2"/>
  <c r="R21" i="2"/>
  <c r="Q21" i="2"/>
  <c r="Y20" i="2"/>
  <c r="X20" i="2"/>
  <c r="W20" i="2"/>
  <c r="S20" i="2"/>
  <c r="R20" i="2"/>
  <c r="Q20" i="2"/>
  <c r="Y19" i="2"/>
  <c r="X19" i="2"/>
  <c r="W19" i="2"/>
  <c r="S19" i="2"/>
  <c r="R19" i="2"/>
  <c r="Q19" i="2"/>
  <c r="Y18" i="2"/>
  <c r="X18" i="2"/>
  <c r="W18" i="2"/>
  <c r="S18" i="2"/>
  <c r="R18" i="2"/>
  <c r="Q18" i="2"/>
  <c r="Y17" i="2"/>
  <c r="X17" i="2"/>
  <c r="W17" i="2"/>
  <c r="S17" i="2"/>
  <c r="R17" i="2"/>
  <c r="Q17" i="2"/>
  <c r="Y16" i="2"/>
  <c r="X16" i="2"/>
  <c r="W16" i="2"/>
  <c r="R16" i="2"/>
  <c r="Q16" i="2"/>
  <c r="Y15" i="2"/>
  <c r="X15" i="2"/>
  <c r="W15" i="2"/>
  <c r="R15" i="2"/>
  <c r="Q15" i="2"/>
  <c r="Y14" i="2"/>
  <c r="X14" i="2"/>
  <c r="W14" i="2"/>
  <c r="R14" i="2"/>
  <c r="Q14" i="2"/>
  <c r="Y13" i="2"/>
  <c r="X13" i="2"/>
  <c r="W13" i="2"/>
  <c r="R13" i="2"/>
  <c r="Q13" i="2"/>
  <c r="Y12" i="2"/>
  <c r="X12" i="2"/>
  <c r="W12" i="2"/>
  <c r="R12" i="2"/>
  <c r="Q12" i="2"/>
  <c r="Y11" i="2"/>
  <c r="X11" i="2"/>
  <c r="W11" i="2"/>
  <c r="S11" i="2"/>
  <c r="R11" i="2"/>
  <c r="Q11" i="2"/>
  <c r="Y10" i="2"/>
  <c r="X10" i="2"/>
  <c r="W10" i="2"/>
  <c r="R10" i="2"/>
  <c r="Q10" i="2"/>
  <c r="Y9" i="2"/>
  <c r="X9" i="2"/>
  <c r="W9" i="2"/>
  <c r="S9" i="2"/>
  <c r="R9" i="2"/>
  <c r="Q9" i="2"/>
  <c r="Y8" i="2"/>
  <c r="X8" i="2"/>
  <c r="W8" i="2"/>
  <c r="R8" i="2"/>
  <c r="Q8" i="2"/>
  <c r="Y7" i="2"/>
  <c r="X7" i="2"/>
  <c r="W7" i="2"/>
  <c r="Y6" i="2"/>
  <c r="X6" i="2"/>
  <c r="W6" i="2"/>
  <c r="R6" i="2"/>
  <c r="Q6" i="2"/>
  <c r="Y5" i="2"/>
  <c r="X5" i="2"/>
  <c r="W5" i="2"/>
  <c r="R5" i="2"/>
  <c r="Q5" i="2"/>
  <c r="Y4" i="2"/>
  <c r="X4" i="2"/>
  <c r="W4" i="2"/>
  <c r="R4" i="2"/>
  <c r="Q4" i="2"/>
  <c r="Y3" i="2"/>
  <c r="X3" i="2"/>
  <c r="W3" i="2"/>
  <c r="R3" i="2"/>
  <c r="Q3" i="2"/>
  <c r="Y2" i="2"/>
  <c r="X2" i="2"/>
  <c r="W2" i="2"/>
  <c r="R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R27" i="5"/>
  <c r="Q27" i="5"/>
  <c r="Y26" i="5"/>
  <c r="X26" i="5"/>
  <c r="W26" i="5"/>
  <c r="S26" i="5"/>
  <c r="R26" i="5"/>
  <c r="Q26" i="5"/>
  <c r="Y25" i="5"/>
  <c r="X25" i="5"/>
  <c r="W25" i="5"/>
  <c r="S25" i="5"/>
  <c r="R25" i="5"/>
  <c r="Q25" i="5"/>
  <c r="Y24" i="5"/>
  <c r="X24" i="5"/>
  <c r="W24" i="5"/>
  <c r="S24" i="5"/>
  <c r="R24" i="5"/>
  <c r="Q24" i="5"/>
  <c r="Y23" i="5"/>
  <c r="X23" i="5"/>
  <c r="W23" i="5"/>
  <c r="S23" i="5"/>
  <c r="R23" i="5"/>
  <c r="Q23" i="5"/>
  <c r="Y22" i="5"/>
  <c r="X22" i="5"/>
  <c r="W22" i="5"/>
  <c r="S22" i="5"/>
  <c r="R22" i="5"/>
  <c r="Q22" i="5"/>
  <c r="Y21" i="5"/>
  <c r="X21" i="5"/>
  <c r="W21" i="5"/>
  <c r="S21" i="5"/>
  <c r="R21" i="5"/>
  <c r="Q21" i="5"/>
  <c r="Y20" i="5"/>
  <c r="X20" i="5"/>
  <c r="W20" i="5"/>
  <c r="S20" i="5"/>
  <c r="R20" i="5"/>
  <c r="Q20" i="5"/>
  <c r="Y19" i="5"/>
  <c r="X19" i="5"/>
  <c r="W19" i="5"/>
  <c r="S19" i="5"/>
  <c r="R19" i="5"/>
  <c r="Q19" i="5"/>
  <c r="Y18" i="5"/>
  <c r="X18" i="5"/>
  <c r="W18" i="5"/>
  <c r="S18" i="5"/>
  <c r="Q18" i="5"/>
  <c r="Y17" i="5"/>
  <c r="X17" i="5"/>
  <c r="W17" i="5"/>
  <c r="S17" i="5"/>
  <c r="R17" i="5"/>
  <c r="Q17" i="5"/>
  <c r="Y16" i="5"/>
  <c r="X16" i="5"/>
  <c r="W16" i="5"/>
  <c r="S16" i="5"/>
  <c r="Q16" i="5"/>
  <c r="Y15" i="5"/>
  <c r="X15" i="5"/>
  <c r="W15" i="5"/>
  <c r="S15" i="5"/>
  <c r="R15" i="5"/>
  <c r="Q15" i="5"/>
  <c r="Y14" i="5"/>
  <c r="X14" i="5"/>
  <c r="W14" i="5"/>
  <c r="S14" i="5"/>
  <c r="Q14" i="5"/>
  <c r="Y13" i="5"/>
  <c r="X13" i="5"/>
  <c r="W13" i="5"/>
  <c r="R13" i="5"/>
  <c r="Q13" i="5"/>
  <c r="Y12" i="5"/>
  <c r="X12" i="5"/>
  <c r="W12" i="5"/>
  <c r="S12" i="5"/>
  <c r="R12" i="5"/>
  <c r="Q12" i="5"/>
  <c r="Y11" i="5"/>
  <c r="X11" i="5"/>
  <c r="S11" i="5"/>
  <c r="R11" i="5"/>
  <c r="Q11" i="5"/>
  <c r="Y10" i="5"/>
  <c r="X10" i="5"/>
  <c r="W10" i="5"/>
  <c r="S10" i="5"/>
  <c r="Q10" i="5"/>
  <c r="Y9" i="5"/>
  <c r="X9" i="5"/>
  <c r="W9" i="5"/>
  <c r="S9" i="5"/>
  <c r="Q9" i="5"/>
  <c r="Y8" i="5"/>
  <c r="X8" i="5"/>
  <c r="W8" i="5"/>
  <c r="S8" i="5"/>
  <c r="Q8" i="5"/>
  <c r="Y7" i="5"/>
  <c r="X7" i="5"/>
  <c r="W7" i="5"/>
  <c r="S7" i="5"/>
  <c r="R7" i="5"/>
  <c r="Q7" i="5"/>
  <c r="Y6" i="5"/>
  <c r="X6" i="5"/>
  <c r="W6" i="5"/>
  <c r="S6" i="5"/>
  <c r="Q6" i="5"/>
  <c r="Y5" i="5"/>
  <c r="X5" i="5"/>
  <c r="W5" i="5"/>
  <c r="S5" i="5"/>
  <c r="Q5" i="5"/>
  <c r="Y4" i="5"/>
  <c r="X4" i="5"/>
  <c r="W4" i="5"/>
  <c r="S4" i="5"/>
  <c r="Q4" i="5"/>
  <c r="Y3" i="5"/>
  <c r="X3" i="5"/>
  <c r="W3" i="5"/>
  <c r="S3" i="5"/>
  <c r="Q3" i="5"/>
  <c r="Y2" i="5"/>
  <c r="X2" i="5"/>
  <c r="W2" i="5"/>
  <c r="S2" i="5"/>
  <c r="R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S26" i="4"/>
  <c r="R26" i="4"/>
  <c r="Q26" i="4"/>
  <c r="Y25" i="4"/>
  <c r="X25" i="4"/>
  <c r="W25" i="4"/>
  <c r="S25" i="4"/>
  <c r="R25" i="4"/>
  <c r="Q25" i="4"/>
  <c r="Y24" i="4"/>
  <c r="X24" i="4"/>
  <c r="W24" i="4"/>
  <c r="S24" i="4"/>
  <c r="R24" i="4"/>
  <c r="Q24" i="4"/>
  <c r="Y23" i="4"/>
  <c r="X23" i="4"/>
  <c r="W23" i="4"/>
  <c r="S23" i="4"/>
  <c r="R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S19" i="4"/>
  <c r="R19" i="4"/>
  <c r="Q19" i="4"/>
  <c r="Y18" i="4"/>
  <c r="X18" i="4"/>
  <c r="W18" i="4"/>
  <c r="S18" i="4"/>
  <c r="R18" i="4"/>
  <c r="Q18" i="4"/>
  <c r="Y17" i="4"/>
  <c r="X17" i="4"/>
  <c r="W17" i="4"/>
  <c r="S17" i="4"/>
  <c r="R17" i="4"/>
  <c r="Q17" i="4"/>
  <c r="Y16" i="4"/>
  <c r="X16" i="4"/>
  <c r="W16" i="4"/>
  <c r="Q16" i="4"/>
  <c r="Y15" i="4"/>
  <c r="X15" i="4"/>
  <c r="W15" i="4"/>
  <c r="S15" i="4"/>
  <c r="R15" i="4"/>
  <c r="Q15" i="4"/>
  <c r="Y14" i="4"/>
  <c r="X14" i="4"/>
  <c r="W14" i="4"/>
  <c r="S14" i="4"/>
  <c r="R14" i="4"/>
  <c r="Q14" i="4"/>
  <c r="Y13" i="4"/>
  <c r="X13" i="4"/>
  <c r="W13" i="4"/>
  <c r="S13" i="4"/>
  <c r="R13" i="4"/>
  <c r="Q13" i="4"/>
  <c r="Y12" i="4"/>
  <c r="X12" i="4"/>
  <c r="W12" i="4"/>
  <c r="S12" i="4"/>
  <c r="Q12" i="4"/>
  <c r="Y11" i="4"/>
  <c r="X11" i="4"/>
  <c r="W11" i="4"/>
  <c r="S11" i="4"/>
  <c r="R11" i="4"/>
  <c r="Q11" i="4"/>
  <c r="Y10" i="4"/>
  <c r="X10" i="4"/>
  <c r="W10" i="4"/>
  <c r="S10" i="4"/>
  <c r="R10" i="4"/>
  <c r="Q10" i="4"/>
  <c r="Y9" i="4"/>
  <c r="X9" i="4"/>
  <c r="W9" i="4"/>
  <c r="S9" i="4"/>
  <c r="R9" i="4"/>
  <c r="Q9" i="4"/>
  <c r="Y8" i="4"/>
  <c r="X8" i="4"/>
  <c r="W8" i="4"/>
  <c r="S8" i="4"/>
  <c r="R8" i="4"/>
  <c r="Q8" i="4"/>
  <c r="Y7" i="4"/>
  <c r="X7" i="4"/>
  <c r="W7" i="4"/>
  <c r="S7" i="4"/>
  <c r="R7" i="4"/>
  <c r="Q7" i="4"/>
  <c r="Y6" i="4"/>
  <c r="X6" i="4"/>
  <c r="W6" i="4"/>
  <c r="R6" i="4"/>
  <c r="Q6" i="4"/>
  <c r="Y5" i="4"/>
  <c r="X5" i="4"/>
  <c r="W5" i="4"/>
  <c r="R5" i="4"/>
  <c r="Q5" i="4"/>
  <c r="Y4" i="4"/>
  <c r="X4" i="4"/>
  <c r="W4" i="4"/>
  <c r="S4" i="4"/>
  <c r="R4" i="4"/>
  <c r="Q4" i="4"/>
  <c r="Y3" i="4"/>
  <c r="X3" i="4"/>
  <c r="W3" i="4"/>
  <c r="S3" i="4"/>
  <c r="R3" i="4"/>
  <c r="Q3" i="4"/>
  <c r="Y2" i="4"/>
  <c r="X2" i="4"/>
  <c r="W2" i="4"/>
  <c r="S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S27" i="3"/>
  <c r="R27" i="3"/>
  <c r="Q27" i="3"/>
  <c r="Y26" i="3"/>
  <c r="X26" i="3"/>
  <c r="W26" i="3"/>
  <c r="S26" i="3"/>
  <c r="R26" i="3"/>
  <c r="Q26" i="3"/>
  <c r="Y25" i="3"/>
  <c r="X25" i="3"/>
  <c r="W25" i="3"/>
  <c r="S25" i="3"/>
  <c r="R25" i="3"/>
  <c r="Q25" i="3"/>
  <c r="Y24" i="3"/>
  <c r="X24" i="3"/>
  <c r="W24" i="3"/>
  <c r="S24" i="3"/>
  <c r="R24" i="3"/>
  <c r="Q24" i="3"/>
  <c r="Y23" i="3"/>
  <c r="X23" i="3"/>
  <c r="W23" i="3"/>
  <c r="S23" i="3"/>
  <c r="R23" i="3"/>
  <c r="Q23" i="3"/>
  <c r="Y22" i="3"/>
  <c r="X22" i="3"/>
  <c r="W22" i="3"/>
  <c r="S22" i="3"/>
  <c r="R22" i="3"/>
  <c r="Q22" i="3"/>
  <c r="Y21" i="3"/>
  <c r="X21" i="3"/>
  <c r="W21" i="3"/>
  <c r="S21" i="3"/>
  <c r="R21" i="3"/>
  <c r="Q21" i="3"/>
  <c r="Y20" i="3"/>
  <c r="X20" i="3"/>
  <c r="W20" i="3"/>
  <c r="S20" i="3"/>
  <c r="R20" i="3"/>
  <c r="Q20" i="3"/>
  <c r="Y19" i="3"/>
  <c r="X19" i="3"/>
  <c r="W19" i="3"/>
  <c r="S19" i="3"/>
  <c r="R19" i="3"/>
  <c r="Q19" i="3"/>
  <c r="Y18" i="3"/>
  <c r="X18" i="3"/>
  <c r="W18" i="3"/>
  <c r="S18" i="3"/>
  <c r="R18" i="3"/>
  <c r="Q18" i="3"/>
  <c r="Y17" i="3"/>
  <c r="X17" i="3"/>
  <c r="W17" i="3"/>
  <c r="R17" i="3"/>
  <c r="Q17" i="3"/>
  <c r="Y16" i="3"/>
  <c r="X16" i="3"/>
  <c r="W16" i="3"/>
  <c r="S16" i="3"/>
  <c r="R16" i="3"/>
  <c r="Q16" i="3"/>
  <c r="Y15" i="3"/>
  <c r="X15" i="3"/>
  <c r="W15" i="3"/>
  <c r="S15" i="3"/>
  <c r="R15" i="3"/>
  <c r="Q15" i="3"/>
  <c r="Y14" i="3"/>
  <c r="X14" i="3"/>
  <c r="W14" i="3"/>
  <c r="S14" i="3"/>
  <c r="R14" i="3"/>
  <c r="Q14" i="3"/>
  <c r="Y13" i="3"/>
  <c r="X13" i="3"/>
  <c r="W13" i="3"/>
  <c r="S13" i="3"/>
  <c r="R13" i="3"/>
  <c r="Q13" i="3"/>
  <c r="Y12" i="3"/>
  <c r="X12" i="3"/>
  <c r="W12" i="3"/>
  <c r="S12" i="3"/>
  <c r="R12" i="3"/>
  <c r="Q12" i="3"/>
  <c r="Y11" i="3"/>
  <c r="X11" i="3"/>
  <c r="W11" i="3"/>
  <c r="S11" i="3"/>
  <c r="R11" i="3"/>
  <c r="Q11" i="3"/>
  <c r="Y10" i="3"/>
  <c r="X10" i="3"/>
  <c r="W10" i="3"/>
  <c r="S10" i="3"/>
  <c r="R10" i="3"/>
  <c r="Q10" i="3"/>
  <c r="Y9" i="3"/>
  <c r="X9" i="3"/>
  <c r="W9" i="3"/>
  <c r="S9" i="3"/>
  <c r="R9" i="3"/>
  <c r="Q9" i="3"/>
  <c r="Y8" i="3"/>
  <c r="X8" i="3"/>
  <c r="W8" i="3"/>
  <c r="S8" i="3"/>
  <c r="R8" i="3"/>
  <c r="Q8" i="3"/>
  <c r="Y7" i="3"/>
  <c r="X7" i="3"/>
  <c r="W7" i="3"/>
  <c r="R7" i="3"/>
  <c r="Q7" i="3"/>
  <c r="Y6" i="3"/>
  <c r="X6" i="3"/>
  <c r="W6" i="3"/>
  <c r="S6" i="3"/>
  <c r="R6" i="3"/>
  <c r="Q6" i="3"/>
  <c r="Y5" i="3"/>
  <c r="X5" i="3"/>
  <c r="W5" i="3"/>
  <c r="S5" i="3"/>
  <c r="R5" i="3"/>
  <c r="Q5" i="3"/>
  <c r="Y4" i="3"/>
  <c r="X4" i="3"/>
  <c r="W4" i="3"/>
  <c r="R4" i="3"/>
  <c r="Q4" i="3"/>
  <c r="Y3" i="3"/>
  <c r="X3" i="3"/>
  <c r="W3" i="3"/>
  <c r="S3" i="3"/>
  <c r="R3" i="3"/>
  <c r="Q3" i="3"/>
  <c r="Y2" i="3"/>
  <c r="X2" i="3"/>
  <c r="W2" i="3"/>
  <c r="S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S27" i="10"/>
  <c r="R27" i="10"/>
  <c r="Q27" i="10"/>
  <c r="Y26" i="10"/>
  <c r="X26" i="10"/>
  <c r="W26" i="10"/>
  <c r="S26" i="10"/>
  <c r="R26" i="10"/>
  <c r="Q26" i="10"/>
  <c r="Y25" i="10"/>
  <c r="X25" i="10"/>
  <c r="W25" i="10"/>
  <c r="S25" i="10"/>
  <c r="R25" i="10"/>
  <c r="Q25" i="10"/>
  <c r="Y24" i="10"/>
  <c r="X24" i="10"/>
  <c r="W24" i="10"/>
  <c r="S24" i="10"/>
  <c r="R24" i="10"/>
  <c r="Q24" i="10"/>
  <c r="Y23" i="10"/>
  <c r="X23" i="10"/>
  <c r="W23" i="10"/>
  <c r="S23" i="10"/>
  <c r="R23" i="10"/>
  <c r="Q23" i="10"/>
  <c r="Y22" i="10"/>
  <c r="X22" i="10"/>
  <c r="W22" i="10"/>
  <c r="S22" i="10"/>
  <c r="R22" i="10"/>
  <c r="Q22" i="10"/>
  <c r="Y21" i="10"/>
  <c r="X21" i="10"/>
  <c r="W21" i="10"/>
  <c r="S21" i="10"/>
  <c r="R21" i="10"/>
  <c r="Q21" i="10"/>
  <c r="Y20" i="10"/>
  <c r="X20" i="10"/>
  <c r="W20" i="10"/>
  <c r="S20" i="10"/>
  <c r="R20" i="10"/>
  <c r="Q20" i="10"/>
  <c r="Y19" i="10"/>
  <c r="X19" i="10"/>
  <c r="W19" i="10"/>
  <c r="S19" i="10"/>
  <c r="R19" i="10"/>
  <c r="Q19" i="10"/>
  <c r="Y18" i="10"/>
  <c r="X18" i="10"/>
  <c r="W18" i="10"/>
  <c r="Y17" i="10"/>
  <c r="X17" i="10"/>
  <c r="W17" i="10"/>
  <c r="Q17" i="10"/>
  <c r="Y16" i="10"/>
  <c r="X16" i="10"/>
  <c r="W16" i="10"/>
  <c r="Q16" i="10"/>
  <c r="Y15" i="10"/>
  <c r="X15" i="10"/>
  <c r="W15" i="10"/>
  <c r="S15" i="10"/>
  <c r="Q15" i="10"/>
  <c r="Y14" i="10"/>
  <c r="X14" i="10"/>
  <c r="W14" i="10"/>
  <c r="Y13" i="10"/>
  <c r="X13" i="10"/>
  <c r="W13" i="10"/>
  <c r="S13" i="10"/>
  <c r="Q13" i="10"/>
  <c r="Y12" i="10"/>
  <c r="X12" i="10"/>
  <c r="W12" i="10"/>
  <c r="Y11" i="10"/>
  <c r="X11" i="10"/>
  <c r="W11" i="10"/>
  <c r="Q11" i="10"/>
  <c r="Y10" i="10"/>
  <c r="X10" i="10"/>
  <c r="W10" i="10"/>
  <c r="Y9" i="10"/>
  <c r="X9" i="10"/>
  <c r="W9" i="10"/>
  <c r="Q9" i="10"/>
  <c r="Y8" i="10"/>
  <c r="X8" i="10"/>
  <c r="W8" i="10"/>
  <c r="Y7" i="10"/>
  <c r="X7" i="10"/>
  <c r="W7" i="10"/>
  <c r="S7" i="10"/>
  <c r="Q7" i="10"/>
  <c r="Y6" i="10"/>
  <c r="X6" i="10"/>
  <c r="W6" i="10"/>
  <c r="Q6" i="10"/>
  <c r="Y5" i="10"/>
  <c r="X5" i="10"/>
  <c r="W5" i="10"/>
  <c r="Q5" i="10"/>
  <c r="Y4" i="10"/>
  <c r="X4" i="10"/>
  <c r="W4" i="10"/>
  <c r="Q4" i="10"/>
  <c r="Y3" i="10"/>
  <c r="X3" i="10"/>
  <c r="W3" i="10"/>
  <c r="S3" i="10"/>
  <c r="R3" i="10"/>
  <c r="Q3" i="10"/>
  <c r="Y2" i="10"/>
  <c r="X2" i="10"/>
  <c r="W2" i="10"/>
  <c r="R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22" i="1"/>
  <c r="S19" i="1"/>
  <c r="S44" i="1"/>
  <c r="S18" i="1"/>
  <c r="S17" i="1"/>
  <c r="S11" i="1"/>
  <c r="S5" i="1"/>
  <c r="Q2" i="1"/>
  <c r="R2" i="1"/>
  <c r="S2" i="1"/>
  <c r="W2" i="1"/>
  <c r="X2" i="1"/>
  <c r="Y2" i="1"/>
  <c r="Q3" i="1"/>
  <c r="R3" i="1"/>
  <c r="W3" i="1"/>
  <c r="X3" i="1"/>
  <c r="Y3" i="1"/>
  <c r="Q4" i="1"/>
  <c r="R4" i="1"/>
  <c r="W4" i="1"/>
  <c r="X4" i="1"/>
  <c r="Y4" i="1"/>
  <c r="Q5" i="1"/>
  <c r="R5" i="1"/>
  <c r="W5" i="1"/>
  <c r="X5" i="1"/>
  <c r="Y5" i="1"/>
  <c r="Q6" i="1"/>
  <c r="R6" i="1"/>
  <c r="W6" i="1"/>
  <c r="X6" i="1"/>
  <c r="Y6" i="1"/>
  <c r="Q7" i="1"/>
  <c r="R7" i="1"/>
  <c r="W7" i="1"/>
  <c r="X7" i="1"/>
  <c r="Y7" i="1"/>
  <c r="Q8" i="1"/>
  <c r="R8" i="1"/>
  <c r="W8" i="1"/>
  <c r="X8" i="1"/>
  <c r="Y8" i="1"/>
  <c r="Q9" i="1"/>
  <c r="R9" i="1"/>
  <c r="W9" i="1"/>
  <c r="X9" i="1"/>
  <c r="Y9" i="1"/>
  <c r="Q10" i="1"/>
  <c r="R10" i="1"/>
  <c r="S10" i="1"/>
  <c r="W10" i="1"/>
  <c r="X10" i="1"/>
  <c r="Y10" i="1"/>
  <c r="Q11" i="1"/>
  <c r="W11" i="1"/>
  <c r="X11" i="1"/>
  <c r="Y11" i="1"/>
  <c r="Q12" i="1"/>
  <c r="W12" i="1"/>
  <c r="X12" i="1"/>
  <c r="Y12" i="1"/>
  <c r="Q13" i="1"/>
  <c r="W13" i="1"/>
  <c r="X13" i="1"/>
  <c r="Y13" i="1"/>
  <c r="Q14" i="1"/>
  <c r="R14" i="1"/>
  <c r="W14" i="1"/>
  <c r="X14" i="1"/>
  <c r="Y14" i="1"/>
  <c r="Q15" i="1"/>
  <c r="W15" i="1"/>
  <c r="X15" i="1"/>
  <c r="Y15" i="1"/>
  <c r="Q16" i="1"/>
  <c r="W16" i="1"/>
  <c r="X16" i="1"/>
  <c r="Y16" i="1"/>
  <c r="Q17" i="1"/>
  <c r="W17" i="1"/>
  <c r="X17" i="1"/>
  <c r="Y17" i="1"/>
  <c r="Q18" i="1"/>
  <c r="W18" i="1"/>
  <c r="X18" i="1"/>
  <c r="Y18" i="1"/>
  <c r="Q19" i="1"/>
  <c r="R19" i="1"/>
  <c r="W19" i="1"/>
  <c r="X19" i="1"/>
  <c r="Y19" i="1"/>
  <c r="Q20" i="1"/>
  <c r="R20" i="1"/>
  <c r="S20" i="1"/>
  <c r="W20" i="1"/>
  <c r="X20" i="1"/>
  <c r="Y20" i="1"/>
  <c r="Q21" i="1"/>
  <c r="R21" i="1"/>
  <c r="S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S24" i="1"/>
  <c r="W24" i="1"/>
  <c r="X24" i="1"/>
  <c r="Y24" i="1"/>
  <c r="Q25" i="1"/>
  <c r="R25" i="1"/>
  <c r="S25" i="1"/>
  <c r="W25" i="1"/>
  <c r="X25" i="1"/>
  <c r="Y25" i="1"/>
  <c r="Q26" i="1"/>
  <c r="R26" i="1"/>
  <c r="W26" i="1"/>
  <c r="X26" i="1"/>
  <c r="Y26" i="1"/>
  <c r="Q27" i="1"/>
  <c r="R27" i="1"/>
  <c r="S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X47" i="11" l="1"/>
  <c r="Y47" i="11"/>
  <c r="X47" i="9"/>
  <c r="Y47" i="9"/>
  <c r="X47" i="8"/>
  <c r="Y47" i="8"/>
  <c r="X47" i="10"/>
  <c r="Y47" i="10"/>
  <c r="X47" i="6"/>
  <c r="Y47" i="6"/>
  <c r="X47" i="2"/>
  <c r="Y47" i="2"/>
  <c r="X47" i="5"/>
  <c r="Y47" i="5"/>
  <c r="Y47" i="12"/>
  <c r="X47" i="12"/>
  <c r="X47" i="3"/>
  <c r="Y47" i="3"/>
  <c r="Y47" i="15"/>
  <c r="X47" i="15"/>
  <c r="X47" i="4"/>
  <c r="Y47" i="4"/>
  <c r="Q49" i="14"/>
  <c r="AA49" i="14"/>
  <c r="B53" i="13" s="1"/>
  <c r="W47" i="11"/>
  <c r="W47" i="9"/>
  <c r="W47" i="8"/>
  <c r="W47" i="10"/>
  <c r="W47" i="6"/>
  <c r="W47" i="2"/>
  <c r="W47" i="5"/>
  <c r="W47" i="12"/>
  <c r="W47" i="3"/>
  <c r="W47" i="15"/>
  <c r="W47" i="4"/>
  <c r="X49" i="11"/>
  <c r="X49" i="9"/>
  <c r="X49" i="10"/>
  <c r="X49" i="6"/>
  <c r="X49" i="2"/>
  <c r="X49" i="5"/>
  <c r="X49" i="12"/>
  <c r="X49" i="3"/>
  <c r="X49" i="15"/>
  <c r="X49" i="4"/>
  <c r="AA47" i="1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4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X47" i="1" l="1"/>
  <c r="Y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3" i="13" l="1"/>
  <c r="X23" i="13"/>
  <c r="Y23" i="13"/>
  <c r="Z23" i="13"/>
  <c r="AA23" i="13"/>
  <c r="Q24" i="13"/>
  <c r="X24" i="13"/>
  <c r="Y24" i="13"/>
  <c r="Z24" i="13"/>
  <c r="AA24" i="13"/>
  <c r="Q25" i="13"/>
  <c r="X25" i="13"/>
  <c r="Y25" i="13"/>
  <c r="Z25" i="13"/>
  <c r="AA25" i="13"/>
  <c r="Q26" i="13"/>
  <c r="X26" i="13"/>
  <c r="Y26" i="13"/>
  <c r="Z26" i="13"/>
  <c r="AA26" i="13"/>
  <c r="Q27" i="13"/>
  <c r="X27" i="13"/>
  <c r="Y27" i="13"/>
  <c r="Z27" i="13"/>
  <c r="AA27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2" i="13"/>
  <c r="X2" i="13"/>
  <c r="Y2" i="13"/>
  <c r="Z2" i="13"/>
  <c r="AA2" i="13"/>
  <c r="Q4" i="13"/>
  <c r="X4" i="13"/>
  <c r="Y4" i="13"/>
  <c r="Z4" i="13"/>
  <c r="AA4" i="13"/>
  <c r="Q6" i="13"/>
  <c r="X6" i="13"/>
  <c r="Y6" i="13"/>
  <c r="Z6" i="13"/>
  <c r="AA6" i="13"/>
  <c r="Q8" i="13"/>
  <c r="X8" i="13"/>
  <c r="Y8" i="13"/>
  <c r="Z8" i="13"/>
  <c r="AA8" i="13"/>
  <c r="Q10" i="13"/>
  <c r="X10" i="13"/>
  <c r="Y10" i="13"/>
  <c r="Z10" i="13"/>
  <c r="AA10" i="13"/>
  <c r="Q12" i="13"/>
  <c r="X12" i="13"/>
  <c r="Y12" i="13"/>
  <c r="Z12" i="13"/>
  <c r="AA12" i="13"/>
  <c r="Q14" i="13"/>
  <c r="X14" i="13"/>
  <c r="Y14" i="13"/>
  <c r="Z14" i="13"/>
  <c r="AA14" i="13"/>
  <c r="Q15" i="13"/>
  <c r="X15" i="13"/>
  <c r="Y15" i="13"/>
  <c r="Z15" i="13"/>
  <c r="AA15" i="13"/>
  <c r="Q18" i="13"/>
  <c r="X18" i="13"/>
  <c r="Y18" i="13"/>
  <c r="Z18" i="13"/>
  <c r="AA18" i="13"/>
  <c r="Q19" i="13"/>
  <c r="X19" i="13"/>
  <c r="Y19" i="13"/>
  <c r="Z19" i="13"/>
  <c r="AA19" i="13"/>
  <c r="Q20" i="13"/>
  <c r="X20" i="13"/>
  <c r="Y20" i="13"/>
  <c r="Z20" i="13"/>
  <c r="AA20" i="13"/>
  <c r="Q21" i="13"/>
  <c r="X21" i="13"/>
  <c r="Y21" i="13"/>
  <c r="Z21" i="13"/>
  <c r="AA21" i="13"/>
  <c r="Q22" i="13"/>
  <c r="X22" i="13"/>
  <c r="Y22" i="13"/>
  <c r="Z22" i="13"/>
  <c r="AA22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<sst xmlns="http://schemas.openxmlformats.org/spreadsheetml/2006/main" count="983" uniqueCount="62">
  <si>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</si>
  <si>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</si>
  <si>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</si>
  <si>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</si>
  <si>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</si>
  <si>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</si>
  <si>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</si>
  <si>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</si>
  <si>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</si>
  <si>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</si>
  <si>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</si>
  <si>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</si>
  <si>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</si>
  <si>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</si>
  <si>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</si>
  <si>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</si>
  <si>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</si>
  <si>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</si>
  <si>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</si>
  <si>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</si>
  <si>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</si>
  <si>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</si>
  <si>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</si>
  <si>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</si>
  <si>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</si>
  <si>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</si>
  <si>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</si>
  <si>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</si>
  <si>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</si>
  <si>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</si>
  <si>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</si>
  <si>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</si>
  <si>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</si>
  <si>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</si>
  <si>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</si>
  <si>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</si>
  <si>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</si>
  <si>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</si>
  <si>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</si>
  <si>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</si>
  <si>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</si>
  <si>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</si>
  <si>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</si>
  <si>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</si>
  <si>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@ 6TH</t>
  </si>
  <si>
    <t>-</t>
  </si>
  <si>
    <t>vs CAN</t>
  </si>
  <si>
    <t>@ DNK</t>
  </si>
  <si>
    <t>vs IMP</t>
  </si>
  <si>
    <t>@ 3PT</t>
  </si>
  <si>
    <t>vs DEF</t>
  </si>
  <si>
    <t>@ OCE</t>
  </si>
  <si>
    <t>vs FRA</t>
  </si>
  <si>
    <t>@ INJ</t>
  </si>
  <si>
    <t>vs EUR</t>
  </si>
  <si>
    <t>@ RKS</t>
  </si>
  <si>
    <t>vs AFR</t>
  </si>
  <si>
    <t>@ CHI</t>
  </si>
  <si>
    <t>@ USA</t>
  </si>
  <si>
    <t>vs SPA</t>
  </si>
  <si>
    <t>vs 6TH</t>
  </si>
  <si>
    <t>@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</si>
</sst>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17</v>
      </c>
      <c r="C2">
        <v>4</v>
      </c>
      <c r="D2">
        <v>7</v>
      </c>
      <c r="E2">
        <v>0</v>
      </c>
      <c r="F2">
        <v>0</v>
      </c>
      <c r="G2">
        <v>1</v>
      </c>
      <c r="H2">
        <v>7</v>
      </c>
      <c r="I2">
        <v>12</v>
      </c>
      <c r="J2">
        <v>1</v>
      </c>
      <c r="K2">
        <v>2</v>
      </c>
      <c r="L2">
        <v>2</v>
      </c>
      <c r="M2">
        <v>3</v>
      </c>
      <c r="N2">
        <v>0</v>
      </c>
      <c r="O2">
        <v>1</v>
      </c>
      <c r="P2">
        <v>6</v>
      </c>
      <c r="Q2" s="2">
        <f t="shared" ref="Q2:Q46" si="0">H2/I2</f>
        <v>0.58333333333333337</v>
      </c>
      <c r="R2" s="2">
        <f t="shared" ref="R2:R46" si="1">J2/K2</f>
        <v>0.5</v>
      </c>
      <c r="S2" s="2">
        <f>L2/M2</f>
        <v>0.66666666666666663</v>
      </c>
      <c r="T2">
        <v>40</v>
      </c>
      <c r="U2">
        <v>34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19.0318</v>
      </c>
      <c r="X2" s="4">
        <f t="shared" ref="X2:X46" si="3">B2+(C2*1.2)+(D2*1.5)+(E2*3)+(F2*3)-G2</f>
        <v>31.299999999999997</v>
      </c>
      <c r="Y2" s="4">
        <f t="shared" ref="Y2:Y46" si="4">B2+0.4*H2-0.7*I2-0.4*(M2-L2)+0.7*N2+0.3*(C2-N2)+F2+D2*0.7+0.7*E2-0.4*O2-G2</f>
        <v>15.700000000000003</v>
      </c>
      <c r="Z2">
        <v>0</v>
      </c>
    </row>
    <row r="3" spans="1:26" x14ac:dyDescent="0.3">
      <c r="A3" s="1" t="s">
        <v>46</v>
      </c>
      <c r="B3">
        <v>22</v>
      </c>
      <c r="C3">
        <v>3</v>
      </c>
      <c r="D3">
        <v>2</v>
      </c>
      <c r="E3">
        <v>0</v>
      </c>
      <c r="F3">
        <v>1</v>
      </c>
      <c r="G3">
        <v>2</v>
      </c>
      <c r="H3">
        <v>9</v>
      </c>
      <c r="I3">
        <v>18</v>
      </c>
      <c r="J3">
        <v>1</v>
      </c>
      <c r="K3">
        <v>2</v>
      </c>
      <c r="L3">
        <v>3</v>
      </c>
      <c r="M3">
        <v>3</v>
      </c>
      <c r="N3">
        <v>0</v>
      </c>
      <c r="O3">
        <v>3</v>
      </c>
      <c r="P3">
        <v>-5</v>
      </c>
      <c r="Q3" s="2">
        <f t="shared" si="0"/>
        <v>0.5</v>
      </c>
      <c r="R3" s="2">
        <f t="shared" si="1"/>
        <v>0.5</v>
      </c>
      <c r="S3" s="2">
        <f>L3/M3</f>
        <v>1</v>
      </c>
      <c r="T3">
        <v>40</v>
      </c>
      <c r="U3">
        <v>26</v>
      </c>
      <c r="V3">
        <v>0</v>
      </c>
      <c r="W3" s="3">
        <f t="shared" si="2"/>
        <v>15.520700000000001</v>
      </c>
      <c r="X3" s="4">
        <f t="shared" si="3"/>
        <v>29.6</v>
      </c>
      <c r="Y3" s="4">
        <f t="shared" si="4"/>
        <v>13.100000000000001</v>
      </c>
      <c r="Z3">
        <v>0</v>
      </c>
    </row>
    <row r="4" spans="1:26" x14ac:dyDescent="0.3">
      <c r="A4" s="1" t="s">
        <v>47</v>
      </c>
      <c r="B4">
        <v>14</v>
      </c>
      <c r="C4">
        <v>1</v>
      </c>
      <c r="D4">
        <v>10</v>
      </c>
      <c r="E4">
        <v>0</v>
      </c>
      <c r="F4">
        <v>0</v>
      </c>
      <c r="G4">
        <v>4</v>
      </c>
      <c r="H4">
        <v>5</v>
      </c>
      <c r="I4">
        <v>10</v>
      </c>
      <c r="J4">
        <v>2</v>
      </c>
      <c r="K4">
        <v>4</v>
      </c>
      <c r="L4">
        <v>2</v>
      </c>
      <c r="M4">
        <v>2</v>
      </c>
      <c r="N4">
        <v>0</v>
      </c>
      <c r="O4">
        <v>4</v>
      </c>
      <c r="P4">
        <v>-20</v>
      </c>
      <c r="Q4" s="2">
        <f t="shared" si="0"/>
        <v>0.5</v>
      </c>
      <c r="R4" s="2">
        <f t="shared" si="1"/>
        <v>0.5</v>
      </c>
      <c r="S4" s="2">
        <f>L4/M4</f>
        <v>1</v>
      </c>
      <c r="T4">
        <v>36</v>
      </c>
      <c r="U4">
        <v>39</v>
      </c>
      <c r="V4">
        <v>0</v>
      </c>
      <c r="W4" s="3">
        <f t="shared" si="2"/>
        <v>14.111027777777773</v>
      </c>
      <c r="X4" s="4">
        <f t="shared" si="3"/>
        <v>26.2</v>
      </c>
      <c r="Y4" s="4">
        <f t="shared" si="4"/>
        <v>10.700000000000001</v>
      </c>
      <c r="Z4">
        <v>0</v>
      </c>
    </row>
    <row r="5" spans="1:26" x14ac:dyDescent="0.3">
      <c r="A5" s="1" t="s">
        <v>48</v>
      </c>
      <c r="B5">
        <v>14</v>
      </c>
      <c r="C5">
        <v>4</v>
      </c>
      <c r="D5">
        <v>2</v>
      </c>
      <c r="E5">
        <v>0</v>
      </c>
      <c r="F5">
        <v>1</v>
      </c>
      <c r="G5">
        <v>2</v>
      </c>
      <c r="H5">
        <v>6</v>
      </c>
      <c r="I5">
        <v>9</v>
      </c>
      <c r="J5">
        <v>2</v>
      </c>
      <c r="K5">
        <v>2</v>
      </c>
      <c r="L5">
        <v>0</v>
      </c>
      <c r="M5">
        <v>0</v>
      </c>
      <c r="N5">
        <v>1</v>
      </c>
      <c r="O5">
        <v>2</v>
      </c>
      <c r="P5">
        <v>-8</v>
      </c>
      <c r="Q5" s="2">
        <f t="shared" si="0"/>
        <v>0.66666666666666663</v>
      </c>
      <c r="R5" s="2">
        <f t="shared" si="1"/>
        <v>1</v>
      </c>
      <c r="S5" s="6" t="s">
        <v>45</v>
      </c>
      <c r="T5">
        <v>40</v>
      </c>
      <c r="U5">
        <v>19</v>
      </c>
      <c r="V5">
        <v>0</v>
      </c>
      <c r="W5" s="3">
        <f t="shared" si="2"/>
        <v>14.145600000000005</v>
      </c>
      <c r="X5" s="4">
        <f t="shared" si="3"/>
        <v>22.8</v>
      </c>
      <c r="Y5" s="4">
        <f t="shared" si="4"/>
        <v>11.299999999999997</v>
      </c>
      <c r="Z5">
        <v>0</v>
      </c>
    </row>
    <row r="6" spans="1:26" x14ac:dyDescent="0.3">
      <c r="A6" s="1" t="s">
        <v>49</v>
      </c>
      <c r="B6">
        <v>13</v>
      </c>
      <c r="C6">
        <v>1</v>
      </c>
      <c r="D6">
        <v>4</v>
      </c>
      <c r="E6">
        <v>0</v>
      </c>
      <c r="F6">
        <v>1</v>
      </c>
      <c r="G6">
        <v>1</v>
      </c>
      <c r="H6">
        <v>6</v>
      </c>
      <c r="I6">
        <v>12</v>
      </c>
      <c r="J6">
        <v>1</v>
      </c>
      <c r="K6">
        <v>3</v>
      </c>
      <c r="L6">
        <v>0</v>
      </c>
      <c r="M6">
        <v>0</v>
      </c>
      <c r="N6">
        <v>0</v>
      </c>
      <c r="O6">
        <v>2</v>
      </c>
      <c r="P6">
        <v>-27</v>
      </c>
      <c r="Q6" s="2">
        <f t="shared" si="0"/>
        <v>0.5</v>
      </c>
      <c r="R6" s="2">
        <f t="shared" si="1"/>
        <v>0.33333333333333331</v>
      </c>
      <c r="S6" s="6" t="s">
        <v>45</v>
      </c>
      <c r="T6">
        <v>39</v>
      </c>
      <c r="U6">
        <v>24</v>
      </c>
      <c r="V6">
        <v>0</v>
      </c>
      <c r="W6" s="3">
        <f t="shared" si="2"/>
        <v>11.567794871794874</v>
      </c>
      <c r="X6" s="4">
        <f t="shared" si="3"/>
        <v>22.2</v>
      </c>
      <c r="Y6" s="4">
        <f t="shared" si="4"/>
        <v>9.3000000000000007</v>
      </c>
      <c r="Z6">
        <v>0</v>
      </c>
    </row>
    <row r="7" spans="1:26" x14ac:dyDescent="0.3">
      <c r="A7" s="1" t="s">
        <v>50</v>
      </c>
      <c r="B7">
        <v>16</v>
      </c>
      <c r="C7">
        <v>3</v>
      </c>
      <c r="D7">
        <v>5</v>
      </c>
      <c r="E7">
        <v>0</v>
      </c>
      <c r="F7">
        <v>2</v>
      </c>
      <c r="G7">
        <v>7</v>
      </c>
      <c r="H7">
        <v>6</v>
      </c>
      <c r="I7">
        <v>13</v>
      </c>
      <c r="J7">
        <v>1</v>
      </c>
      <c r="K7">
        <v>2</v>
      </c>
      <c r="L7">
        <v>3</v>
      </c>
      <c r="M7">
        <v>3</v>
      </c>
      <c r="N7">
        <v>0</v>
      </c>
      <c r="O7">
        <v>1</v>
      </c>
      <c r="P7">
        <v>3</v>
      </c>
      <c r="Q7" s="2">
        <f t="shared" si="0"/>
        <v>0.46153846153846156</v>
      </c>
      <c r="R7" s="2">
        <f t="shared" si="1"/>
        <v>0.5</v>
      </c>
      <c r="S7" s="2">
        <f t="shared" ref="S7:S46" si="5">L7/M7</f>
        <v>1</v>
      </c>
      <c r="T7">
        <v>38</v>
      </c>
      <c r="U7">
        <v>26</v>
      </c>
      <c r="V7">
        <v>0</v>
      </c>
      <c r="W7" s="3">
        <f t="shared" si="2"/>
        <v>9.5860263157894732</v>
      </c>
      <c r="X7" s="4">
        <f t="shared" si="3"/>
        <v>26.1</v>
      </c>
      <c r="Y7" s="4">
        <f t="shared" si="4"/>
        <v>8.2999999999999989</v>
      </c>
      <c r="Z7">
        <v>0</v>
      </c>
    </row>
    <row r="8" spans="1:26" x14ac:dyDescent="0.3">
      <c r="A8" s="1" t="s">
        <v>51</v>
      </c>
      <c r="B8">
        <v>24</v>
      </c>
      <c r="C8">
        <v>1</v>
      </c>
      <c r="D8">
        <v>7</v>
      </c>
      <c r="E8">
        <v>1</v>
      </c>
      <c r="F8">
        <v>1</v>
      </c>
      <c r="G8">
        <v>2</v>
      </c>
      <c r="H8">
        <v>10</v>
      </c>
      <c r="I8">
        <v>18</v>
      </c>
      <c r="J8">
        <v>2</v>
      </c>
      <c r="K8">
        <v>5</v>
      </c>
      <c r="L8">
        <v>2</v>
      </c>
      <c r="M8">
        <v>2</v>
      </c>
      <c r="N8">
        <v>0</v>
      </c>
      <c r="O8">
        <v>1</v>
      </c>
      <c r="P8">
        <v>-9</v>
      </c>
      <c r="Q8" s="2">
        <f t="shared" si="0"/>
        <v>0.55555555555555558</v>
      </c>
      <c r="R8" s="2">
        <f t="shared" si="1"/>
        <v>0.4</v>
      </c>
      <c r="S8" s="2">
        <f t="shared" si="5"/>
        <v>1</v>
      </c>
      <c r="T8">
        <v>40</v>
      </c>
      <c r="U8">
        <v>39</v>
      </c>
      <c r="V8">
        <v>0</v>
      </c>
      <c r="W8" s="3">
        <f t="shared" si="2"/>
        <v>24.208725000000008</v>
      </c>
      <c r="X8" s="4">
        <f t="shared" si="3"/>
        <v>39.700000000000003</v>
      </c>
      <c r="Y8" s="4">
        <f t="shared" si="4"/>
        <v>19.900000000000002</v>
      </c>
      <c r="Z8">
        <v>0</v>
      </c>
    </row>
    <row r="9" spans="1:26" x14ac:dyDescent="0.3">
      <c r="A9" t="s">
        <v>52</v>
      </c>
      <c r="B9">
        <v>18</v>
      </c>
      <c r="C9">
        <v>1</v>
      </c>
      <c r="D9">
        <v>4</v>
      </c>
      <c r="E9">
        <v>0</v>
      </c>
      <c r="F9">
        <v>2</v>
      </c>
      <c r="G9">
        <v>1</v>
      </c>
      <c r="H9">
        <v>8</v>
      </c>
      <c r="I9">
        <v>9</v>
      </c>
      <c r="J9">
        <v>1</v>
      </c>
      <c r="K9">
        <v>2</v>
      </c>
      <c r="L9">
        <v>1</v>
      </c>
      <c r="M9">
        <v>1</v>
      </c>
      <c r="N9">
        <v>0</v>
      </c>
      <c r="O9">
        <v>1</v>
      </c>
      <c r="P9">
        <v>-4</v>
      </c>
      <c r="Q9" s="2">
        <f t="shared" si="0"/>
        <v>0.88888888888888884</v>
      </c>
      <c r="R9" s="2">
        <f t="shared" si="1"/>
        <v>0.5</v>
      </c>
      <c r="S9" s="2">
        <f t="shared" si="5"/>
        <v>1</v>
      </c>
      <c r="T9">
        <v>40</v>
      </c>
      <c r="U9">
        <v>29</v>
      </c>
      <c r="V9">
        <v>0</v>
      </c>
      <c r="W9" s="3">
        <f t="shared" si="2"/>
        <v>23.420750000000002</v>
      </c>
      <c r="X9" s="4">
        <f t="shared" si="3"/>
        <v>30.2</v>
      </c>
      <c r="Y9" s="4">
        <f t="shared" si="4"/>
        <v>18.600000000000001</v>
      </c>
      <c r="Z9">
        <v>0</v>
      </c>
    </row>
    <row r="10" spans="1:26" x14ac:dyDescent="0.3">
      <c r="A10" s="1" t="s">
        <v>53</v>
      </c>
      <c r="B10">
        <v>21</v>
      </c>
      <c r="C10">
        <v>3</v>
      </c>
      <c r="D10">
        <v>2</v>
      </c>
      <c r="E10">
        <v>1</v>
      </c>
      <c r="F10">
        <v>3</v>
      </c>
      <c r="G10">
        <v>1</v>
      </c>
      <c r="H10">
        <v>6</v>
      </c>
      <c r="I10">
        <v>12</v>
      </c>
      <c r="J10">
        <v>1</v>
      </c>
      <c r="K10">
        <v>2</v>
      </c>
      <c r="L10">
        <v>8</v>
      </c>
      <c r="M10">
        <v>8</v>
      </c>
      <c r="N10">
        <v>0</v>
      </c>
      <c r="O10">
        <v>3</v>
      </c>
      <c r="P10">
        <v>-10</v>
      </c>
      <c r="Q10" s="2">
        <f t="shared" si="0"/>
        <v>0.5</v>
      </c>
      <c r="R10" s="2">
        <f t="shared" si="1"/>
        <v>0.5</v>
      </c>
      <c r="S10" s="2">
        <f t="shared" si="5"/>
        <v>1</v>
      </c>
      <c r="T10">
        <v>39</v>
      </c>
      <c r="U10">
        <v>25</v>
      </c>
      <c r="V10">
        <v>0</v>
      </c>
      <c r="W10" s="3">
        <f t="shared" si="2"/>
        <v>23.481384615384624</v>
      </c>
      <c r="X10" s="4">
        <f t="shared" si="3"/>
        <v>38.6</v>
      </c>
      <c r="Y10" s="4">
        <f t="shared" si="4"/>
        <v>18.799999999999997</v>
      </c>
      <c r="Z10">
        <v>0</v>
      </c>
    </row>
    <row r="11" spans="1:26" x14ac:dyDescent="0.3">
      <c r="A11" t="s">
        <v>54</v>
      </c>
      <c r="B11">
        <v>21</v>
      </c>
      <c r="C11">
        <v>4</v>
      </c>
      <c r="D11">
        <v>1</v>
      </c>
      <c r="E11">
        <v>0</v>
      </c>
      <c r="F11">
        <v>1</v>
      </c>
      <c r="G11">
        <v>1</v>
      </c>
      <c r="H11">
        <v>9</v>
      </c>
      <c r="I11">
        <v>14</v>
      </c>
      <c r="J11">
        <v>1</v>
      </c>
      <c r="K11">
        <v>3</v>
      </c>
      <c r="L11">
        <v>2</v>
      </c>
      <c r="M11">
        <v>2</v>
      </c>
      <c r="N11">
        <v>0</v>
      </c>
      <c r="O11">
        <v>0</v>
      </c>
      <c r="P11">
        <v>-13</v>
      </c>
      <c r="Q11" s="2">
        <f t="shared" si="0"/>
        <v>0.6428571428571429</v>
      </c>
      <c r="R11" s="2">
        <f t="shared" si="1"/>
        <v>0.33333333333333331</v>
      </c>
      <c r="S11" s="2">
        <f t="shared" si="5"/>
        <v>1</v>
      </c>
      <c r="T11">
        <v>38</v>
      </c>
      <c r="U11">
        <v>24</v>
      </c>
      <c r="V11">
        <v>0</v>
      </c>
      <c r="W11" s="3">
        <f t="shared" si="2"/>
        <v>21.47873684210526</v>
      </c>
      <c r="X11" s="4">
        <f t="shared" si="3"/>
        <v>29.3</v>
      </c>
      <c r="Y11" s="4">
        <f t="shared" si="4"/>
        <v>16.700000000000003</v>
      </c>
      <c r="Z11">
        <v>0</v>
      </c>
    </row>
    <row r="12" spans="1:26" x14ac:dyDescent="0.3">
      <c r="A12" s="1" t="s">
        <v>55</v>
      </c>
      <c r="B12">
        <v>16</v>
      </c>
      <c r="C12">
        <v>4</v>
      </c>
      <c r="D12">
        <v>7</v>
      </c>
      <c r="E12">
        <v>0</v>
      </c>
      <c r="F12">
        <v>2</v>
      </c>
      <c r="G12">
        <v>2</v>
      </c>
      <c r="H12">
        <v>7</v>
      </c>
      <c r="I12">
        <v>8</v>
      </c>
      <c r="J12">
        <v>0</v>
      </c>
      <c r="K12">
        <v>0</v>
      </c>
      <c r="L12">
        <v>2</v>
      </c>
      <c r="M12">
        <v>2</v>
      </c>
      <c r="N12">
        <v>0</v>
      </c>
      <c r="O12">
        <v>1</v>
      </c>
      <c r="P12">
        <v>-20</v>
      </c>
      <c r="Q12" s="2">
        <f t="shared" si="0"/>
        <v>0.875</v>
      </c>
      <c r="R12" s="6" t="s">
        <v>45</v>
      </c>
      <c r="S12" s="2">
        <f t="shared" si="5"/>
        <v>1</v>
      </c>
      <c r="T12">
        <v>44</v>
      </c>
      <c r="U12">
        <v>31</v>
      </c>
      <c r="V12">
        <v>0</v>
      </c>
      <c r="W12" s="3">
        <f t="shared" si="2"/>
        <v>21.369613636363638</v>
      </c>
      <c r="X12" s="4">
        <f t="shared" si="3"/>
        <v>35.299999999999997</v>
      </c>
      <c r="Y12" s="4">
        <f t="shared" si="4"/>
        <v>18.899999999999999</v>
      </c>
      <c r="Z12">
        <v>0</v>
      </c>
    </row>
    <row r="13" spans="1:26" x14ac:dyDescent="0.3">
      <c r="A13" t="s">
        <v>56</v>
      </c>
      <c r="B13">
        <v>20</v>
      </c>
      <c r="C13">
        <v>4</v>
      </c>
      <c r="D13">
        <v>5</v>
      </c>
      <c r="E13">
        <v>0</v>
      </c>
      <c r="F13">
        <v>1</v>
      </c>
      <c r="G13">
        <v>2</v>
      </c>
      <c r="H13">
        <v>6</v>
      </c>
      <c r="I13">
        <v>12</v>
      </c>
      <c r="J13">
        <v>2</v>
      </c>
      <c r="K13">
        <v>3</v>
      </c>
      <c r="L13">
        <v>5</v>
      </c>
      <c r="M13">
        <v>5</v>
      </c>
      <c r="N13">
        <v>0</v>
      </c>
      <c r="O13">
        <v>1</v>
      </c>
      <c r="P13">
        <v>-16</v>
      </c>
      <c r="Q13" s="2">
        <f t="shared" si="0"/>
        <v>0.5</v>
      </c>
      <c r="R13" s="2">
        <f t="shared" si="1"/>
        <v>0.66666666666666663</v>
      </c>
      <c r="S13" s="2">
        <f t="shared" si="5"/>
        <v>1</v>
      </c>
      <c r="T13">
        <v>39</v>
      </c>
      <c r="U13">
        <v>32</v>
      </c>
      <c r="V13">
        <v>0</v>
      </c>
      <c r="W13" s="3">
        <f t="shared" si="2"/>
        <v>19.979512820512827</v>
      </c>
      <c r="X13" s="4">
        <f t="shared" si="3"/>
        <v>33.299999999999997</v>
      </c>
      <c r="Y13" s="4">
        <f t="shared" si="4"/>
        <v>17.3</v>
      </c>
      <c r="Z13">
        <v>0</v>
      </c>
    </row>
    <row r="14" spans="1:26" x14ac:dyDescent="0.3">
      <c r="A14" s="1" t="s">
        <v>57</v>
      </c>
      <c r="B14">
        <v>18</v>
      </c>
      <c r="C14">
        <v>5</v>
      </c>
      <c r="D14">
        <v>7</v>
      </c>
      <c r="E14">
        <v>0</v>
      </c>
      <c r="F14">
        <v>3</v>
      </c>
      <c r="G14">
        <v>1</v>
      </c>
      <c r="H14">
        <v>5</v>
      </c>
      <c r="I14">
        <v>12</v>
      </c>
      <c r="J14">
        <v>3</v>
      </c>
      <c r="K14">
        <v>3</v>
      </c>
      <c r="L14">
        <v>5</v>
      </c>
      <c r="M14">
        <v>5</v>
      </c>
      <c r="N14">
        <v>0</v>
      </c>
      <c r="O14">
        <v>0</v>
      </c>
      <c r="P14">
        <v>13</v>
      </c>
      <c r="Q14" s="2">
        <f t="shared" si="0"/>
        <v>0.41666666666666669</v>
      </c>
      <c r="R14" s="2">
        <f t="shared" si="1"/>
        <v>1</v>
      </c>
      <c r="S14" s="2">
        <f t="shared" si="5"/>
        <v>1</v>
      </c>
      <c r="T14">
        <v>40</v>
      </c>
      <c r="U14">
        <v>35</v>
      </c>
      <c r="V14">
        <v>0</v>
      </c>
      <c r="W14" s="3">
        <f t="shared" si="2"/>
        <v>24.2196</v>
      </c>
      <c r="X14" s="4">
        <f t="shared" si="3"/>
        <v>42.5</v>
      </c>
      <c r="Y14" s="4">
        <f t="shared" si="4"/>
        <v>20</v>
      </c>
      <c r="Z14">
        <v>0</v>
      </c>
    </row>
    <row r="15" spans="1:26" x14ac:dyDescent="0.3">
      <c r="A15" s="1" t="s">
        <v>58</v>
      </c>
      <c r="B15">
        <v>15</v>
      </c>
      <c r="C15">
        <v>2</v>
      </c>
      <c r="D15">
        <v>7</v>
      </c>
      <c r="E15">
        <v>0</v>
      </c>
      <c r="F15">
        <v>2</v>
      </c>
      <c r="G15">
        <v>1</v>
      </c>
      <c r="H15">
        <v>5</v>
      </c>
      <c r="I15">
        <v>8</v>
      </c>
      <c r="J15">
        <v>1</v>
      </c>
      <c r="K15">
        <v>2</v>
      </c>
      <c r="L15">
        <v>4</v>
      </c>
      <c r="M15">
        <v>4</v>
      </c>
      <c r="N15">
        <v>0</v>
      </c>
      <c r="O15">
        <v>2</v>
      </c>
      <c r="P15">
        <v>-4</v>
      </c>
      <c r="Q15" s="2">
        <f t="shared" si="0"/>
        <v>0.625</v>
      </c>
      <c r="R15" s="2">
        <f t="shared" si="1"/>
        <v>0.5</v>
      </c>
      <c r="S15" s="2">
        <f t="shared" si="5"/>
        <v>1</v>
      </c>
      <c r="T15">
        <v>38</v>
      </c>
      <c r="U15">
        <v>30</v>
      </c>
      <c r="V15">
        <v>0</v>
      </c>
      <c r="W15" s="3">
        <f t="shared" si="2"/>
        <v>22.179447368421055</v>
      </c>
      <c r="X15" s="4">
        <f t="shared" si="3"/>
        <v>32.9</v>
      </c>
      <c r="Y15" s="4">
        <f t="shared" si="4"/>
        <v>17.099999999999998</v>
      </c>
      <c r="Z15">
        <v>0</v>
      </c>
    </row>
    <row r="16" spans="1:26" x14ac:dyDescent="0.3">
      <c r="A16" t="s">
        <v>59</v>
      </c>
      <c r="B16">
        <v>14</v>
      </c>
      <c r="C16">
        <v>2</v>
      </c>
      <c r="D16">
        <v>5</v>
      </c>
      <c r="E16">
        <v>0</v>
      </c>
      <c r="F16">
        <v>3</v>
      </c>
      <c r="G16">
        <v>1</v>
      </c>
      <c r="H16">
        <v>7</v>
      </c>
      <c r="I16">
        <v>16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-5</v>
      </c>
      <c r="Q16" s="2">
        <f t="shared" si="0"/>
        <v>0.4375</v>
      </c>
      <c r="R16" s="6" t="s">
        <v>45</v>
      </c>
      <c r="S16" s="6" t="s">
        <v>45</v>
      </c>
      <c r="T16">
        <v>39</v>
      </c>
      <c r="U16">
        <v>25</v>
      </c>
      <c r="V16">
        <v>0</v>
      </c>
      <c r="W16" s="3">
        <f t="shared" si="2"/>
        <v>14.527230769230769</v>
      </c>
      <c r="X16" s="4">
        <f t="shared" si="3"/>
        <v>31.9</v>
      </c>
      <c r="Y16" s="4">
        <f t="shared" si="4"/>
        <v>11.700000000000001</v>
      </c>
      <c r="Z16">
        <v>0</v>
      </c>
    </row>
    <row r="17" spans="1:26" x14ac:dyDescent="0.3">
      <c r="A17" s="1" t="s">
        <v>60</v>
      </c>
      <c r="B17">
        <v>6</v>
      </c>
      <c r="C17">
        <v>1</v>
      </c>
      <c r="D17">
        <v>7</v>
      </c>
      <c r="E17">
        <v>0</v>
      </c>
      <c r="F17">
        <v>3</v>
      </c>
      <c r="G17">
        <v>4</v>
      </c>
      <c r="H17">
        <v>2</v>
      </c>
      <c r="I17">
        <v>10</v>
      </c>
      <c r="J17">
        <v>0</v>
      </c>
      <c r="K17">
        <v>1</v>
      </c>
      <c r="L17">
        <v>2</v>
      </c>
      <c r="M17">
        <v>2</v>
      </c>
      <c r="N17">
        <v>0</v>
      </c>
      <c r="O17">
        <v>0</v>
      </c>
      <c r="P17">
        <v>0</v>
      </c>
      <c r="Q17" s="2">
        <f t="shared" si="0"/>
        <v>0.2</v>
      </c>
      <c r="R17" s="2">
        <f t="shared" si="1"/>
        <v>0</v>
      </c>
      <c r="S17" s="2">
        <f t="shared" si="5"/>
        <v>1</v>
      </c>
      <c r="T17">
        <v>40</v>
      </c>
      <c r="U17">
        <v>22</v>
      </c>
      <c r="V17">
        <v>0</v>
      </c>
      <c r="W17" s="3">
        <f t="shared" si="2"/>
        <v>3.8884749999999988</v>
      </c>
      <c r="X17" s="4">
        <f t="shared" si="3"/>
        <v>22.7</v>
      </c>
      <c r="Y17" s="4">
        <f t="shared" si="4"/>
        <v>3.9999999999999991</v>
      </c>
      <c r="Z17">
        <v>0</v>
      </c>
    </row>
    <row r="18" spans="1:26" x14ac:dyDescent="0.3">
      <c r="A18" s="1" t="s">
        <v>61</v>
      </c>
      <c r="B18">
        <v>18</v>
      </c>
      <c r="C18">
        <v>3</v>
      </c>
      <c r="D18">
        <v>6</v>
      </c>
      <c r="E18">
        <v>0</v>
      </c>
      <c r="F18">
        <v>3</v>
      </c>
      <c r="G18">
        <v>1</v>
      </c>
      <c r="H18">
        <v>6</v>
      </c>
      <c r="I18">
        <v>11</v>
      </c>
      <c r="J18">
        <v>1</v>
      </c>
      <c r="K18">
        <v>4</v>
      </c>
      <c r="L18">
        <v>5</v>
      </c>
      <c r="M18">
        <v>5</v>
      </c>
      <c r="N18">
        <v>1</v>
      </c>
      <c r="O18">
        <v>1</v>
      </c>
      <c r="P18">
        <v>-2</v>
      </c>
      <c r="Q18" s="2">
        <f t="shared" si="0"/>
        <v>0.54545454545454541</v>
      </c>
      <c r="R18" s="2">
        <f t="shared" si="1"/>
        <v>0.25</v>
      </c>
      <c r="S18" s="2">
        <f t="shared" si="5"/>
        <v>1</v>
      </c>
      <c r="T18">
        <v>38</v>
      </c>
      <c r="U18">
        <v>31</v>
      </c>
      <c r="V18">
        <v>0</v>
      </c>
      <c r="W18" s="3">
        <f t="shared" si="2"/>
        <v>25.599421052631584</v>
      </c>
      <c r="X18" s="4">
        <f t="shared" si="3"/>
        <v>38.6</v>
      </c>
      <c r="Y18" s="4">
        <f t="shared" si="4"/>
        <v>19.8</v>
      </c>
      <c r="Z18">
        <v>0</v>
      </c>
    </row>
    <row r="19" spans="1:26" x14ac:dyDescent="0.3">
      <c r="A19" s="1"/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/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/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/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16.882352941176471</v>
      </c>
      <c r="C47" s="4">
        <f t="shared" ref="C47:P47" si="6">AVERAGE(C2:C46)</f>
        <v>2.7058823529411766</v>
      </c>
      <c r="D47" s="4">
        <f t="shared" si="6"/>
        <v>5.1764705882352944</v>
      </c>
      <c r="E47" s="4">
        <f t="shared" si="6"/>
        <v>0.11764705882352941</v>
      </c>
      <c r="F47" s="4">
        <f t="shared" si="6"/>
        <v>1.7058823529411764</v>
      </c>
      <c r="G47" s="4">
        <f t="shared" si="6"/>
        <v>2</v>
      </c>
      <c r="H47" s="4">
        <f t="shared" si="6"/>
        <v>6.4705882352941178</v>
      </c>
      <c r="I47" s="4">
        <f t="shared" si="6"/>
        <v>12</v>
      </c>
      <c r="J47" s="4">
        <f t="shared" si="6"/>
        <v>1.1764705882352942</v>
      </c>
      <c r="K47" s="4">
        <f t="shared" si="6"/>
        <v>2.3529411764705883</v>
      </c>
      <c r="L47" s="4">
        <f t="shared" si="6"/>
        <v>2.7058823529411766</v>
      </c>
      <c r="M47" s="4">
        <f t="shared" si="6"/>
        <v>2.7647058823529411</v>
      </c>
      <c r="N47" s="4">
        <f t="shared" si="6"/>
        <v>0.17647058823529413</v>
      </c>
      <c r="O47" s="4">
        <f t="shared" si="6"/>
        <v>1.411764705882353</v>
      </c>
      <c r="P47" s="4">
        <f t="shared" si="6"/>
        <v>-7.117647058823529</v>
      </c>
      <c r="Q47" s="2">
        <f>SUM(H2:H46)/SUM(I2:I46)</f>
        <v>0.53921568627450978</v>
      </c>
      <c r="R47" s="2">
        <f>SUM(J2:J46)/SUM(K2:K46)</f>
        <v>0.5</v>
      </c>
      <c r="S47" s="2">
        <f>SUM(L2:L46)/SUM(M2:M46)</f>
        <v>0.97872340425531912</v>
      </c>
      <c r="T47" s="4">
        <f t="shared" ref="T47:V47" si="7">AVERAGE(T2:T46)</f>
        <v>39.294117647058826</v>
      </c>
      <c r="U47" s="4">
        <f t="shared" si="7"/>
        <v>28.882352941176471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18.165306886227544</v>
      </c>
      <c r="X47" s="4">
        <f t="shared" ref="X47" si="8">B47+(C47*1.2)+(D47*1.5)+(E47*3)+(F47*3)-G47</f>
        <v>31.364705882352936</v>
      </c>
      <c r="Y47" s="4">
        <f t="shared" ref="Y47" si="9">B47+0.4*H47-0.7*I47-0.4*(M47-L47)+0.7*N47+0.3*(C47-N47)+F47+D47*0.7+0.7*E47-0.4*O47-G47</f>
        <v>14.776470588235295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287</v>
      </c>
      <c r="C49">
        <f t="shared" ref="C49:P49" si="10">SUM(C2:C46)</f>
        <v>46</v>
      </c>
      <c r="D49">
        <f t="shared" si="10"/>
        <v>88</v>
      </c>
      <c r="E49">
        <f t="shared" si="10"/>
        <v>2</v>
      </c>
      <c r="F49">
        <f t="shared" si="10"/>
        <v>29</v>
      </c>
      <c r="G49">
        <f t="shared" si="10"/>
        <v>34</v>
      </c>
      <c r="H49">
        <f t="shared" si="10"/>
        <v>110</v>
      </c>
      <c r="I49">
        <f t="shared" si="10"/>
        <v>204</v>
      </c>
      <c r="J49">
        <f t="shared" si="10"/>
        <v>20</v>
      </c>
      <c r="K49">
        <f t="shared" si="10"/>
        <v>40</v>
      </c>
      <c r="L49">
        <f t="shared" si="10"/>
        <v>46</v>
      </c>
      <c r="M49">
        <f t="shared" si="10"/>
        <v>47</v>
      </c>
      <c r="N49">
        <f t="shared" si="10"/>
        <v>3</v>
      </c>
      <c r="O49">
        <f t="shared" si="10"/>
        <v>24</v>
      </c>
      <c r="P49">
        <f t="shared" si="10"/>
        <v>-121</v>
      </c>
      <c r="T49">
        <f>SUM(T2:T46)</f>
        <v>668</v>
      </c>
      <c r="U49">
        <f>SUM(U2:U46)</f>
        <v>491</v>
      </c>
      <c r="V49">
        <f>SUM(V2:V46)</f>
        <v>0</v>
      </c>
      <c r="X49" s="4">
        <f>SUM(X2:X46)</f>
        <v>533.19999999999993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'Chris Paul'!A2</f>
        <v>@ 6TH</v>
      </c>
      <c r="B2">
        <v>6</v>
      </c>
      <c r="C2">
        <v>0</v>
      </c>
      <c r="D2">
        <v>3</v>
      </c>
      <c r="E2">
        <v>0</v>
      </c>
      <c r="F2">
        <v>0</v>
      </c>
      <c r="G2">
        <v>0</v>
      </c>
      <c r="H2">
        <v>2</v>
      </c>
      <c r="I2">
        <v>3</v>
      </c>
      <c r="J2">
        <v>2</v>
      </c>
      <c r="K2">
        <v>3</v>
      </c>
      <c r="L2">
        <v>0</v>
      </c>
      <c r="M2">
        <v>0</v>
      </c>
      <c r="N2">
        <v>0</v>
      </c>
      <c r="O2">
        <v>0</v>
      </c>
      <c r="P2">
        <v>1</v>
      </c>
      <c r="Q2" s="2">
        <f t="shared" ref="Q2:Q46" si="0">H2/I2</f>
        <v>0.66666666666666663</v>
      </c>
      <c r="R2" s="2">
        <f t="shared" ref="R2:R46" si="1">J2/K2</f>
        <v>0.66666666666666663</v>
      </c>
      <c r="S2" s="6" t="s">
        <v>45</v>
      </c>
      <c r="T2">
        <v>9</v>
      </c>
      <c r="U2">
        <v>12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37.797222222222224</v>
      </c>
      <c r="X2" s="4">
        <f t="shared" ref="X2:X46" si="3">B2+(C2*1.2)+(D2*1.5)+(E2*3)+(F2*3)-G2</f>
        <v>10.5</v>
      </c>
      <c r="Y2" s="4">
        <f t="shared" ref="Y2:Y46" si="4">B2+0.4*H2-0.7*I2-0.4*(M2-L2)+0.7*N2+0.3*(C2-N2)+F2+D2*0.7+0.7*E2-0.4*O2-G2</f>
        <v>6.8</v>
      </c>
      <c r="Z2">
        <v>0</v>
      </c>
    </row>
    <row r="3" spans="1:26" x14ac:dyDescent="0.3">
      <c r="A3" s="1" t="str">
        <f>'Chris Paul'!A3</f>
        <v>vs CAN</v>
      </c>
      <c r="B3">
        <v>11</v>
      </c>
      <c r="C3">
        <v>1</v>
      </c>
      <c r="D3">
        <v>1</v>
      </c>
      <c r="E3">
        <v>0</v>
      </c>
      <c r="F3">
        <v>1</v>
      </c>
      <c r="G3">
        <v>0</v>
      </c>
      <c r="H3">
        <v>4</v>
      </c>
      <c r="I3">
        <v>4</v>
      </c>
      <c r="J3">
        <v>3</v>
      </c>
      <c r="K3">
        <v>3</v>
      </c>
      <c r="L3">
        <v>0</v>
      </c>
      <c r="M3">
        <v>0</v>
      </c>
      <c r="N3">
        <v>0</v>
      </c>
      <c r="O3">
        <v>0</v>
      </c>
      <c r="P3">
        <v>6</v>
      </c>
      <c r="Q3" s="2">
        <f t="shared" si="0"/>
        <v>1</v>
      </c>
      <c r="R3" s="2">
        <f t="shared" si="1"/>
        <v>1</v>
      </c>
      <c r="S3" s="6" t="s">
        <v>45</v>
      </c>
      <c r="T3">
        <v>9</v>
      </c>
      <c r="U3">
        <v>13</v>
      </c>
      <c r="V3">
        <v>0</v>
      </c>
      <c r="W3" s="3">
        <f t="shared" si="2"/>
        <v>66.910222222222217</v>
      </c>
      <c r="X3" s="4">
        <f t="shared" si="3"/>
        <v>16.7</v>
      </c>
      <c r="Y3" s="4">
        <f t="shared" si="4"/>
        <v>11.8</v>
      </c>
      <c r="Z3">
        <v>0</v>
      </c>
    </row>
    <row r="4" spans="1:26" x14ac:dyDescent="0.3">
      <c r="A4" s="1" t="str">
        <f>'Chris Paul'!A4</f>
        <v>@ DNK</v>
      </c>
      <c r="B4">
        <v>9</v>
      </c>
      <c r="C4">
        <v>0</v>
      </c>
      <c r="D4">
        <v>2</v>
      </c>
      <c r="E4">
        <v>0</v>
      </c>
      <c r="F4">
        <v>0</v>
      </c>
      <c r="G4">
        <v>1</v>
      </c>
      <c r="H4">
        <v>3</v>
      </c>
      <c r="I4">
        <v>4</v>
      </c>
      <c r="J4">
        <v>1</v>
      </c>
      <c r="K4">
        <v>1</v>
      </c>
      <c r="L4">
        <v>2</v>
      </c>
      <c r="M4">
        <v>2</v>
      </c>
      <c r="N4">
        <v>0</v>
      </c>
      <c r="O4">
        <v>1</v>
      </c>
      <c r="P4">
        <v>-4</v>
      </c>
      <c r="Q4" s="2">
        <f t="shared" si="0"/>
        <v>0.75</v>
      </c>
      <c r="R4" s="2">
        <f t="shared" si="1"/>
        <v>1</v>
      </c>
      <c r="S4" s="2">
        <f>L4/M4</f>
        <v>1</v>
      </c>
      <c r="T4">
        <v>13</v>
      </c>
      <c r="U4">
        <v>14</v>
      </c>
      <c r="V4">
        <v>0</v>
      </c>
      <c r="W4" s="3">
        <f t="shared" si="2"/>
        <v>27.866923076923079</v>
      </c>
      <c r="X4" s="4">
        <f t="shared" si="3"/>
        <v>11</v>
      </c>
      <c r="Y4" s="4">
        <f t="shared" si="4"/>
        <v>7.3999999999999986</v>
      </c>
      <c r="Z4">
        <v>0</v>
      </c>
    </row>
    <row r="5" spans="1:26" x14ac:dyDescent="0.3">
      <c r="A5" s="1" t="str">
        <f>'Chris Paul'!A5</f>
        <v>vs IMP</v>
      </c>
      <c r="B5">
        <v>2</v>
      </c>
      <c r="C5">
        <v>2</v>
      </c>
      <c r="D5">
        <v>3</v>
      </c>
      <c r="E5">
        <v>0</v>
      </c>
      <c r="F5">
        <v>0</v>
      </c>
      <c r="G5">
        <v>1</v>
      </c>
      <c r="H5">
        <v>1</v>
      </c>
      <c r="I5">
        <v>2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 s="2">
        <f t="shared" si="0"/>
        <v>0.5</v>
      </c>
      <c r="R5" s="2">
        <f t="shared" si="1"/>
        <v>0</v>
      </c>
      <c r="S5" s="6" t="s">
        <v>45</v>
      </c>
      <c r="T5">
        <v>9</v>
      </c>
      <c r="U5">
        <v>11</v>
      </c>
      <c r="V5">
        <v>0</v>
      </c>
      <c r="W5" s="3">
        <f t="shared" si="2"/>
        <v>14.029777777777781</v>
      </c>
      <c r="X5" s="4">
        <f t="shared" si="3"/>
        <v>7.9</v>
      </c>
      <c r="Y5" s="4">
        <f t="shared" si="4"/>
        <v>2.6999999999999997</v>
      </c>
      <c r="Z5">
        <v>0</v>
      </c>
    </row>
    <row r="6" spans="1:26" x14ac:dyDescent="0.3">
      <c r="A6" s="1" t="str">
        <f>'Chris Paul'!A6</f>
        <v>@ 3PT</v>
      </c>
      <c r="B6">
        <v>6</v>
      </c>
      <c r="C6">
        <v>1</v>
      </c>
      <c r="D6">
        <v>0</v>
      </c>
      <c r="E6">
        <v>0</v>
      </c>
      <c r="F6">
        <v>0</v>
      </c>
      <c r="G6">
        <v>0</v>
      </c>
      <c r="H6">
        <v>2</v>
      </c>
      <c r="I6">
        <v>5</v>
      </c>
      <c r="J6">
        <v>2</v>
      </c>
      <c r="K6">
        <v>5</v>
      </c>
      <c r="L6">
        <v>0</v>
      </c>
      <c r="M6">
        <v>0</v>
      </c>
      <c r="N6">
        <v>0</v>
      </c>
      <c r="O6">
        <v>1</v>
      </c>
      <c r="P6">
        <v>-1</v>
      </c>
      <c r="Q6" s="2">
        <f t="shared" si="0"/>
        <v>0.4</v>
      </c>
      <c r="R6" s="2">
        <f t="shared" si="1"/>
        <v>0.4</v>
      </c>
      <c r="S6" s="6" t="s">
        <v>45</v>
      </c>
      <c r="T6">
        <v>10</v>
      </c>
      <c r="U6">
        <v>6</v>
      </c>
      <c r="V6">
        <v>0</v>
      </c>
      <c r="W6" s="3">
        <f t="shared" si="2"/>
        <v>15.529700000000002</v>
      </c>
      <c r="X6" s="4">
        <f t="shared" si="3"/>
        <v>7.2</v>
      </c>
      <c r="Y6" s="4">
        <f t="shared" si="4"/>
        <v>3.1999999999999997</v>
      </c>
      <c r="Z6">
        <v>0</v>
      </c>
    </row>
    <row r="7" spans="1:26" x14ac:dyDescent="0.3">
      <c r="A7" s="1" t="str">
        <f>'Chris Paul'!A7</f>
        <v>vs DEF</v>
      </c>
      <c r="B7">
        <v>6</v>
      </c>
      <c r="C7">
        <v>1</v>
      </c>
      <c r="D7">
        <v>0</v>
      </c>
      <c r="E7">
        <v>0</v>
      </c>
      <c r="F7">
        <v>0</v>
      </c>
      <c r="G7">
        <v>0</v>
      </c>
      <c r="H7">
        <v>2</v>
      </c>
      <c r="I7">
        <v>4</v>
      </c>
      <c r="J7">
        <v>2</v>
      </c>
      <c r="K7">
        <v>4</v>
      </c>
      <c r="L7">
        <v>0</v>
      </c>
      <c r="M7">
        <v>0</v>
      </c>
      <c r="N7">
        <v>0</v>
      </c>
      <c r="O7">
        <v>0</v>
      </c>
      <c r="P7">
        <v>-2</v>
      </c>
      <c r="Q7" s="2">
        <f t="shared" si="0"/>
        <v>0.5</v>
      </c>
      <c r="R7" s="2">
        <f t="shared" si="1"/>
        <v>0.5</v>
      </c>
      <c r="S7" s="6" t="s">
        <v>45</v>
      </c>
      <c r="T7">
        <v>11</v>
      </c>
      <c r="U7">
        <v>6</v>
      </c>
      <c r="V7">
        <v>0</v>
      </c>
      <c r="W7" s="3">
        <f t="shared" si="2"/>
        <v>19.24190909090909</v>
      </c>
      <c r="X7" s="4">
        <f t="shared" si="3"/>
        <v>7.2</v>
      </c>
      <c r="Y7" s="4">
        <f t="shared" si="4"/>
        <v>4.3</v>
      </c>
      <c r="Z7">
        <v>0</v>
      </c>
    </row>
    <row r="8" spans="1:26" x14ac:dyDescent="0.3">
      <c r="A8" s="1" t="str">
        <f>'Chris Paul'!A8</f>
        <v>@ OCE</v>
      </c>
      <c r="B8">
        <v>12</v>
      </c>
      <c r="C8">
        <v>0</v>
      </c>
      <c r="D8">
        <v>0</v>
      </c>
      <c r="E8">
        <v>0</v>
      </c>
      <c r="F8">
        <v>2</v>
      </c>
      <c r="G8">
        <v>2</v>
      </c>
      <c r="H8">
        <v>4</v>
      </c>
      <c r="I8">
        <v>6</v>
      </c>
      <c r="J8">
        <v>4</v>
      </c>
      <c r="K8">
        <v>5</v>
      </c>
      <c r="L8">
        <v>0</v>
      </c>
      <c r="M8">
        <v>0</v>
      </c>
      <c r="N8">
        <v>0</v>
      </c>
      <c r="O8">
        <v>0</v>
      </c>
      <c r="P8">
        <v>-3</v>
      </c>
      <c r="Q8" s="2">
        <f t="shared" si="0"/>
        <v>0.66666666666666663</v>
      </c>
      <c r="R8" s="2">
        <f t="shared" si="1"/>
        <v>0.8</v>
      </c>
      <c r="S8" s="6" t="s">
        <v>45</v>
      </c>
      <c r="T8">
        <v>9</v>
      </c>
      <c r="U8">
        <v>12</v>
      </c>
      <c r="V8">
        <v>0</v>
      </c>
      <c r="W8" s="3">
        <f t="shared" si="2"/>
        <v>52.476444444444446</v>
      </c>
      <c r="X8" s="4">
        <f t="shared" si="3"/>
        <v>16</v>
      </c>
      <c r="Y8" s="4">
        <f t="shared" si="4"/>
        <v>9.4</v>
      </c>
      <c r="Z8">
        <v>0</v>
      </c>
    </row>
    <row r="9" spans="1:26" x14ac:dyDescent="0.3">
      <c r="A9" s="1" t="str">
        <f>'Chris Paul'!A9</f>
        <v>vs FRA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 s="6" t="s">
        <v>45</v>
      </c>
      <c r="R9" s="6" t="s">
        <v>45</v>
      </c>
      <c r="S9" s="6" t="s">
        <v>45</v>
      </c>
      <c r="T9">
        <v>9</v>
      </c>
      <c r="U9">
        <v>3</v>
      </c>
      <c r="V9">
        <v>0</v>
      </c>
      <c r="W9" s="3">
        <f t="shared" si="2"/>
        <v>3.8529999999999998</v>
      </c>
      <c r="X9" s="4">
        <f t="shared" si="3"/>
        <v>1.5</v>
      </c>
      <c r="Y9" s="4">
        <f t="shared" si="4"/>
        <v>0.7</v>
      </c>
      <c r="Z9">
        <v>0</v>
      </c>
    </row>
    <row r="10" spans="1:26" x14ac:dyDescent="0.3">
      <c r="A10" s="1" t="str">
        <f>'Chris Paul'!A10</f>
        <v>@ INJ</v>
      </c>
      <c r="B10">
        <v>8</v>
      </c>
      <c r="C10">
        <v>1</v>
      </c>
      <c r="D10">
        <v>0</v>
      </c>
      <c r="E10">
        <v>0</v>
      </c>
      <c r="F10">
        <v>0</v>
      </c>
      <c r="G10">
        <v>0</v>
      </c>
      <c r="H10">
        <v>3</v>
      </c>
      <c r="I10">
        <v>6</v>
      </c>
      <c r="J10">
        <v>2</v>
      </c>
      <c r="K10">
        <v>4</v>
      </c>
      <c r="L10">
        <v>0</v>
      </c>
      <c r="M10">
        <v>0</v>
      </c>
      <c r="N10">
        <v>0</v>
      </c>
      <c r="O10">
        <v>0</v>
      </c>
      <c r="P10">
        <v>-10</v>
      </c>
      <c r="Q10" s="2">
        <f t="shared" si="0"/>
        <v>0.5</v>
      </c>
      <c r="R10" s="2">
        <f t="shared" si="1"/>
        <v>0.5</v>
      </c>
      <c r="S10" s="6" t="s">
        <v>45</v>
      </c>
      <c r="T10">
        <v>10</v>
      </c>
      <c r="U10">
        <v>8</v>
      </c>
      <c r="V10">
        <v>0</v>
      </c>
      <c r="W10" s="3">
        <f t="shared" si="2"/>
        <v>25.838100000000004</v>
      </c>
      <c r="X10" s="4">
        <f t="shared" si="3"/>
        <v>9.1999999999999993</v>
      </c>
      <c r="Y10" s="4">
        <f t="shared" si="4"/>
        <v>5.3</v>
      </c>
      <c r="Z10">
        <v>0</v>
      </c>
    </row>
    <row r="11" spans="1:26" x14ac:dyDescent="0.3">
      <c r="A11" s="1" t="str">
        <f>'Chris Paul'!A11</f>
        <v>vs EUR</v>
      </c>
      <c r="B11">
        <v>17</v>
      </c>
      <c r="C11">
        <v>1</v>
      </c>
      <c r="D11">
        <v>0</v>
      </c>
      <c r="E11">
        <v>0</v>
      </c>
      <c r="F11">
        <v>0</v>
      </c>
      <c r="G11">
        <v>1</v>
      </c>
      <c r="H11">
        <v>7</v>
      </c>
      <c r="I11">
        <v>10</v>
      </c>
      <c r="J11">
        <v>3</v>
      </c>
      <c r="K11">
        <v>6</v>
      </c>
      <c r="L11">
        <v>0</v>
      </c>
      <c r="M11">
        <v>0</v>
      </c>
      <c r="N11">
        <v>0</v>
      </c>
      <c r="O11">
        <v>0</v>
      </c>
      <c r="P11">
        <v>15</v>
      </c>
      <c r="Q11" s="2">
        <f t="shared" si="0"/>
        <v>0.7</v>
      </c>
      <c r="R11" s="2">
        <f t="shared" si="1"/>
        <v>0.5</v>
      </c>
      <c r="S11" s="6" t="s">
        <v>45</v>
      </c>
      <c r="T11">
        <v>11</v>
      </c>
      <c r="U11">
        <v>17</v>
      </c>
      <c r="V11">
        <v>0</v>
      </c>
      <c r="W11" s="3">
        <f t="shared" si="2"/>
        <v>54.534636363636359</v>
      </c>
      <c r="X11" s="4">
        <f t="shared" si="3"/>
        <v>17.2</v>
      </c>
      <c r="Y11" s="4">
        <f t="shared" si="4"/>
        <v>12.100000000000001</v>
      </c>
      <c r="Z11">
        <v>0</v>
      </c>
    </row>
    <row r="12" spans="1:26" x14ac:dyDescent="0.3">
      <c r="A12" s="1" t="str">
        <f>'Chris Paul'!A12</f>
        <v>@ RKS</v>
      </c>
      <c r="B12">
        <v>14</v>
      </c>
      <c r="C12">
        <v>1</v>
      </c>
      <c r="D12">
        <v>3</v>
      </c>
      <c r="E12">
        <v>0</v>
      </c>
      <c r="F12">
        <v>0</v>
      </c>
      <c r="G12">
        <v>0</v>
      </c>
      <c r="H12">
        <v>5</v>
      </c>
      <c r="I12">
        <v>8</v>
      </c>
      <c r="J12">
        <v>2</v>
      </c>
      <c r="K12">
        <v>2</v>
      </c>
      <c r="L12">
        <v>2</v>
      </c>
      <c r="M12">
        <v>2</v>
      </c>
      <c r="N12">
        <v>0</v>
      </c>
      <c r="O12">
        <v>1</v>
      </c>
      <c r="P12">
        <v>13</v>
      </c>
      <c r="Q12" s="2">
        <f t="shared" si="0"/>
        <v>0.625</v>
      </c>
      <c r="R12" s="2">
        <f t="shared" si="1"/>
        <v>1</v>
      </c>
      <c r="S12" s="2">
        <f t="shared" ref="S12:S46" si="5">L12/M12</f>
        <v>1</v>
      </c>
      <c r="T12">
        <v>10</v>
      </c>
      <c r="U12">
        <v>20</v>
      </c>
      <c r="V12">
        <v>0</v>
      </c>
      <c r="W12" s="3">
        <f t="shared" si="2"/>
        <v>61.074799999999982</v>
      </c>
      <c r="X12" s="4">
        <f t="shared" si="3"/>
        <v>19.7</v>
      </c>
      <c r="Y12" s="4">
        <f t="shared" si="4"/>
        <v>12.4</v>
      </c>
      <c r="Z12">
        <v>0</v>
      </c>
    </row>
    <row r="13" spans="1:26" x14ac:dyDescent="0.3">
      <c r="A13" s="1" t="str">
        <f>'Chris Paul'!A13</f>
        <v>vs AFR</v>
      </c>
      <c r="B13">
        <v>5</v>
      </c>
      <c r="C13">
        <v>0</v>
      </c>
      <c r="D13">
        <v>0</v>
      </c>
      <c r="E13">
        <v>1</v>
      </c>
      <c r="F13">
        <v>0</v>
      </c>
      <c r="G13">
        <v>0</v>
      </c>
      <c r="H13">
        <v>2</v>
      </c>
      <c r="I13">
        <v>6</v>
      </c>
      <c r="J13">
        <v>0</v>
      </c>
      <c r="K13">
        <v>2</v>
      </c>
      <c r="L13">
        <v>1</v>
      </c>
      <c r="M13">
        <v>2</v>
      </c>
      <c r="N13">
        <v>0</v>
      </c>
      <c r="O13">
        <v>1</v>
      </c>
      <c r="P13">
        <v>4</v>
      </c>
      <c r="Q13" s="2">
        <f t="shared" si="0"/>
        <v>0.33333333333333331</v>
      </c>
      <c r="R13" s="2">
        <f t="shared" si="1"/>
        <v>0</v>
      </c>
      <c r="S13" s="2">
        <f t="shared" si="5"/>
        <v>0.5</v>
      </c>
      <c r="T13">
        <v>10</v>
      </c>
      <c r="U13">
        <v>5</v>
      </c>
      <c r="V13">
        <v>0</v>
      </c>
      <c r="W13" s="3">
        <f t="shared" si="2"/>
        <v>6.3830000000000009</v>
      </c>
      <c r="X13" s="4">
        <f t="shared" si="3"/>
        <v>8</v>
      </c>
      <c r="Y13" s="4">
        <f t="shared" si="4"/>
        <v>1.5000000000000004</v>
      </c>
      <c r="Z13">
        <v>0</v>
      </c>
    </row>
    <row r="14" spans="1:26" x14ac:dyDescent="0.3">
      <c r="A14" s="1" t="str">
        <f>'Chris Paul'!A14</f>
        <v>@ CHI</v>
      </c>
      <c r="B14">
        <v>5</v>
      </c>
      <c r="C14">
        <v>2</v>
      </c>
      <c r="D14">
        <v>1</v>
      </c>
      <c r="E14">
        <v>0</v>
      </c>
      <c r="F14">
        <v>0</v>
      </c>
      <c r="G14">
        <v>0</v>
      </c>
      <c r="H14">
        <v>2</v>
      </c>
      <c r="I14">
        <v>4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-4</v>
      </c>
      <c r="Q14" s="2">
        <f t="shared" si="0"/>
        <v>0.5</v>
      </c>
      <c r="R14" s="2">
        <f t="shared" si="1"/>
        <v>0</v>
      </c>
      <c r="S14" s="6" t="s">
        <v>45</v>
      </c>
      <c r="T14">
        <v>9</v>
      </c>
      <c r="U14">
        <v>8</v>
      </c>
      <c r="V14">
        <v>0</v>
      </c>
      <c r="W14" s="3">
        <f t="shared" si="2"/>
        <v>20.22377777777778</v>
      </c>
      <c r="X14" s="4">
        <f t="shared" si="3"/>
        <v>8.9</v>
      </c>
      <c r="Y14" s="4">
        <f t="shared" si="4"/>
        <v>4.7</v>
      </c>
      <c r="Z14">
        <v>0</v>
      </c>
    </row>
    <row r="15" spans="1:26" x14ac:dyDescent="0.3">
      <c r="A15" s="1" t="str">
        <f>'Chris Paul'!A15</f>
        <v>@ USA</v>
      </c>
      <c r="B15">
        <v>5</v>
      </c>
      <c r="C15">
        <v>0</v>
      </c>
      <c r="D15">
        <v>4</v>
      </c>
      <c r="E15">
        <v>0</v>
      </c>
      <c r="F15">
        <v>0</v>
      </c>
      <c r="G15">
        <v>0</v>
      </c>
      <c r="H15">
        <v>2</v>
      </c>
      <c r="I15">
        <v>7</v>
      </c>
      <c r="J15">
        <v>1</v>
      </c>
      <c r="K15">
        <v>4</v>
      </c>
      <c r="L15">
        <v>0</v>
      </c>
      <c r="M15">
        <v>0</v>
      </c>
      <c r="N15">
        <v>0</v>
      </c>
      <c r="O15">
        <v>0</v>
      </c>
      <c r="P15">
        <v>-5</v>
      </c>
      <c r="Q15" s="2">
        <f t="shared" si="0"/>
        <v>0.2857142857142857</v>
      </c>
      <c r="R15" s="2">
        <f t="shared" si="1"/>
        <v>0.25</v>
      </c>
      <c r="S15" s="6" t="s">
        <v>45</v>
      </c>
      <c r="T15">
        <v>11</v>
      </c>
      <c r="U15">
        <v>14</v>
      </c>
      <c r="V15">
        <v>0</v>
      </c>
      <c r="W15" s="3">
        <f t="shared" si="2"/>
        <v>15.121363636363634</v>
      </c>
      <c r="X15" s="4">
        <f t="shared" si="3"/>
        <v>11</v>
      </c>
      <c r="Y15" s="4">
        <f t="shared" si="4"/>
        <v>3.7</v>
      </c>
      <c r="Z15">
        <v>0</v>
      </c>
    </row>
    <row r="16" spans="1:26" x14ac:dyDescent="0.3">
      <c r="A16" s="1" t="str">
        <f>'Chris Paul'!A16</f>
        <v>vs SPA</v>
      </c>
      <c r="B16">
        <v>5</v>
      </c>
      <c r="C16">
        <v>1</v>
      </c>
      <c r="D16">
        <v>3</v>
      </c>
      <c r="E16">
        <v>0</v>
      </c>
      <c r="F16">
        <v>0</v>
      </c>
      <c r="G16">
        <v>0</v>
      </c>
      <c r="H16">
        <v>2</v>
      </c>
      <c r="I16">
        <v>6</v>
      </c>
      <c r="J16">
        <v>1</v>
      </c>
      <c r="K16">
        <v>5</v>
      </c>
      <c r="L16">
        <v>0</v>
      </c>
      <c r="M16">
        <v>0</v>
      </c>
      <c r="N16">
        <v>0</v>
      </c>
      <c r="O16">
        <v>1</v>
      </c>
      <c r="P16">
        <v>-9</v>
      </c>
      <c r="Q16" s="2">
        <f t="shared" si="0"/>
        <v>0.33333333333333331</v>
      </c>
      <c r="R16" s="2">
        <f t="shared" si="1"/>
        <v>0.2</v>
      </c>
      <c r="S16" s="6" t="s">
        <v>45</v>
      </c>
      <c r="T16">
        <v>10</v>
      </c>
      <c r="U16">
        <v>13</v>
      </c>
      <c r="V16">
        <v>0</v>
      </c>
      <c r="W16" s="3">
        <f t="shared" si="2"/>
        <v>16.838100000000004</v>
      </c>
      <c r="X16" s="4">
        <f t="shared" si="3"/>
        <v>10.7</v>
      </c>
      <c r="Y16" s="4">
        <f t="shared" si="4"/>
        <v>3.6</v>
      </c>
      <c r="Z16">
        <v>0</v>
      </c>
    </row>
    <row r="17" spans="1:26" x14ac:dyDescent="0.3">
      <c r="A17" s="1" t="str">
        <f>'Chris Paul'!A17</f>
        <v>vs 6TH</v>
      </c>
      <c r="B17">
        <v>12</v>
      </c>
      <c r="C17">
        <v>3</v>
      </c>
      <c r="D17">
        <v>0</v>
      </c>
      <c r="E17">
        <v>0</v>
      </c>
      <c r="F17">
        <v>1</v>
      </c>
      <c r="G17">
        <v>0</v>
      </c>
      <c r="H17">
        <v>4</v>
      </c>
      <c r="I17">
        <v>5</v>
      </c>
      <c r="J17">
        <v>1</v>
      </c>
      <c r="K17">
        <v>1</v>
      </c>
      <c r="L17">
        <v>3</v>
      </c>
      <c r="M17">
        <v>3</v>
      </c>
      <c r="N17">
        <v>1</v>
      </c>
      <c r="O17">
        <v>0</v>
      </c>
      <c r="P17">
        <v>-3</v>
      </c>
      <c r="Q17" s="2">
        <f t="shared" si="0"/>
        <v>0.8</v>
      </c>
      <c r="R17" s="2">
        <f t="shared" si="1"/>
        <v>1</v>
      </c>
      <c r="S17" s="2">
        <f t="shared" si="5"/>
        <v>1</v>
      </c>
      <c r="T17">
        <v>9</v>
      </c>
      <c r="U17">
        <v>12</v>
      </c>
      <c r="V17">
        <v>0</v>
      </c>
      <c r="W17" s="3">
        <f t="shared" si="2"/>
        <v>68.804777777777772</v>
      </c>
      <c r="X17" s="4">
        <f t="shared" si="3"/>
        <v>18.600000000000001</v>
      </c>
      <c r="Y17" s="4">
        <f t="shared" si="4"/>
        <v>12.399999999999999</v>
      </c>
      <c r="Z17">
        <v>0</v>
      </c>
    </row>
    <row r="18" spans="1:26" x14ac:dyDescent="0.3">
      <c r="A18" s="1" t="str">
        <f>'Chris Paul'!A18</f>
        <v>@ CAN</v>
      </c>
      <c r="B18">
        <v>10</v>
      </c>
      <c r="C18">
        <v>0</v>
      </c>
      <c r="D18">
        <v>1</v>
      </c>
      <c r="E18">
        <v>0</v>
      </c>
      <c r="F18">
        <v>0</v>
      </c>
      <c r="G18">
        <v>1</v>
      </c>
      <c r="H18">
        <v>4</v>
      </c>
      <c r="I18">
        <v>6</v>
      </c>
      <c r="J18">
        <v>1</v>
      </c>
      <c r="K18">
        <v>2</v>
      </c>
      <c r="L18">
        <v>1</v>
      </c>
      <c r="M18">
        <v>2</v>
      </c>
      <c r="N18">
        <v>0</v>
      </c>
      <c r="O18">
        <v>0</v>
      </c>
      <c r="P18">
        <v>-1</v>
      </c>
      <c r="Q18" s="2">
        <f t="shared" si="0"/>
        <v>0.66666666666666663</v>
      </c>
      <c r="R18" s="2">
        <f t="shared" si="1"/>
        <v>0.5</v>
      </c>
      <c r="S18" s="2">
        <f t="shared" si="5"/>
        <v>0.5</v>
      </c>
      <c r="T18">
        <v>11</v>
      </c>
      <c r="U18">
        <v>12</v>
      </c>
      <c r="V18">
        <v>0</v>
      </c>
      <c r="W18" s="3">
        <f t="shared" si="2"/>
        <v>29.504636363636362</v>
      </c>
      <c r="X18" s="4">
        <f t="shared" si="3"/>
        <v>10.5</v>
      </c>
      <c r="Y18" s="4">
        <f t="shared" si="4"/>
        <v>6.7</v>
      </c>
      <c r="Z18">
        <v>0</v>
      </c>
    </row>
    <row r="19" spans="1:26" x14ac:dyDescent="0.3">
      <c r="A19" s="1">
        <f>'Chris Paul'!A19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'Chris Paul'!A20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'Chris Paul'!A21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'Chris Paul'!A22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'Chris Paul'!A23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'Chris Paul'!A24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'Chris Paul'!A25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'Chris Paul'!A26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'Chris Paul'!A27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'Chris Paul'!A28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'Chris Paul'!A29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'Chris Paul'!A30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'Chris Paul'!A31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'Chris Paul'!A32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'Chris Paul'!A33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'Chris Paul'!A34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'Chris Paul'!A35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'Chris Paul'!A36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'Chris Paul'!A37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'Chris Paul'!A38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'Chris Paul'!A39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'Chris Paul'!A40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'Chris Paul'!A41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'Chris Paul'!A42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'Chris Paul'!A43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'Chris Paul'!A44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'Chris Paul'!A45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'Chris Paul'!A46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7.8235294117647056</v>
      </c>
      <c r="C47" s="4">
        <f t="shared" ref="C47:P47" si="6">AVERAGE(C2:C46)</f>
        <v>0.82352941176470584</v>
      </c>
      <c r="D47" s="4">
        <f t="shared" si="6"/>
        <v>1.2941176470588236</v>
      </c>
      <c r="E47" s="4">
        <f t="shared" si="6"/>
        <v>5.8823529411764705E-2</v>
      </c>
      <c r="F47" s="4">
        <f t="shared" si="6"/>
        <v>0.23529411764705882</v>
      </c>
      <c r="G47" s="4">
        <f t="shared" si="6"/>
        <v>0.35294117647058826</v>
      </c>
      <c r="H47" s="4">
        <f t="shared" si="6"/>
        <v>2.8823529411764706</v>
      </c>
      <c r="I47" s="4">
        <f t="shared" si="6"/>
        <v>5.0588235294117645</v>
      </c>
      <c r="J47" s="4">
        <f t="shared" si="6"/>
        <v>1.4705882352941178</v>
      </c>
      <c r="K47" s="4">
        <f t="shared" si="6"/>
        <v>2.8823529411764706</v>
      </c>
      <c r="L47" s="4">
        <f t="shared" si="6"/>
        <v>0.52941176470588236</v>
      </c>
      <c r="M47" s="4">
        <f t="shared" si="6"/>
        <v>0.6470588235294118</v>
      </c>
      <c r="N47" s="4">
        <f t="shared" si="6"/>
        <v>0.11764705882352941</v>
      </c>
      <c r="O47" s="4">
        <f t="shared" si="6"/>
        <v>0.29411764705882354</v>
      </c>
      <c r="P47" s="4">
        <f t="shared" si="6"/>
        <v>-5.8823529411764705E-2</v>
      </c>
      <c r="Q47" s="2">
        <f>SUM(H2:H46)/SUM(I2:I46)</f>
        <v>0.56976744186046513</v>
      </c>
      <c r="R47" s="2">
        <f>SUM(J2:J46)/SUM(K2:K46)</f>
        <v>0.51020408163265307</v>
      </c>
      <c r="S47" s="2">
        <f>SUM(L2:L46)/SUM(M2:M46)</f>
        <v>0.81818181818181823</v>
      </c>
      <c r="T47" s="4">
        <f t="shared" ref="T47:V47" si="7">AVERAGE(T2:T46)</f>
        <v>10</v>
      </c>
      <c r="U47" s="4">
        <f t="shared" si="7"/>
        <v>10.941176470588236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31.16583529411766</v>
      </c>
      <c r="X47" s="4">
        <f t="shared" ref="X47" si="8">B47+(C47*1.2)+(D47*1.5)+(E47*3)+(F47*3)-G47</f>
        <v>11.282352941176468</v>
      </c>
      <c r="Y47" s="4">
        <f t="shared" ref="Y47" si="9">B47+0.4*H47-0.7*I47-0.4*(M47-L47)+0.7*N47+0.3*(C47-N47)+F47+D47*0.7+0.7*E47-0.4*O47-G47</f>
        <v>6.3941176470588248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133</v>
      </c>
      <c r="C49">
        <f t="shared" ref="C49:P49" si="10">SUM(C2:C46)</f>
        <v>14</v>
      </c>
      <c r="D49">
        <f t="shared" si="10"/>
        <v>22</v>
      </c>
      <c r="E49">
        <f t="shared" si="10"/>
        <v>1</v>
      </c>
      <c r="F49">
        <f t="shared" si="10"/>
        <v>4</v>
      </c>
      <c r="G49">
        <f t="shared" si="10"/>
        <v>6</v>
      </c>
      <c r="H49">
        <f t="shared" si="10"/>
        <v>49</v>
      </c>
      <c r="I49">
        <f t="shared" si="10"/>
        <v>86</v>
      </c>
      <c r="J49">
        <f t="shared" si="10"/>
        <v>25</v>
      </c>
      <c r="K49">
        <f t="shared" si="10"/>
        <v>49</v>
      </c>
      <c r="L49">
        <f t="shared" si="10"/>
        <v>9</v>
      </c>
      <c r="M49">
        <f t="shared" si="10"/>
        <v>11</v>
      </c>
      <c r="N49">
        <f t="shared" si="10"/>
        <v>2</v>
      </c>
      <c r="O49">
        <f t="shared" si="10"/>
        <v>5</v>
      </c>
      <c r="P49">
        <f t="shared" si="10"/>
        <v>-1</v>
      </c>
      <c r="T49">
        <f>SUM(T2:T46)</f>
        <v>170</v>
      </c>
      <c r="U49">
        <f>SUM(U2:U46)</f>
        <v>186</v>
      </c>
      <c r="V49">
        <f>SUM(V2:V46)</f>
        <v>0</v>
      </c>
      <c r="X49" s="4">
        <f>SUM(X2:X46)</f>
        <v>191.8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'Chris Paul'!A2</f>
        <v>@ 6TH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6" t="s">
        <v>45</v>
      </c>
      <c r="R2" s="6" t="s">
        <v>45</v>
      </c>
      <c r="S2" s="6" t="s">
        <v>45</v>
      </c>
      <c r="T2">
        <v>7</v>
      </c>
      <c r="U2">
        <v>0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2.101</v>
      </c>
      <c r="X2" s="4">
        <f t="shared" ref="X2:X46" si="1">B2+(C2*1.2)+(D2*1.5)+(E2*3)+(F2*3)-G2</f>
        <v>1.2</v>
      </c>
      <c r="Y2" s="4">
        <f t="shared" ref="Y2:Y46" si="2">B2+0.4*H2-0.7*I2-0.4*(M2-L2)+0.7*N2+0.3*(C2-N2)+F2+D2*0.7+0.7*E2-0.4*O2-G2</f>
        <v>0.3</v>
      </c>
      <c r="Z2">
        <v>0</v>
      </c>
    </row>
    <row r="3" spans="1:26" x14ac:dyDescent="0.3">
      <c r="A3" s="1" t="str">
        <f>'Chris Paul'!A3</f>
        <v>vs CAN</v>
      </c>
      <c r="B3">
        <v>4</v>
      </c>
      <c r="C3">
        <v>2</v>
      </c>
      <c r="D3">
        <v>0</v>
      </c>
      <c r="E3">
        <v>0</v>
      </c>
      <c r="F3">
        <v>0</v>
      </c>
      <c r="G3">
        <v>0</v>
      </c>
      <c r="H3">
        <v>2</v>
      </c>
      <c r="I3">
        <v>2</v>
      </c>
      <c r="J3">
        <v>0</v>
      </c>
      <c r="K3">
        <v>0</v>
      </c>
      <c r="L3">
        <v>0</v>
      </c>
      <c r="M3">
        <v>0</v>
      </c>
      <c r="N3">
        <v>2</v>
      </c>
      <c r="O3">
        <v>0</v>
      </c>
      <c r="P3">
        <v>3</v>
      </c>
      <c r="Q3" s="2">
        <f t="shared" ref="Q3:Q46" si="3">H3/I3</f>
        <v>1</v>
      </c>
      <c r="R3" s="6" t="s">
        <v>45</v>
      </c>
      <c r="S3" s="6" t="s">
        <v>45</v>
      </c>
      <c r="T3">
        <v>7</v>
      </c>
      <c r="U3">
        <v>4</v>
      </c>
      <c r="V3">
        <v>1</v>
      </c>
      <c r="W3" s="3">
        <f t="shared" si="0"/>
        <v>35.74285714285714</v>
      </c>
      <c r="X3" s="4">
        <f t="shared" si="1"/>
        <v>6.4</v>
      </c>
      <c r="Y3" s="4">
        <f t="shared" si="2"/>
        <v>4.8</v>
      </c>
      <c r="Z3">
        <v>0</v>
      </c>
    </row>
    <row r="4" spans="1:26" x14ac:dyDescent="0.3">
      <c r="A4" s="1" t="str">
        <f>'Chris Paul'!A4</f>
        <v>@ DNK</v>
      </c>
      <c r="B4">
        <v>0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1</v>
      </c>
      <c r="L4">
        <v>0</v>
      </c>
      <c r="M4">
        <v>0</v>
      </c>
      <c r="N4">
        <v>2</v>
      </c>
      <c r="O4">
        <v>1</v>
      </c>
      <c r="P4">
        <v>-3</v>
      </c>
      <c r="Q4" s="2">
        <f t="shared" si="3"/>
        <v>0</v>
      </c>
      <c r="R4" s="2">
        <f t="shared" ref="R4:R46" si="4">J4/K4</f>
        <v>0</v>
      </c>
      <c r="S4" s="6" t="s">
        <v>45</v>
      </c>
      <c r="T4">
        <v>12</v>
      </c>
      <c r="U4">
        <v>0</v>
      </c>
      <c r="V4">
        <v>0</v>
      </c>
      <c r="W4" s="3">
        <f t="shared" si="0"/>
        <v>-0.20558333333333442</v>
      </c>
      <c r="X4" s="4">
        <f t="shared" si="1"/>
        <v>3.5999999999999996</v>
      </c>
      <c r="Y4" s="4">
        <f t="shared" si="2"/>
        <v>-0.10000000000000003</v>
      </c>
      <c r="Z4">
        <v>0</v>
      </c>
    </row>
    <row r="5" spans="1:26" x14ac:dyDescent="0.3">
      <c r="A5" s="1" t="str">
        <f>'Chris Paul'!A5</f>
        <v>vs IMP</v>
      </c>
      <c r="B5">
        <v>2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 s="2">
        <f t="shared" si="3"/>
        <v>1</v>
      </c>
      <c r="R5" s="6" t="s">
        <v>45</v>
      </c>
      <c r="S5" s="6" t="s">
        <v>45</v>
      </c>
      <c r="T5">
        <v>9</v>
      </c>
      <c r="U5">
        <v>2</v>
      </c>
      <c r="V5">
        <v>0</v>
      </c>
      <c r="W5" s="3">
        <f t="shared" si="0"/>
        <v>15.534111111111109</v>
      </c>
      <c r="X5" s="4">
        <f t="shared" si="1"/>
        <v>8.1999999999999993</v>
      </c>
      <c r="Y5" s="4">
        <f t="shared" si="2"/>
        <v>2.7</v>
      </c>
      <c r="Z5">
        <v>0</v>
      </c>
    </row>
    <row r="6" spans="1:26" x14ac:dyDescent="0.3">
      <c r="A6" s="1" t="str">
        <f>'Chris Paul'!A6</f>
        <v>@ 3PT</v>
      </c>
      <c r="B6">
        <v>2</v>
      </c>
      <c r="C6">
        <v>3</v>
      </c>
      <c r="D6">
        <v>1</v>
      </c>
      <c r="E6">
        <v>0</v>
      </c>
      <c r="F6">
        <v>1</v>
      </c>
      <c r="G6">
        <v>2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</v>
      </c>
      <c r="Q6" s="2">
        <f t="shared" si="3"/>
        <v>0.5</v>
      </c>
      <c r="R6" s="6" t="s">
        <v>45</v>
      </c>
      <c r="S6" s="6" t="s">
        <v>45</v>
      </c>
      <c r="T6">
        <v>9</v>
      </c>
      <c r="U6">
        <v>5</v>
      </c>
      <c r="V6">
        <v>1</v>
      </c>
      <c r="W6" s="3">
        <f t="shared" si="0"/>
        <v>7.9578888888888883</v>
      </c>
      <c r="X6" s="4">
        <f t="shared" si="1"/>
        <v>8.1</v>
      </c>
      <c r="Y6" s="4">
        <f t="shared" si="2"/>
        <v>1.5999999999999996</v>
      </c>
      <c r="Z6">
        <v>0</v>
      </c>
    </row>
    <row r="7" spans="1:26" x14ac:dyDescent="0.3">
      <c r="A7" s="1" t="str">
        <f>'Chris Paul'!A7</f>
        <v>vs DEF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-5</v>
      </c>
      <c r="Q7" s="6" t="s">
        <v>45</v>
      </c>
      <c r="R7" s="6" t="s">
        <v>45</v>
      </c>
      <c r="S7" s="6" t="s">
        <v>45</v>
      </c>
      <c r="T7">
        <v>4</v>
      </c>
      <c r="U7">
        <v>0</v>
      </c>
      <c r="V7">
        <v>0</v>
      </c>
      <c r="W7" s="3">
        <f t="shared" si="0"/>
        <v>0</v>
      </c>
      <c r="X7" s="4">
        <f t="shared" si="1"/>
        <v>0</v>
      </c>
      <c r="Y7" s="4">
        <f t="shared" si="2"/>
        <v>0</v>
      </c>
      <c r="Z7">
        <v>0</v>
      </c>
    </row>
    <row r="8" spans="1:26" x14ac:dyDescent="0.3">
      <c r="A8" s="1" t="str">
        <f>'Chris Paul'!A8</f>
        <v>@ OCE</v>
      </c>
      <c r="B8">
        <v>0</v>
      </c>
      <c r="C8">
        <v>3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-3</v>
      </c>
      <c r="Q8" s="2">
        <f t="shared" si="3"/>
        <v>0</v>
      </c>
      <c r="R8" s="2">
        <f t="shared" si="4"/>
        <v>0</v>
      </c>
      <c r="S8" s="6" t="s">
        <v>45</v>
      </c>
      <c r="T8">
        <v>9</v>
      </c>
      <c r="U8">
        <v>0</v>
      </c>
      <c r="V8">
        <v>0</v>
      </c>
      <c r="W8" s="3">
        <f t="shared" si="0"/>
        <v>-1.0862222222222211</v>
      </c>
      <c r="X8" s="4">
        <f t="shared" si="1"/>
        <v>5.6</v>
      </c>
      <c r="Y8" s="4">
        <f t="shared" si="2"/>
        <v>-0.10000000000000009</v>
      </c>
      <c r="Z8">
        <v>0</v>
      </c>
    </row>
    <row r="9" spans="1:26" x14ac:dyDescent="0.3">
      <c r="A9" s="1" t="str">
        <f>'Chris Paul'!A9</f>
        <v>vs FRA</v>
      </c>
      <c r="B9">
        <v>2</v>
      </c>
      <c r="C9">
        <v>4</v>
      </c>
      <c r="D9">
        <v>0</v>
      </c>
      <c r="E9">
        <v>0</v>
      </c>
      <c r="F9">
        <v>0</v>
      </c>
      <c r="G9">
        <v>0</v>
      </c>
      <c r="H9">
        <v>1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3</v>
      </c>
      <c r="Q9" s="2">
        <f t="shared" si="3"/>
        <v>0.5</v>
      </c>
      <c r="R9" s="6" t="s">
        <v>45</v>
      </c>
      <c r="S9" s="6" t="s">
        <v>45</v>
      </c>
      <c r="T9">
        <v>8</v>
      </c>
      <c r="U9">
        <v>2</v>
      </c>
      <c r="V9">
        <v>0</v>
      </c>
      <c r="W9" s="3">
        <f t="shared" si="0"/>
        <v>11.046749999999999</v>
      </c>
      <c r="X9" s="4">
        <f t="shared" si="1"/>
        <v>6.8</v>
      </c>
      <c r="Y9" s="4">
        <f t="shared" si="2"/>
        <v>1.8000000000000003</v>
      </c>
      <c r="Z9">
        <v>0</v>
      </c>
    </row>
    <row r="10" spans="1:26" x14ac:dyDescent="0.3">
      <c r="A10" s="1" t="str">
        <f>'Chris Paul'!A10</f>
        <v>@ INJ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-3</v>
      </c>
      <c r="Q10" s="6" t="s">
        <v>45</v>
      </c>
      <c r="R10" s="6" t="s">
        <v>45</v>
      </c>
      <c r="S10" s="6" t="s">
        <v>45</v>
      </c>
      <c r="T10">
        <v>7</v>
      </c>
      <c r="U10">
        <v>3</v>
      </c>
      <c r="V10">
        <v>0</v>
      </c>
      <c r="W10" s="3">
        <f t="shared" si="0"/>
        <v>2.5004285714285714</v>
      </c>
      <c r="X10" s="4">
        <f t="shared" si="1"/>
        <v>1.5</v>
      </c>
      <c r="Y10" s="4">
        <f t="shared" si="2"/>
        <v>0.29999999999999993</v>
      </c>
      <c r="Z10">
        <v>0</v>
      </c>
    </row>
    <row r="11" spans="1:26" x14ac:dyDescent="0.3">
      <c r="A11" s="1" t="str">
        <f>'Chris Paul'!A11</f>
        <v>vs EUR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</v>
      </c>
      <c r="Q11" s="6" t="s">
        <v>45</v>
      </c>
      <c r="R11" s="6" t="s">
        <v>45</v>
      </c>
      <c r="S11" s="6" t="s">
        <v>45</v>
      </c>
      <c r="T11">
        <v>7</v>
      </c>
      <c r="U11">
        <v>0</v>
      </c>
      <c r="V11">
        <v>0</v>
      </c>
      <c r="W11" s="3">
        <f t="shared" si="0"/>
        <v>0</v>
      </c>
      <c r="X11" s="4">
        <f t="shared" si="1"/>
        <v>0</v>
      </c>
      <c r="Y11" s="4">
        <f t="shared" si="2"/>
        <v>0</v>
      </c>
      <c r="Z11">
        <v>0</v>
      </c>
    </row>
    <row r="12" spans="1:26" x14ac:dyDescent="0.3">
      <c r="A12" s="1" t="str">
        <f>'Chris Paul'!A12</f>
        <v>@ RKS</v>
      </c>
      <c r="B12">
        <v>3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17</v>
      </c>
      <c r="Q12" s="2">
        <f t="shared" si="3"/>
        <v>1</v>
      </c>
      <c r="R12" s="2">
        <f t="shared" si="4"/>
        <v>1</v>
      </c>
      <c r="S12" s="6" t="s">
        <v>45</v>
      </c>
      <c r="T12">
        <v>8</v>
      </c>
      <c r="U12">
        <v>5</v>
      </c>
      <c r="V12">
        <v>0</v>
      </c>
      <c r="W12" s="3">
        <f t="shared" si="0"/>
        <v>23.381374999999998</v>
      </c>
      <c r="X12" s="4">
        <f t="shared" si="1"/>
        <v>5.7</v>
      </c>
      <c r="Y12" s="4">
        <f t="shared" si="2"/>
        <v>3.7</v>
      </c>
      <c r="Z12">
        <v>0</v>
      </c>
    </row>
    <row r="13" spans="1:26" x14ac:dyDescent="0.3">
      <c r="A13" s="1" t="str">
        <f>'Chris Paul'!A13</f>
        <v>vs AFR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</v>
      </c>
      <c r="Q13" s="6" t="s">
        <v>45</v>
      </c>
      <c r="R13" s="6" t="s">
        <v>45</v>
      </c>
      <c r="S13" s="6" t="s">
        <v>45</v>
      </c>
      <c r="T13">
        <v>7</v>
      </c>
      <c r="U13">
        <v>0</v>
      </c>
      <c r="V13">
        <v>0</v>
      </c>
      <c r="W13" s="3">
        <f t="shared" si="0"/>
        <v>2.101</v>
      </c>
      <c r="X13" s="4">
        <f t="shared" si="1"/>
        <v>1.2</v>
      </c>
      <c r="Y13" s="4">
        <f t="shared" si="2"/>
        <v>0.3</v>
      </c>
      <c r="Z13">
        <v>0</v>
      </c>
    </row>
    <row r="14" spans="1:26" x14ac:dyDescent="0.3">
      <c r="A14" s="1" t="str">
        <f>'Chris Paul'!A14</f>
        <v>@ CHI</v>
      </c>
      <c r="B14">
        <v>1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2</v>
      </c>
      <c r="N14">
        <v>0</v>
      </c>
      <c r="O14">
        <v>1</v>
      </c>
      <c r="P14">
        <v>0</v>
      </c>
      <c r="Q14" s="2">
        <f t="shared" si="3"/>
        <v>0</v>
      </c>
      <c r="R14" s="6" t="s">
        <v>45</v>
      </c>
      <c r="S14" s="2">
        <f t="shared" ref="S14:S46" si="5">L14/M14</f>
        <v>0.5</v>
      </c>
      <c r="T14">
        <v>7</v>
      </c>
      <c r="U14">
        <v>1</v>
      </c>
      <c r="V14">
        <v>0</v>
      </c>
      <c r="W14" s="3">
        <f t="shared" si="0"/>
        <v>3.4695714285714265</v>
      </c>
      <c r="X14" s="4">
        <f t="shared" si="1"/>
        <v>5.2</v>
      </c>
      <c r="Y14" s="4">
        <f t="shared" si="2"/>
        <v>0.49999999999999989</v>
      </c>
      <c r="Z14">
        <v>0</v>
      </c>
    </row>
    <row r="15" spans="1:26" x14ac:dyDescent="0.3">
      <c r="A15" s="1" t="str">
        <f>'Chris Paul'!A15</f>
        <v>@ USA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 s="6" t="s">
        <v>45</v>
      </c>
      <c r="R15" s="6" t="s">
        <v>45</v>
      </c>
      <c r="S15" s="6" t="s">
        <v>45</v>
      </c>
      <c r="T15">
        <v>7</v>
      </c>
      <c r="U15">
        <v>2</v>
      </c>
      <c r="V15">
        <v>0</v>
      </c>
      <c r="W15" s="3">
        <f t="shared" si="0"/>
        <v>6.7024285714285723</v>
      </c>
      <c r="X15" s="4">
        <f t="shared" si="1"/>
        <v>3.9</v>
      </c>
      <c r="Y15" s="4">
        <f t="shared" si="2"/>
        <v>0.8999999999999998</v>
      </c>
      <c r="Z15">
        <v>0</v>
      </c>
    </row>
    <row r="16" spans="1:26" x14ac:dyDescent="0.3">
      <c r="A16" s="1" t="str">
        <f>'Chris Paul'!A16</f>
        <v>vs SPA</v>
      </c>
      <c r="B16">
        <v>0</v>
      </c>
      <c r="C16">
        <v>2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-7</v>
      </c>
      <c r="Q16" s="6" t="s">
        <v>45</v>
      </c>
      <c r="R16" s="6" t="s">
        <v>45</v>
      </c>
      <c r="S16" s="6" t="s">
        <v>45</v>
      </c>
      <c r="T16">
        <v>9</v>
      </c>
      <c r="U16">
        <v>0</v>
      </c>
      <c r="V16">
        <v>0</v>
      </c>
      <c r="W16" s="3">
        <f t="shared" si="0"/>
        <v>0</v>
      </c>
      <c r="X16" s="4">
        <f t="shared" si="1"/>
        <v>1.4</v>
      </c>
      <c r="Y16" s="4">
        <f t="shared" si="2"/>
        <v>0</v>
      </c>
      <c r="Z16">
        <v>0</v>
      </c>
    </row>
    <row r="17" spans="1:26" x14ac:dyDescent="0.3">
      <c r="A17" s="1" t="str">
        <f>'Chris Paul'!A17</f>
        <v>vs 6TH</v>
      </c>
      <c r="B17">
        <v>0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4</v>
      </c>
      <c r="Q17" s="6" t="s">
        <v>45</v>
      </c>
      <c r="R17" s="6" t="s">
        <v>45</v>
      </c>
      <c r="S17" s="6" t="s">
        <v>45</v>
      </c>
      <c r="T17">
        <v>7</v>
      </c>
      <c r="U17">
        <v>0</v>
      </c>
      <c r="V17">
        <v>0</v>
      </c>
      <c r="W17" s="3">
        <f t="shared" si="0"/>
        <v>1.7485714285714289</v>
      </c>
      <c r="X17" s="4">
        <f t="shared" si="1"/>
        <v>2.4</v>
      </c>
      <c r="Y17" s="4">
        <f t="shared" si="2"/>
        <v>0.19999999999999996</v>
      </c>
      <c r="Z17">
        <v>0</v>
      </c>
    </row>
    <row r="18" spans="1:26" x14ac:dyDescent="0.3">
      <c r="A18" s="1" t="str">
        <f>'Chris Paul'!A18</f>
        <v>@ CAN</v>
      </c>
      <c r="B18">
        <v>0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-4</v>
      </c>
      <c r="Q18" s="6" t="s">
        <v>45</v>
      </c>
      <c r="R18" s="6" t="s">
        <v>45</v>
      </c>
      <c r="S18" s="6" t="s">
        <v>45</v>
      </c>
      <c r="T18">
        <v>8</v>
      </c>
      <c r="U18">
        <v>0</v>
      </c>
      <c r="V18">
        <v>0</v>
      </c>
      <c r="W18" s="3">
        <f t="shared" si="0"/>
        <v>3.6767500000000002</v>
      </c>
      <c r="X18" s="4">
        <f t="shared" si="1"/>
        <v>2.4</v>
      </c>
      <c r="Y18" s="4">
        <f t="shared" si="2"/>
        <v>0.6</v>
      </c>
      <c r="Z18">
        <v>0</v>
      </c>
    </row>
    <row r="19" spans="1:26" x14ac:dyDescent="0.3">
      <c r="A19" s="1">
        <f>'Chris Paul'!A19</f>
        <v>0</v>
      </c>
      <c r="Q19" s="2" t="e">
        <f t="shared" si="3"/>
        <v>#DIV/0!</v>
      </c>
      <c r="R19" s="2" t="e">
        <f t="shared" si="4"/>
        <v>#DIV/0!</v>
      </c>
      <c r="S19" s="2" t="e">
        <f t="shared" si="5"/>
        <v>#DIV/0!</v>
      </c>
      <c r="W19" s="3" t="e">
        <f t="shared" si="0"/>
        <v>#DIV/0!</v>
      </c>
      <c r="X19" s="4">
        <f t="shared" si="1"/>
        <v>0</v>
      </c>
      <c r="Y19" s="4">
        <f t="shared" si="2"/>
        <v>0</v>
      </c>
      <c r="Z19">
        <v>0</v>
      </c>
    </row>
    <row r="20" spans="1:26" x14ac:dyDescent="0.3">
      <c r="A20" s="1">
        <f>'Chris Paul'!A20</f>
        <v>0</v>
      </c>
      <c r="Q20" s="2" t="e">
        <f t="shared" si="3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0"/>
        <v>#DIV/0!</v>
      </c>
      <c r="X20" s="4">
        <f t="shared" si="1"/>
        <v>0</v>
      </c>
      <c r="Y20" s="4">
        <f t="shared" si="2"/>
        <v>0</v>
      </c>
      <c r="Z20">
        <v>0</v>
      </c>
    </row>
    <row r="21" spans="1:26" x14ac:dyDescent="0.3">
      <c r="A21" s="1">
        <f>'Chris Paul'!A21</f>
        <v>0</v>
      </c>
      <c r="Q21" s="2" t="e">
        <f t="shared" si="3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0"/>
        <v>#DIV/0!</v>
      </c>
      <c r="X21" s="4">
        <f t="shared" si="1"/>
        <v>0</v>
      </c>
      <c r="Y21" s="4">
        <f t="shared" si="2"/>
        <v>0</v>
      </c>
      <c r="Z21">
        <v>0</v>
      </c>
    </row>
    <row r="22" spans="1:26" x14ac:dyDescent="0.3">
      <c r="A22" s="1">
        <f>'Chris Paul'!A22</f>
        <v>0</v>
      </c>
      <c r="Q22" s="2" t="e">
        <f t="shared" si="3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0"/>
        <v>#DIV/0!</v>
      </c>
      <c r="X22" s="4">
        <f t="shared" si="1"/>
        <v>0</v>
      </c>
      <c r="Y22" s="4">
        <f t="shared" si="2"/>
        <v>0</v>
      </c>
      <c r="Z22">
        <v>0</v>
      </c>
    </row>
    <row r="23" spans="1:26" x14ac:dyDescent="0.3">
      <c r="A23" s="1">
        <f>'Chris Paul'!A23</f>
        <v>0</v>
      </c>
      <c r="Q23" s="2" t="e">
        <f t="shared" si="3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0"/>
        <v>#DIV/0!</v>
      </c>
      <c r="X23" s="4">
        <f t="shared" si="1"/>
        <v>0</v>
      </c>
      <c r="Y23" s="4">
        <f t="shared" si="2"/>
        <v>0</v>
      </c>
      <c r="Z23">
        <v>0</v>
      </c>
    </row>
    <row r="24" spans="1:26" x14ac:dyDescent="0.3">
      <c r="A24" s="1">
        <f>'Chris Paul'!A24</f>
        <v>0</v>
      </c>
      <c r="Q24" s="2" t="e">
        <f t="shared" si="3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0"/>
        <v>#DIV/0!</v>
      </c>
      <c r="X24" s="4">
        <f t="shared" si="1"/>
        <v>0</v>
      </c>
      <c r="Y24" s="4">
        <f t="shared" si="2"/>
        <v>0</v>
      </c>
      <c r="Z24">
        <v>0</v>
      </c>
    </row>
    <row r="25" spans="1:26" x14ac:dyDescent="0.3">
      <c r="A25" s="1">
        <f>'Chris Paul'!A25</f>
        <v>0</v>
      </c>
      <c r="Q25" s="2" t="e">
        <f t="shared" si="3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0"/>
        <v>#DIV/0!</v>
      </c>
      <c r="X25" s="4">
        <f t="shared" si="1"/>
        <v>0</v>
      </c>
      <c r="Y25" s="4">
        <f t="shared" si="2"/>
        <v>0</v>
      </c>
      <c r="Z25">
        <v>0</v>
      </c>
    </row>
    <row r="26" spans="1:26" x14ac:dyDescent="0.3">
      <c r="A26" s="1">
        <f>'Chris Paul'!A26</f>
        <v>0</v>
      </c>
      <c r="Q26" s="2" t="e">
        <f t="shared" si="3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0"/>
        <v>#DIV/0!</v>
      </c>
      <c r="X26" s="4">
        <f t="shared" si="1"/>
        <v>0</v>
      </c>
      <c r="Y26" s="4">
        <f t="shared" si="2"/>
        <v>0</v>
      </c>
      <c r="Z26">
        <v>0</v>
      </c>
    </row>
    <row r="27" spans="1:26" x14ac:dyDescent="0.3">
      <c r="A27" s="1">
        <f>'Chris Paul'!A27</f>
        <v>0</v>
      </c>
      <c r="Q27" s="2" t="e">
        <f t="shared" si="3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0"/>
        <v>#DIV/0!</v>
      </c>
      <c r="X27" s="4">
        <f t="shared" si="1"/>
        <v>0</v>
      </c>
      <c r="Y27" s="4">
        <f t="shared" si="2"/>
        <v>0</v>
      </c>
      <c r="Z27">
        <v>0</v>
      </c>
    </row>
    <row r="28" spans="1:26" x14ac:dyDescent="0.3">
      <c r="A28" s="1">
        <f>'Chris Paul'!A28</f>
        <v>0</v>
      </c>
      <c r="Q28" s="2" t="e">
        <f t="shared" si="3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'Chris Paul'!A29</f>
        <v>0</v>
      </c>
      <c r="Q29" s="2" t="e">
        <f t="shared" si="3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'Chris Paul'!A30</f>
        <v>0</v>
      </c>
      <c r="Q30" s="2" t="e">
        <f t="shared" si="3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'Chris Paul'!A31</f>
        <v>0</v>
      </c>
      <c r="Q31" s="2" t="e">
        <f t="shared" si="3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'Chris Paul'!A32</f>
        <v>0</v>
      </c>
      <c r="Q32" s="2" t="e">
        <f t="shared" si="3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'Chris Paul'!A33</f>
        <v>0</v>
      </c>
      <c r="Q33" s="2" t="e">
        <f t="shared" si="3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'Chris Paul'!A34</f>
        <v>0</v>
      </c>
      <c r="Q34" s="2" t="e">
        <f t="shared" si="3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'Chris Paul'!A35</f>
        <v>0</v>
      </c>
      <c r="Q35" s="2" t="e">
        <f t="shared" si="3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'Chris Paul'!A36</f>
        <v>0</v>
      </c>
      <c r="Q36" s="2" t="e">
        <f t="shared" si="3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'Chris Paul'!A37</f>
        <v>0</v>
      </c>
      <c r="Q37" s="2" t="e">
        <f t="shared" si="3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'Chris Paul'!A38</f>
        <v>0</v>
      </c>
      <c r="Q38" s="2" t="e">
        <f t="shared" si="3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'Chris Paul'!A39</f>
        <v>0</v>
      </c>
      <c r="Q39" s="2" t="e">
        <f t="shared" si="3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'Chris Paul'!A40</f>
        <v>0</v>
      </c>
      <c r="Q40" s="2" t="e">
        <f t="shared" si="3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'Chris Paul'!A41</f>
        <v>0</v>
      </c>
      <c r="Q41" s="2" t="e">
        <f t="shared" si="3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'Chris Paul'!A42</f>
        <v>0</v>
      </c>
      <c r="Q42" s="2" t="e">
        <f t="shared" si="3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'Chris Paul'!A43</f>
        <v>0</v>
      </c>
      <c r="Q43" s="2" t="e">
        <f t="shared" si="3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'Chris Paul'!A44</f>
        <v>0</v>
      </c>
      <c r="Q44" s="2" t="e">
        <f t="shared" si="3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'Chris Paul'!A45</f>
        <v>0</v>
      </c>
      <c r="Q45" s="2" t="e">
        <f t="shared" si="3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'Chris Paul'!A46</f>
        <v>0</v>
      </c>
      <c r="Q46" s="2" t="e">
        <f t="shared" si="3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0.82352941176470584</v>
      </c>
      <c r="C47" s="4">
        <f t="shared" ref="C47:P47" si="6">AVERAGE(C2:C46)</f>
        <v>1.6470588235294117</v>
      </c>
      <c r="D47" s="4">
        <f t="shared" si="6"/>
        <v>0.23529411764705882</v>
      </c>
      <c r="E47" s="4">
        <f t="shared" si="6"/>
        <v>0.17647058823529413</v>
      </c>
      <c r="F47" s="4">
        <f t="shared" si="6"/>
        <v>0.11764705882352941</v>
      </c>
      <c r="G47" s="4">
        <f t="shared" si="6"/>
        <v>0.29411764705882354</v>
      </c>
      <c r="H47" s="4">
        <f t="shared" si="6"/>
        <v>0.35294117647058826</v>
      </c>
      <c r="I47" s="4">
        <f t="shared" si="6"/>
        <v>0.70588235294117652</v>
      </c>
      <c r="J47" s="4">
        <f t="shared" si="6"/>
        <v>5.8823529411764705E-2</v>
      </c>
      <c r="K47" s="4">
        <f t="shared" si="6"/>
        <v>0.17647058823529413</v>
      </c>
      <c r="L47" s="4">
        <f t="shared" si="6"/>
        <v>5.8823529411764705E-2</v>
      </c>
      <c r="M47" s="4">
        <f t="shared" si="6"/>
        <v>0.11764705882352941</v>
      </c>
      <c r="N47" s="4">
        <f t="shared" si="6"/>
        <v>0.29411764705882354</v>
      </c>
      <c r="O47" s="4">
        <f t="shared" si="6"/>
        <v>0.35294117647058826</v>
      </c>
      <c r="P47" s="4">
        <f t="shared" si="6"/>
        <v>0.88235294117647056</v>
      </c>
      <c r="Q47" s="2">
        <f>SUM(H2:H46)/SUM(I2:I46)</f>
        <v>0.5</v>
      </c>
      <c r="R47" s="2">
        <f>SUM(J2:J46)/SUM(K2:K46)</f>
        <v>0.33333333333333331</v>
      </c>
      <c r="S47" s="2">
        <f>SUM(L2:L46)/SUM(M2:M46)</f>
        <v>0.5</v>
      </c>
      <c r="T47" s="4">
        <f t="shared" ref="T47:V47" si="7">AVERAGE(T2:T46)</f>
        <v>7.7647058823529411</v>
      </c>
      <c r="U47" s="4">
        <f t="shared" si="7"/>
        <v>1.411764705882353</v>
      </c>
      <c r="V47" s="4">
        <f t="shared" si="7"/>
        <v>0.11764705882352941</v>
      </c>
      <c r="W47" s="3">
        <f>((H49*85.91) +(F49*53.897)+(J49*51.757)+(L49*46.845)+(E49*39.19)+(N49*39.19)+(D49*34.677)+((C49-N49)*14.707)-(O49*17.174)-((M49-L49)*20.091)-((I49-H49)*39.19)-(G49*53.897))/T49</f>
        <v>6.7014015151515167</v>
      </c>
      <c r="X47" s="4">
        <f t="shared" ref="X47" si="8">B47+(C47*1.2)+(D47*1.5)+(E47*3)+(F47*3)-G47</f>
        <v>3.7411764705882353</v>
      </c>
      <c r="Y47" s="4">
        <f t="shared" ref="Y47" si="9">B47+0.4*H47-0.7*I47-0.4*(M47-L47)+0.7*N47+0.3*(C47-N47)+F47+D47*0.7+0.7*E47-0.4*O47-G47</f>
        <v>1.0294117647058822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14</v>
      </c>
      <c r="C49">
        <f t="shared" ref="C49:P49" si="10">SUM(C2:C46)</f>
        <v>28</v>
      </c>
      <c r="D49">
        <f t="shared" si="10"/>
        <v>4</v>
      </c>
      <c r="E49">
        <f t="shared" si="10"/>
        <v>3</v>
      </c>
      <c r="F49">
        <f t="shared" si="10"/>
        <v>2</v>
      </c>
      <c r="G49">
        <f t="shared" si="10"/>
        <v>5</v>
      </c>
      <c r="H49">
        <f t="shared" si="10"/>
        <v>6</v>
      </c>
      <c r="I49">
        <f t="shared" si="10"/>
        <v>12</v>
      </c>
      <c r="J49">
        <f t="shared" si="10"/>
        <v>1</v>
      </c>
      <c r="K49">
        <f t="shared" si="10"/>
        <v>3</v>
      </c>
      <c r="L49">
        <f t="shared" si="10"/>
        <v>1</v>
      </c>
      <c r="M49">
        <f t="shared" si="10"/>
        <v>2</v>
      </c>
      <c r="N49">
        <f t="shared" si="10"/>
        <v>5</v>
      </c>
      <c r="O49">
        <f t="shared" si="10"/>
        <v>6</v>
      </c>
      <c r="P49">
        <f t="shared" si="10"/>
        <v>15</v>
      </c>
      <c r="T49">
        <f>SUM(T2:T46)</f>
        <v>132</v>
      </c>
      <c r="U49">
        <f>SUM(U2:U46)</f>
        <v>24</v>
      </c>
      <c r="V49">
        <f>SUM(V2:V46)</f>
        <v>2</v>
      </c>
      <c r="X49" s="4">
        <f>SUM(X2:X46)</f>
        <v>63.6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'Chris Paul'!A2</f>
        <v>@ 6TH</v>
      </c>
      <c r="B2">
        <v>0</v>
      </c>
      <c r="C2">
        <v>2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2</v>
      </c>
      <c r="Q2" s="6" t="s">
        <v>45</v>
      </c>
      <c r="R2" s="6" t="s">
        <v>45</v>
      </c>
      <c r="S2" s="6" t="s">
        <v>45</v>
      </c>
      <c r="T2">
        <v>5</v>
      </c>
      <c r="U2">
        <v>0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18.617399999999996</v>
      </c>
      <c r="X2" s="4">
        <f t="shared" ref="X2:X46" si="1">B2+(C2*1.2)+(D2*1.5)+(E2*3)+(F2*3)-G2</f>
        <v>5.4</v>
      </c>
      <c r="Y2" s="4">
        <f t="shared" ref="Y2:Y46" si="2">B2+0.4*H2-0.7*I2-0.4*(M2-L2)+0.7*N2+0.3*(C2-N2)+F2+D2*0.7+0.7*E2-0.4*O2-G2</f>
        <v>1.7</v>
      </c>
      <c r="Z2">
        <v>0</v>
      </c>
    </row>
    <row r="3" spans="1:26" x14ac:dyDescent="0.3">
      <c r="A3" s="1" t="str">
        <f>'Chris Paul'!A3</f>
        <v>vs CAN</v>
      </c>
      <c r="B3">
        <v>5</v>
      </c>
      <c r="C3">
        <v>1</v>
      </c>
      <c r="D3">
        <v>0</v>
      </c>
      <c r="E3">
        <v>0</v>
      </c>
      <c r="F3">
        <v>0</v>
      </c>
      <c r="G3">
        <v>0</v>
      </c>
      <c r="H3">
        <v>2</v>
      </c>
      <c r="I3">
        <v>3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4</v>
      </c>
      <c r="Q3" s="2">
        <f t="shared" ref="Q3:Q46" si="3">H3/I3</f>
        <v>0.66666666666666663</v>
      </c>
      <c r="R3" s="6" t="s">
        <v>45</v>
      </c>
      <c r="S3" s="2">
        <f>L3/M3</f>
        <v>1</v>
      </c>
      <c r="T3">
        <v>5</v>
      </c>
      <c r="U3">
        <v>5</v>
      </c>
      <c r="V3">
        <v>1</v>
      </c>
      <c r="W3" s="3">
        <f t="shared" si="0"/>
        <v>43.733000000000004</v>
      </c>
      <c r="X3" s="4">
        <f t="shared" si="1"/>
        <v>6.2</v>
      </c>
      <c r="Y3" s="4">
        <f t="shared" si="2"/>
        <v>4.4000000000000004</v>
      </c>
      <c r="Z3">
        <v>0</v>
      </c>
    </row>
    <row r="4" spans="1:26" x14ac:dyDescent="0.3">
      <c r="A4" s="1" t="str">
        <f>'Chris Paul'!A4</f>
        <v>@ DNK</v>
      </c>
      <c r="B4">
        <v>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</v>
      </c>
      <c r="N4">
        <v>0</v>
      </c>
      <c r="O4">
        <v>0</v>
      </c>
      <c r="P4">
        <v>-2</v>
      </c>
      <c r="Q4" s="6" t="s">
        <v>45</v>
      </c>
      <c r="R4" s="6" t="s">
        <v>45</v>
      </c>
      <c r="S4" s="2">
        <f>L4/M4</f>
        <v>1</v>
      </c>
      <c r="T4">
        <v>6</v>
      </c>
      <c r="U4">
        <v>2</v>
      </c>
      <c r="V4">
        <v>0</v>
      </c>
      <c r="W4" s="3">
        <f t="shared" si="0"/>
        <v>18.066166666666664</v>
      </c>
      <c r="X4" s="4">
        <f t="shared" si="1"/>
        <v>3.2</v>
      </c>
      <c r="Y4" s="4">
        <f t="shared" si="2"/>
        <v>2.2999999999999998</v>
      </c>
      <c r="Z4">
        <v>0</v>
      </c>
    </row>
    <row r="5" spans="1:26" x14ac:dyDescent="0.3">
      <c r="A5" s="1" t="str">
        <f>'Chris Paul'!A5</f>
        <v>vs IMP</v>
      </c>
      <c r="B5">
        <v>0</v>
      </c>
      <c r="C5">
        <v>2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3</v>
      </c>
      <c r="Q5" s="6" t="s">
        <v>45</v>
      </c>
      <c r="R5" s="6" t="s">
        <v>45</v>
      </c>
      <c r="S5" s="6" t="s">
        <v>45</v>
      </c>
      <c r="T5">
        <v>6</v>
      </c>
      <c r="U5">
        <v>0</v>
      </c>
      <c r="V5">
        <v>0</v>
      </c>
      <c r="W5" s="3">
        <f t="shared" si="0"/>
        <v>8.5716666666666672</v>
      </c>
      <c r="X5" s="4">
        <f t="shared" si="1"/>
        <v>5.4</v>
      </c>
      <c r="Y5" s="4">
        <f t="shared" si="2"/>
        <v>0.8999999999999998</v>
      </c>
      <c r="Z5">
        <v>0</v>
      </c>
    </row>
    <row r="6" spans="1:26" x14ac:dyDescent="0.3">
      <c r="A6" s="1" t="str">
        <f>'Chris Paul'!A6</f>
        <v>@ 3PT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1</v>
      </c>
      <c r="P6">
        <v>-6</v>
      </c>
      <c r="Q6" s="6" t="s">
        <v>45</v>
      </c>
      <c r="R6" s="6" t="s">
        <v>45</v>
      </c>
      <c r="S6" s="2">
        <f t="shared" ref="S6:S46" si="4">L6/M6</f>
        <v>0.5</v>
      </c>
      <c r="T6">
        <v>6</v>
      </c>
      <c r="U6">
        <v>1</v>
      </c>
      <c r="V6">
        <v>0</v>
      </c>
      <c r="W6" s="3">
        <f t="shared" si="0"/>
        <v>1.596666666666664</v>
      </c>
      <c r="X6" s="4">
        <f t="shared" si="1"/>
        <v>4.2</v>
      </c>
      <c r="Y6" s="4">
        <f t="shared" si="2"/>
        <v>0.19999999999999973</v>
      </c>
      <c r="Z6">
        <v>0</v>
      </c>
    </row>
    <row r="7" spans="1:26" x14ac:dyDescent="0.3">
      <c r="A7" s="1" t="str">
        <f>'Chris Paul'!A7</f>
        <v>vs DEF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</v>
      </c>
      <c r="Q7" s="6" t="s">
        <v>45</v>
      </c>
      <c r="R7" s="6" t="s">
        <v>45</v>
      </c>
      <c r="S7" s="6" t="s">
        <v>45</v>
      </c>
      <c r="T7">
        <v>8</v>
      </c>
      <c r="U7">
        <v>0</v>
      </c>
      <c r="V7">
        <v>0</v>
      </c>
      <c r="W7" s="3">
        <f t="shared" si="0"/>
        <v>0</v>
      </c>
      <c r="X7" s="4">
        <f t="shared" si="1"/>
        <v>0</v>
      </c>
      <c r="Y7" s="4">
        <f t="shared" si="2"/>
        <v>0</v>
      </c>
      <c r="Z7">
        <v>0</v>
      </c>
    </row>
    <row r="8" spans="1:26" x14ac:dyDescent="0.3">
      <c r="A8" s="1" t="str">
        <f>'Chris Paul'!A8</f>
        <v>@ OCE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 s="6" t="s">
        <v>45</v>
      </c>
      <c r="R8" s="6" t="s">
        <v>45</v>
      </c>
      <c r="S8" s="6" t="s">
        <v>45</v>
      </c>
      <c r="T8">
        <v>6</v>
      </c>
      <c r="U8">
        <v>0</v>
      </c>
      <c r="V8">
        <v>0</v>
      </c>
      <c r="W8" s="3">
        <f t="shared" si="0"/>
        <v>2.4511666666666669</v>
      </c>
      <c r="X8" s="4">
        <f t="shared" si="1"/>
        <v>1.2</v>
      </c>
      <c r="Y8" s="4">
        <f t="shared" si="2"/>
        <v>0.3</v>
      </c>
      <c r="Z8">
        <v>0</v>
      </c>
    </row>
    <row r="9" spans="1:26" x14ac:dyDescent="0.3">
      <c r="A9" s="1" t="str">
        <f>'Chris Paul'!A9</f>
        <v>vs FRA</v>
      </c>
      <c r="B9">
        <v>0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  <c r="Q9" s="6" t="s">
        <v>45</v>
      </c>
      <c r="R9" s="6" t="s">
        <v>45</v>
      </c>
      <c r="S9" s="6" t="s">
        <v>45</v>
      </c>
      <c r="T9">
        <v>5</v>
      </c>
      <c r="U9">
        <v>2</v>
      </c>
      <c r="V9">
        <v>0</v>
      </c>
      <c r="W9" s="3">
        <f t="shared" si="0"/>
        <v>17.714799999999997</v>
      </c>
      <c r="X9" s="4">
        <f t="shared" si="1"/>
        <v>5.7</v>
      </c>
      <c r="Y9" s="4">
        <f t="shared" si="2"/>
        <v>1.7</v>
      </c>
      <c r="Z9">
        <v>0</v>
      </c>
    </row>
    <row r="10" spans="1:26" x14ac:dyDescent="0.3">
      <c r="A10" s="1" t="str">
        <f>'Chris Paul'!A10</f>
        <v>@ INJ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 s="6" t="s">
        <v>45</v>
      </c>
      <c r="R10" s="6" t="s">
        <v>45</v>
      </c>
      <c r="S10" s="6" t="s">
        <v>45</v>
      </c>
      <c r="T10">
        <v>5</v>
      </c>
      <c r="U10">
        <v>0</v>
      </c>
      <c r="V10">
        <v>0</v>
      </c>
      <c r="W10" s="3">
        <f t="shared" si="0"/>
        <v>-0.49339999999999973</v>
      </c>
      <c r="X10" s="4">
        <f t="shared" si="1"/>
        <v>1.2</v>
      </c>
      <c r="Y10" s="4">
        <f t="shared" si="2"/>
        <v>-0.10000000000000003</v>
      </c>
      <c r="Z10">
        <v>0</v>
      </c>
    </row>
    <row r="11" spans="1:26" x14ac:dyDescent="0.3">
      <c r="A11" s="1" t="str">
        <f>'Chris Paul'!A11</f>
        <v>vs EUR</v>
      </c>
      <c r="B11">
        <v>5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2</v>
      </c>
      <c r="M11">
        <v>2</v>
      </c>
      <c r="N11">
        <v>0</v>
      </c>
      <c r="O11">
        <v>0</v>
      </c>
      <c r="P11">
        <v>10</v>
      </c>
      <c r="Q11" s="2">
        <f t="shared" si="3"/>
        <v>1</v>
      </c>
      <c r="R11" s="2">
        <f t="shared" ref="R11:R46" si="5">J11/K11</f>
        <v>1</v>
      </c>
      <c r="S11" s="2">
        <f t="shared" si="4"/>
        <v>1</v>
      </c>
      <c r="T11">
        <v>9</v>
      </c>
      <c r="U11">
        <v>5</v>
      </c>
      <c r="V11">
        <v>0</v>
      </c>
      <c r="W11" s="3">
        <f t="shared" si="0"/>
        <v>27.340444444444444</v>
      </c>
      <c r="X11" s="4">
        <f t="shared" si="1"/>
        <v>6.2</v>
      </c>
      <c r="Y11" s="4">
        <f t="shared" si="2"/>
        <v>5</v>
      </c>
      <c r="Z11">
        <v>0</v>
      </c>
    </row>
    <row r="12" spans="1:26" x14ac:dyDescent="0.3">
      <c r="A12" s="1" t="str">
        <f>'Chris Paul'!A12</f>
        <v>@ RKS</v>
      </c>
      <c r="B12">
        <v>2</v>
      </c>
      <c r="C12">
        <v>1</v>
      </c>
      <c r="D12">
        <v>2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8</v>
      </c>
      <c r="Q12" s="2">
        <f t="shared" si="3"/>
        <v>1</v>
      </c>
      <c r="R12" s="6" t="s">
        <v>45</v>
      </c>
      <c r="S12" s="6" t="s">
        <v>45</v>
      </c>
      <c r="T12">
        <v>5</v>
      </c>
      <c r="U12">
        <v>6</v>
      </c>
      <c r="V12">
        <v>0</v>
      </c>
      <c r="W12" s="3">
        <f t="shared" si="0"/>
        <v>30.5594</v>
      </c>
      <c r="X12" s="4">
        <f t="shared" si="1"/>
        <v>6.2</v>
      </c>
      <c r="Y12" s="4">
        <f t="shared" si="2"/>
        <v>3</v>
      </c>
      <c r="Z12">
        <v>0</v>
      </c>
    </row>
    <row r="13" spans="1:26" x14ac:dyDescent="0.3">
      <c r="A13" s="1" t="str">
        <f>'Chris Paul'!A13</f>
        <v>vs AFR</v>
      </c>
      <c r="B13">
        <v>0</v>
      </c>
      <c r="C13">
        <v>2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-3</v>
      </c>
      <c r="Q13" s="6" t="s">
        <v>45</v>
      </c>
      <c r="R13" s="6" t="s">
        <v>45</v>
      </c>
      <c r="S13" s="6" t="s">
        <v>45</v>
      </c>
      <c r="T13">
        <v>5</v>
      </c>
      <c r="U13">
        <v>0</v>
      </c>
      <c r="V13">
        <v>0</v>
      </c>
      <c r="W13" s="3">
        <f t="shared" si="0"/>
        <v>13.720800000000001</v>
      </c>
      <c r="X13" s="4">
        <f t="shared" si="1"/>
        <v>5.4</v>
      </c>
      <c r="Y13" s="4">
        <f t="shared" si="2"/>
        <v>1.2999999999999998</v>
      </c>
      <c r="Z13">
        <v>0</v>
      </c>
    </row>
    <row r="14" spans="1:26" x14ac:dyDescent="0.3">
      <c r="A14" s="1" t="str">
        <f>'Chris Paul'!A14</f>
        <v>@ CHI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-1</v>
      </c>
      <c r="Q14" s="2">
        <f t="shared" si="3"/>
        <v>0.5</v>
      </c>
      <c r="R14" s="6" t="s">
        <v>45</v>
      </c>
      <c r="S14" s="6" t="s">
        <v>45</v>
      </c>
      <c r="T14">
        <v>7</v>
      </c>
      <c r="U14">
        <v>2</v>
      </c>
      <c r="V14">
        <v>1</v>
      </c>
      <c r="W14" s="3">
        <f t="shared" si="0"/>
        <v>6.6742857142857144</v>
      </c>
      <c r="X14" s="4">
        <f t="shared" si="1"/>
        <v>2</v>
      </c>
      <c r="Y14" s="4">
        <f t="shared" si="2"/>
        <v>1</v>
      </c>
      <c r="Z14">
        <v>0</v>
      </c>
    </row>
    <row r="15" spans="1:26" x14ac:dyDescent="0.3">
      <c r="A15" s="1" t="str">
        <f>'Chris Paul'!A15</f>
        <v>@ USA</v>
      </c>
      <c r="B15">
        <v>6</v>
      </c>
      <c r="C15">
        <v>0</v>
      </c>
      <c r="D15">
        <v>1</v>
      </c>
      <c r="E15">
        <v>0</v>
      </c>
      <c r="F15">
        <v>0</v>
      </c>
      <c r="G15">
        <v>0</v>
      </c>
      <c r="H15">
        <v>3</v>
      </c>
      <c r="I15">
        <v>4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-1</v>
      </c>
      <c r="Q15" s="2">
        <f t="shared" si="3"/>
        <v>0.75</v>
      </c>
      <c r="R15" s="6" t="s">
        <v>45</v>
      </c>
      <c r="S15" s="6" t="s">
        <v>45</v>
      </c>
      <c r="T15">
        <v>8</v>
      </c>
      <c r="U15">
        <v>8</v>
      </c>
      <c r="V15">
        <v>0</v>
      </c>
      <c r="W15" s="3">
        <f t="shared" si="0"/>
        <v>29.505375000000008</v>
      </c>
      <c r="X15" s="4">
        <f t="shared" si="1"/>
        <v>7.5</v>
      </c>
      <c r="Y15" s="4">
        <f t="shared" si="2"/>
        <v>4.7</v>
      </c>
      <c r="Z15">
        <v>0</v>
      </c>
    </row>
    <row r="16" spans="1:26" x14ac:dyDescent="0.3">
      <c r="A16" s="1" t="str">
        <f>'Chris Paul'!A16</f>
        <v>vs SPA</v>
      </c>
      <c r="B16">
        <v>2</v>
      </c>
      <c r="C16">
        <v>1</v>
      </c>
      <c r="D16">
        <v>2</v>
      </c>
      <c r="E16">
        <v>0</v>
      </c>
      <c r="F16">
        <v>0</v>
      </c>
      <c r="G16">
        <v>0</v>
      </c>
      <c r="H16">
        <v>1</v>
      </c>
      <c r="I16">
        <v>2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-9</v>
      </c>
      <c r="Q16" s="2">
        <f t="shared" si="3"/>
        <v>0.5</v>
      </c>
      <c r="R16" s="6" t="s">
        <v>45</v>
      </c>
      <c r="S16" s="6" t="s">
        <v>45</v>
      </c>
      <c r="T16">
        <v>7</v>
      </c>
      <c r="U16">
        <v>7</v>
      </c>
      <c r="V16">
        <v>0</v>
      </c>
      <c r="W16" s="3">
        <f t="shared" si="0"/>
        <v>22.180571428571429</v>
      </c>
      <c r="X16" s="4">
        <f t="shared" si="1"/>
        <v>6.2</v>
      </c>
      <c r="Y16" s="4">
        <f t="shared" si="2"/>
        <v>3.0999999999999996</v>
      </c>
      <c r="Z16">
        <v>0</v>
      </c>
    </row>
    <row r="17" spans="1:26" x14ac:dyDescent="0.3">
      <c r="A17" s="1" t="str">
        <f>'Chris Paul'!A17</f>
        <v>vs 6TH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-9</v>
      </c>
      <c r="Q17" s="6" t="s">
        <v>45</v>
      </c>
      <c r="R17" s="6" t="s">
        <v>45</v>
      </c>
      <c r="S17" s="6" t="s">
        <v>45</v>
      </c>
      <c r="T17">
        <v>5</v>
      </c>
      <c r="U17">
        <v>0</v>
      </c>
      <c r="V17">
        <v>0</v>
      </c>
      <c r="W17" s="3">
        <f t="shared" si="0"/>
        <v>-21.558799999999998</v>
      </c>
      <c r="X17" s="4">
        <f t="shared" si="1"/>
        <v>-2</v>
      </c>
      <c r="Y17" s="4">
        <f t="shared" si="2"/>
        <v>-2</v>
      </c>
      <c r="Z17">
        <v>0</v>
      </c>
    </row>
    <row r="18" spans="1:26" x14ac:dyDescent="0.3">
      <c r="A18" s="1" t="str">
        <f>'Chris Paul'!A18</f>
        <v>@ CAN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6</v>
      </c>
      <c r="Q18" s="6" t="s">
        <v>45</v>
      </c>
      <c r="R18" s="6" t="s">
        <v>45</v>
      </c>
      <c r="S18" s="6" t="s">
        <v>45</v>
      </c>
      <c r="T18">
        <v>6</v>
      </c>
      <c r="U18">
        <v>3</v>
      </c>
      <c r="V18">
        <v>0</v>
      </c>
      <c r="W18" s="3">
        <f t="shared" si="0"/>
        <v>5.3683333333333332</v>
      </c>
      <c r="X18" s="4">
        <f t="shared" si="1"/>
        <v>2.7</v>
      </c>
      <c r="Y18" s="4">
        <f t="shared" si="2"/>
        <v>0.6</v>
      </c>
      <c r="Z18">
        <v>0</v>
      </c>
    </row>
    <row r="19" spans="1:26" x14ac:dyDescent="0.3">
      <c r="A19" s="1">
        <f>'Chris Paul'!A19</f>
        <v>0</v>
      </c>
      <c r="Q19" s="2" t="e">
        <f t="shared" si="3"/>
        <v>#DIV/0!</v>
      </c>
      <c r="R19" s="2" t="e">
        <f t="shared" si="5"/>
        <v>#DIV/0!</v>
      </c>
      <c r="S19" s="2" t="e">
        <f t="shared" si="4"/>
        <v>#DIV/0!</v>
      </c>
      <c r="W19" s="3" t="e">
        <f t="shared" si="0"/>
        <v>#DIV/0!</v>
      </c>
      <c r="X19" s="4">
        <f t="shared" si="1"/>
        <v>0</v>
      </c>
      <c r="Y19" s="4">
        <f t="shared" si="2"/>
        <v>0</v>
      </c>
      <c r="Z19">
        <v>0</v>
      </c>
    </row>
    <row r="20" spans="1:26" x14ac:dyDescent="0.3">
      <c r="A20" s="1">
        <f>'Chris Paul'!A20</f>
        <v>0</v>
      </c>
      <c r="Q20" s="2" t="e">
        <f t="shared" si="3"/>
        <v>#DIV/0!</v>
      </c>
      <c r="R20" s="2" t="e">
        <f t="shared" si="5"/>
        <v>#DIV/0!</v>
      </c>
      <c r="S20" s="2" t="e">
        <f t="shared" si="4"/>
        <v>#DIV/0!</v>
      </c>
      <c r="W20" s="3" t="e">
        <f t="shared" si="0"/>
        <v>#DIV/0!</v>
      </c>
      <c r="X20" s="4">
        <f t="shared" si="1"/>
        <v>0</v>
      </c>
      <c r="Y20" s="4">
        <f t="shared" si="2"/>
        <v>0</v>
      </c>
      <c r="Z20">
        <v>0</v>
      </c>
    </row>
    <row r="21" spans="1:26" x14ac:dyDescent="0.3">
      <c r="A21" s="1">
        <f>'Chris Paul'!A21</f>
        <v>0</v>
      </c>
      <c r="Q21" s="2" t="e">
        <f t="shared" si="3"/>
        <v>#DIV/0!</v>
      </c>
      <c r="R21" s="2" t="e">
        <f t="shared" si="5"/>
        <v>#DIV/0!</v>
      </c>
      <c r="S21" s="2" t="e">
        <f t="shared" si="4"/>
        <v>#DIV/0!</v>
      </c>
      <c r="W21" s="3" t="e">
        <f t="shared" si="0"/>
        <v>#DIV/0!</v>
      </c>
      <c r="X21" s="4">
        <f t="shared" si="1"/>
        <v>0</v>
      </c>
      <c r="Y21" s="4">
        <f t="shared" si="2"/>
        <v>0</v>
      </c>
      <c r="Z21">
        <v>0</v>
      </c>
    </row>
    <row r="22" spans="1:26" x14ac:dyDescent="0.3">
      <c r="A22" s="1">
        <f>'Chris Paul'!A22</f>
        <v>0</v>
      </c>
      <c r="Q22" s="2" t="e">
        <f t="shared" si="3"/>
        <v>#DIV/0!</v>
      </c>
      <c r="R22" s="2" t="e">
        <f t="shared" si="5"/>
        <v>#DIV/0!</v>
      </c>
      <c r="S22" s="2" t="e">
        <f t="shared" si="4"/>
        <v>#DIV/0!</v>
      </c>
      <c r="W22" s="3" t="e">
        <f t="shared" si="0"/>
        <v>#DIV/0!</v>
      </c>
      <c r="X22" s="4">
        <f t="shared" si="1"/>
        <v>0</v>
      </c>
      <c r="Y22" s="4">
        <f t="shared" si="2"/>
        <v>0</v>
      </c>
      <c r="Z22">
        <v>0</v>
      </c>
    </row>
    <row r="23" spans="1:26" x14ac:dyDescent="0.3">
      <c r="A23" s="1">
        <f>'Chris Paul'!A23</f>
        <v>0</v>
      </c>
      <c r="Q23" s="2" t="e">
        <f t="shared" si="3"/>
        <v>#DIV/0!</v>
      </c>
      <c r="R23" s="2" t="e">
        <f t="shared" si="5"/>
        <v>#DIV/0!</v>
      </c>
      <c r="S23" s="2" t="e">
        <f t="shared" si="4"/>
        <v>#DIV/0!</v>
      </c>
      <c r="W23" s="3" t="e">
        <f t="shared" si="0"/>
        <v>#DIV/0!</v>
      </c>
      <c r="X23" s="4">
        <f t="shared" si="1"/>
        <v>0</v>
      </c>
      <c r="Y23" s="4">
        <f t="shared" si="2"/>
        <v>0</v>
      </c>
      <c r="Z23">
        <v>0</v>
      </c>
    </row>
    <row r="24" spans="1:26" x14ac:dyDescent="0.3">
      <c r="A24" s="1">
        <f>'Chris Paul'!A24</f>
        <v>0</v>
      </c>
      <c r="Q24" s="2" t="e">
        <f t="shared" si="3"/>
        <v>#DIV/0!</v>
      </c>
      <c r="R24" s="2" t="e">
        <f t="shared" si="5"/>
        <v>#DIV/0!</v>
      </c>
      <c r="S24" s="2" t="e">
        <f t="shared" si="4"/>
        <v>#DIV/0!</v>
      </c>
      <c r="W24" s="3" t="e">
        <f t="shared" si="0"/>
        <v>#DIV/0!</v>
      </c>
      <c r="X24" s="4">
        <f t="shared" si="1"/>
        <v>0</v>
      </c>
      <c r="Y24" s="4">
        <f t="shared" si="2"/>
        <v>0</v>
      </c>
      <c r="Z24">
        <v>0</v>
      </c>
    </row>
    <row r="25" spans="1:26" x14ac:dyDescent="0.3">
      <c r="A25" s="1">
        <f>'Chris Paul'!A25</f>
        <v>0</v>
      </c>
      <c r="Q25" s="2" t="e">
        <f t="shared" si="3"/>
        <v>#DIV/0!</v>
      </c>
      <c r="R25" s="2" t="e">
        <f t="shared" si="5"/>
        <v>#DIV/0!</v>
      </c>
      <c r="S25" s="2" t="e">
        <f t="shared" si="4"/>
        <v>#DIV/0!</v>
      </c>
      <c r="W25" s="3" t="e">
        <f t="shared" si="0"/>
        <v>#DIV/0!</v>
      </c>
      <c r="X25" s="4">
        <f t="shared" si="1"/>
        <v>0</v>
      </c>
      <c r="Y25" s="4">
        <f t="shared" si="2"/>
        <v>0</v>
      </c>
      <c r="Z25">
        <v>0</v>
      </c>
    </row>
    <row r="26" spans="1:26" x14ac:dyDescent="0.3">
      <c r="A26" s="1">
        <f>'Chris Paul'!A26</f>
        <v>0</v>
      </c>
      <c r="Q26" s="2" t="e">
        <f t="shared" si="3"/>
        <v>#DIV/0!</v>
      </c>
      <c r="R26" s="2" t="e">
        <f t="shared" si="5"/>
        <v>#DIV/0!</v>
      </c>
      <c r="S26" s="2" t="e">
        <f t="shared" si="4"/>
        <v>#DIV/0!</v>
      </c>
      <c r="W26" s="3" t="e">
        <f t="shared" si="0"/>
        <v>#DIV/0!</v>
      </c>
      <c r="X26" s="4">
        <f t="shared" si="1"/>
        <v>0</v>
      </c>
      <c r="Y26" s="4">
        <f t="shared" si="2"/>
        <v>0</v>
      </c>
      <c r="Z26">
        <v>0</v>
      </c>
    </row>
    <row r="27" spans="1:26" x14ac:dyDescent="0.3">
      <c r="A27" s="1">
        <f>'Chris Paul'!A27</f>
        <v>0</v>
      </c>
      <c r="Q27" s="2" t="e">
        <f t="shared" si="3"/>
        <v>#DIV/0!</v>
      </c>
      <c r="R27" s="2" t="e">
        <f t="shared" si="5"/>
        <v>#DIV/0!</v>
      </c>
      <c r="S27" s="2" t="e">
        <f t="shared" si="4"/>
        <v>#DIV/0!</v>
      </c>
      <c r="W27" s="3" t="e">
        <f t="shared" si="0"/>
        <v>#DIV/0!</v>
      </c>
      <c r="X27" s="4">
        <f t="shared" si="1"/>
        <v>0</v>
      </c>
      <c r="Y27" s="4">
        <f t="shared" si="2"/>
        <v>0</v>
      </c>
      <c r="Z27">
        <v>0</v>
      </c>
    </row>
    <row r="28" spans="1:26" x14ac:dyDescent="0.3">
      <c r="A28" s="1">
        <f>'Chris Paul'!A28</f>
        <v>0</v>
      </c>
      <c r="Q28" s="2" t="e">
        <f t="shared" si="3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'Chris Paul'!A29</f>
        <v>0</v>
      </c>
      <c r="Q29" s="2" t="e">
        <f t="shared" si="3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'Chris Paul'!A30</f>
        <v>0</v>
      </c>
      <c r="Q30" s="2" t="e">
        <f t="shared" si="3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'Chris Paul'!A31</f>
        <v>0</v>
      </c>
      <c r="Q31" s="2" t="e">
        <f t="shared" si="3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'Chris Paul'!A32</f>
        <v>0</v>
      </c>
      <c r="Q32" s="2" t="e">
        <f t="shared" si="3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'Chris Paul'!A33</f>
        <v>0</v>
      </c>
      <c r="Q33" s="2" t="e">
        <f t="shared" si="3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'Chris Paul'!A34</f>
        <v>0</v>
      </c>
      <c r="Q34" s="2" t="e">
        <f t="shared" si="3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'Chris Paul'!A35</f>
        <v>0</v>
      </c>
      <c r="Q35" s="2" t="e">
        <f t="shared" si="3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'Chris Paul'!A36</f>
        <v>0</v>
      </c>
      <c r="Q36" s="2" t="e">
        <f t="shared" si="3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'Chris Paul'!A37</f>
        <v>0</v>
      </c>
      <c r="Q37" s="2" t="e">
        <f t="shared" si="3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'Chris Paul'!A38</f>
        <v>0</v>
      </c>
      <c r="Q38" s="2" t="e">
        <f t="shared" si="3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'Chris Paul'!A39</f>
        <v>0</v>
      </c>
      <c r="Q39" s="2" t="e">
        <f t="shared" si="3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'Chris Paul'!A40</f>
        <v>0</v>
      </c>
      <c r="Q40" s="2" t="e">
        <f t="shared" si="3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'Chris Paul'!A41</f>
        <v>0</v>
      </c>
      <c r="Q41" s="2" t="e">
        <f t="shared" si="3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'Chris Paul'!A42</f>
        <v>0</v>
      </c>
      <c r="Q42" s="2" t="e">
        <f t="shared" si="3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'Chris Paul'!A43</f>
        <v>0</v>
      </c>
      <c r="Q43" s="2" t="e">
        <f t="shared" si="3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'Chris Paul'!A44</f>
        <v>0</v>
      </c>
      <c r="Q44" s="2" t="e">
        <f t="shared" si="3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'Chris Paul'!A45</f>
        <v>0</v>
      </c>
      <c r="Q45" s="2" t="e">
        <f t="shared" si="3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'Chris Paul'!A46</f>
        <v>0</v>
      </c>
      <c r="Q46" s="2" t="e">
        <f t="shared" si="3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1.4705882352941178</v>
      </c>
      <c r="C47" s="4">
        <f t="shared" ref="C47:P47" si="6">AVERAGE(C2:C46)</f>
        <v>0.94117647058823528</v>
      </c>
      <c r="D47" s="4">
        <f t="shared" si="6"/>
        <v>0.41176470588235292</v>
      </c>
      <c r="E47" s="4">
        <f t="shared" si="6"/>
        <v>0.29411764705882354</v>
      </c>
      <c r="F47" s="4">
        <f t="shared" si="6"/>
        <v>0</v>
      </c>
      <c r="G47" s="4">
        <f t="shared" si="6"/>
        <v>0.17647058823529413</v>
      </c>
      <c r="H47" s="4">
        <f t="shared" si="6"/>
        <v>0.52941176470588236</v>
      </c>
      <c r="I47" s="4">
        <f t="shared" si="6"/>
        <v>0.76470588235294112</v>
      </c>
      <c r="J47" s="4">
        <f t="shared" si="6"/>
        <v>5.8823529411764705E-2</v>
      </c>
      <c r="K47" s="4">
        <f t="shared" si="6"/>
        <v>5.8823529411764705E-2</v>
      </c>
      <c r="L47" s="4">
        <f t="shared" si="6"/>
        <v>0.35294117647058826</v>
      </c>
      <c r="M47" s="4">
        <f t="shared" si="6"/>
        <v>0.41176470588235292</v>
      </c>
      <c r="N47" s="4">
        <f t="shared" si="6"/>
        <v>0.17647058823529413</v>
      </c>
      <c r="O47" s="4">
        <f t="shared" si="6"/>
        <v>0.35294117647058826</v>
      </c>
      <c r="P47" s="4">
        <f t="shared" si="6"/>
        <v>0.52941176470588236</v>
      </c>
      <c r="Q47" s="2">
        <f>SUM(H2:H46)/SUM(I2:I46)</f>
        <v>0.69230769230769229</v>
      </c>
      <c r="R47" s="2">
        <f>SUM(J2:J46)/SUM(K2:K46)</f>
        <v>1</v>
      </c>
      <c r="S47" s="2">
        <f>SUM(L2:L46)/SUM(M2:M46)</f>
        <v>0.8571428571428571</v>
      </c>
      <c r="T47" s="4">
        <f t="shared" ref="T47:V47" si="7">AVERAGE(T2:T46)</f>
        <v>6.117647058823529</v>
      </c>
      <c r="U47" s="4">
        <f t="shared" si="7"/>
        <v>2.4117647058823528</v>
      </c>
      <c r="V47" s="4">
        <f t="shared" si="7"/>
        <v>0.11764705882352941</v>
      </c>
      <c r="W47" s="3">
        <f>((H49*85.91) +(F49*53.897)+(J49*51.757)+(L49*46.845)+(E49*39.19)+(N49*39.19)+(D49*34.677)+((C49-N49)*14.707)-(O49*17.174)-((M49-L49)*20.091)-((I49-H49)*39.19)-(G49*53.897))/T49</f>
        <v>13.575778846153845</v>
      </c>
      <c r="X47" s="4">
        <f t="shared" ref="X47" si="8">B47+(C47*1.2)+(D47*1.5)+(E47*3)+(F47*3)-G47</f>
        <v>3.9235294117647057</v>
      </c>
      <c r="Y47" s="4">
        <f t="shared" ref="Y47" si="9">B47+0.4*H47-0.7*I47-0.4*(M47-L47)+0.7*N47+0.3*(C47-N47)+F47+D47*0.7+0.7*E47-0.4*O47-G47</f>
        <v>1.6529411764705886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25</v>
      </c>
      <c r="C49">
        <f t="shared" ref="C49:P49" si="10">SUM(C2:C46)</f>
        <v>16</v>
      </c>
      <c r="D49">
        <f t="shared" si="10"/>
        <v>7</v>
      </c>
      <c r="E49">
        <f t="shared" si="10"/>
        <v>5</v>
      </c>
      <c r="F49">
        <f t="shared" si="10"/>
        <v>0</v>
      </c>
      <c r="G49">
        <f t="shared" si="10"/>
        <v>3</v>
      </c>
      <c r="H49">
        <f t="shared" si="10"/>
        <v>9</v>
      </c>
      <c r="I49">
        <f t="shared" si="10"/>
        <v>13</v>
      </c>
      <c r="J49">
        <f t="shared" si="10"/>
        <v>1</v>
      </c>
      <c r="K49">
        <f t="shared" si="10"/>
        <v>1</v>
      </c>
      <c r="L49">
        <f t="shared" si="10"/>
        <v>6</v>
      </c>
      <c r="M49">
        <f t="shared" si="10"/>
        <v>7</v>
      </c>
      <c r="N49">
        <f t="shared" si="10"/>
        <v>3</v>
      </c>
      <c r="O49">
        <f t="shared" si="10"/>
        <v>6</v>
      </c>
      <c r="P49">
        <f t="shared" si="10"/>
        <v>9</v>
      </c>
      <c r="T49">
        <f>SUM(T2:T46)</f>
        <v>104</v>
      </c>
      <c r="U49">
        <f>SUM(U2:U46)</f>
        <v>41</v>
      </c>
      <c r="V49">
        <f>SUM(V2:V46)</f>
        <v>2</v>
      </c>
      <c r="X49" s="4">
        <f>SUM(X2:X46)</f>
        <v>66.7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abSelected="1" topLeftCell="E1" workbookViewId="0">
      <selection activeCell="B18" sqref="B18:AA18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'Chris Paul'!A2</f>
        <v>@ 6TH</v>
      </c>
      <c r="B2">
        <v>123</v>
      </c>
      <c r="C2">
        <v>48</v>
      </c>
      <c r="D2">
        <v>83</v>
      </c>
      <c r="E2">
        <v>15</v>
      </c>
      <c r="F2">
        <v>27</v>
      </c>
      <c r="G2">
        <v>12</v>
      </c>
      <c r="H2">
        <v>15</v>
      </c>
      <c r="I2">
        <v>3</v>
      </c>
      <c r="J2">
        <v>2</v>
      </c>
      <c r="K2">
        <v>48</v>
      </c>
      <c r="L2">
        <v>4</v>
      </c>
      <c r="M2">
        <v>27</v>
      </c>
      <c r="N2">
        <v>27</v>
      </c>
      <c r="O2">
        <v>5</v>
      </c>
      <c r="P2">
        <v>33</v>
      </c>
      <c r="Q2">
        <f t="shared" ref="Q2:Q46" si="0">O2+P2</f>
        <v>38</v>
      </c>
      <c r="R2">
        <v>3</v>
      </c>
      <c r="S2">
        <v>9</v>
      </c>
      <c r="T2">
        <v>3</v>
      </c>
      <c r="U2">
        <v>7</v>
      </c>
      <c r="V2">
        <v>9</v>
      </c>
      <c r="W2" s="5">
        <v>0.93258101851851849</v>
      </c>
      <c r="X2" s="2">
        <f t="shared" ref="X2:X46" si="1">C2/D2</f>
        <v>0.57831325301204817</v>
      </c>
      <c r="Y2" s="2">
        <f t="shared" ref="Y2:Y46" si="2" xml:space="preserve"> E2/F2</f>
        <v>0.55555555555555558</v>
      </c>
      <c r="Z2" s="2">
        <f t="shared" ref="Z2:Z46" si="3">G2/H2</f>
        <v>0.8</v>
      </c>
      <c r="AA2" s="4">
        <f t="shared" ref="AA2:AA46" si="4">0.96*((D2)+(T2)+0.44*(H2)-(O2))</f>
        <v>84.095999999999989</v>
      </c>
    </row>
    <row r="3" spans="1:27" x14ac:dyDescent="0.3">
      <c r="A3" s="1" t="str">
        <f>'Chris Paul'!A3</f>
        <v>vs CAN</v>
      </c>
      <c r="B3">
        <v>126</v>
      </c>
      <c r="C3">
        <v>52</v>
      </c>
      <c r="D3">
        <v>86</v>
      </c>
      <c r="E3">
        <v>10</v>
      </c>
      <c r="F3">
        <v>18</v>
      </c>
      <c r="G3">
        <v>12</v>
      </c>
      <c r="H3">
        <v>16</v>
      </c>
      <c r="I3">
        <v>4</v>
      </c>
      <c r="J3">
        <v>2</v>
      </c>
      <c r="K3">
        <v>68</v>
      </c>
      <c r="L3">
        <v>12</v>
      </c>
      <c r="M3">
        <v>33</v>
      </c>
      <c r="N3">
        <v>21</v>
      </c>
      <c r="O3">
        <v>12</v>
      </c>
      <c r="P3">
        <v>27</v>
      </c>
      <c r="Q3">
        <f>O3+P3</f>
        <v>39</v>
      </c>
      <c r="R3">
        <v>5</v>
      </c>
      <c r="S3">
        <v>2</v>
      </c>
      <c r="T3">
        <v>8</v>
      </c>
      <c r="U3">
        <v>7</v>
      </c>
      <c r="V3">
        <v>17</v>
      </c>
      <c r="W3" s="5">
        <v>0.93269675925925932</v>
      </c>
      <c r="X3" s="2">
        <f t="shared" si="1"/>
        <v>0.60465116279069764</v>
      </c>
      <c r="Y3" s="2">
        <f t="shared" si="2"/>
        <v>0.55555555555555558</v>
      </c>
      <c r="Z3" s="2">
        <f t="shared" si="3"/>
        <v>0.75</v>
      </c>
      <c r="AA3" s="4">
        <f t="shared" si="4"/>
        <v>85.478400000000008</v>
      </c>
    </row>
    <row r="4" spans="1:27" x14ac:dyDescent="0.3">
      <c r="A4" s="1" t="str">
        <f>'Chris Paul'!A4</f>
        <v>@ DNK</v>
      </c>
      <c r="B4">
        <v>113</v>
      </c>
      <c r="C4">
        <v>46</v>
      </c>
      <c r="D4">
        <v>82</v>
      </c>
      <c r="E4">
        <v>13</v>
      </c>
      <c r="F4">
        <v>28</v>
      </c>
      <c r="G4">
        <v>8</v>
      </c>
      <c r="H4">
        <v>10</v>
      </c>
      <c r="I4">
        <v>8</v>
      </c>
      <c r="J4">
        <v>8</v>
      </c>
      <c r="K4">
        <v>48</v>
      </c>
      <c r="L4">
        <v>5</v>
      </c>
      <c r="M4">
        <v>33</v>
      </c>
      <c r="N4">
        <v>33</v>
      </c>
      <c r="O4">
        <v>7</v>
      </c>
      <c r="P4">
        <v>23</v>
      </c>
      <c r="Q4">
        <f t="shared" si="0"/>
        <v>30</v>
      </c>
      <c r="R4">
        <v>8</v>
      </c>
      <c r="S4">
        <v>6</v>
      </c>
      <c r="T4">
        <v>13</v>
      </c>
      <c r="U4">
        <v>15</v>
      </c>
      <c r="V4">
        <v>18</v>
      </c>
      <c r="W4" s="5">
        <v>0.93358796296296298</v>
      </c>
      <c r="X4" s="2">
        <f t="shared" si="1"/>
        <v>0.56097560975609762</v>
      </c>
      <c r="Y4" s="2">
        <f t="shared" si="2"/>
        <v>0.4642857142857143</v>
      </c>
      <c r="Z4" s="2">
        <f t="shared" si="3"/>
        <v>0.8</v>
      </c>
      <c r="AA4" s="4">
        <f t="shared" si="4"/>
        <v>88.704000000000008</v>
      </c>
    </row>
    <row r="5" spans="1:27" x14ac:dyDescent="0.3">
      <c r="A5" s="1" t="str">
        <f>'Chris Paul'!A5</f>
        <v>vs IMP</v>
      </c>
      <c r="B5">
        <v>109</v>
      </c>
      <c r="C5">
        <v>46</v>
      </c>
      <c r="D5">
        <v>80</v>
      </c>
      <c r="E5">
        <v>11</v>
      </c>
      <c r="F5">
        <v>25</v>
      </c>
      <c r="G5">
        <v>6</v>
      </c>
      <c r="H5">
        <v>9</v>
      </c>
      <c r="I5">
        <v>10</v>
      </c>
      <c r="J5">
        <v>14</v>
      </c>
      <c r="K5">
        <v>54</v>
      </c>
      <c r="L5">
        <v>4</v>
      </c>
      <c r="M5">
        <v>21</v>
      </c>
      <c r="N5">
        <v>24</v>
      </c>
      <c r="O5">
        <v>5</v>
      </c>
      <c r="P5">
        <v>29</v>
      </c>
      <c r="Q5">
        <f t="shared" si="0"/>
        <v>34</v>
      </c>
      <c r="R5">
        <v>6</v>
      </c>
      <c r="S5">
        <v>7</v>
      </c>
      <c r="T5">
        <v>11</v>
      </c>
      <c r="U5">
        <v>13</v>
      </c>
      <c r="V5">
        <v>10</v>
      </c>
      <c r="W5" s="5">
        <v>0.93314814814814817</v>
      </c>
      <c r="X5" s="2">
        <f t="shared" si="1"/>
        <v>0.57499999999999996</v>
      </c>
      <c r="Y5" s="2">
        <f t="shared" si="2"/>
        <v>0.44</v>
      </c>
      <c r="Z5" s="2">
        <f t="shared" si="3"/>
        <v>0.66666666666666663</v>
      </c>
      <c r="AA5" s="4">
        <f t="shared" si="4"/>
        <v>86.361599999999996</v>
      </c>
    </row>
    <row r="6" spans="1:27" x14ac:dyDescent="0.3">
      <c r="A6" s="1" t="str">
        <f>'Chris Paul'!A6</f>
        <v>@ 3PT</v>
      </c>
      <c r="B6">
        <v>107</v>
      </c>
      <c r="C6">
        <v>43</v>
      </c>
      <c r="D6">
        <v>81</v>
      </c>
      <c r="E6">
        <v>10</v>
      </c>
      <c r="F6">
        <v>25</v>
      </c>
      <c r="G6">
        <v>11</v>
      </c>
      <c r="H6">
        <v>16</v>
      </c>
      <c r="I6">
        <v>9</v>
      </c>
      <c r="J6">
        <v>10</v>
      </c>
      <c r="K6">
        <v>54</v>
      </c>
      <c r="L6">
        <v>8</v>
      </c>
      <c r="M6">
        <v>25</v>
      </c>
      <c r="N6">
        <v>19</v>
      </c>
      <c r="O6">
        <v>8</v>
      </c>
      <c r="P6">
        <v>24</v>
      </c>
      <c r="Q6">
        <f t="shared" si="0"/>
        <v>32</v>
      </c>
      <c r="R6">
        <v>4</v>
      </c>
      <c r="S6">
        <v>3</v>
      </c>
      <c r="T6">
        <v>8</v>
      </c>
      <c r="U6">
        <v>10</v>
      </c>
      <c r="V6">
        <v>7</v>
      </c>
      <c r="W6" s="5">
        <v>0.93336805555555558</v>
      </c>
      <c r="X6" s="2">
        <f t="shared" si="1"/>
        <v>0.53086419753086422</v>
      </c>
      <c r="Y6" s="2">
        <f t="shared" si="2"/>
        <v>0.4</v>
      </c>
      <c r="Z6" s="2">
        <f t="shared" si="3"/>
        <v>0.6875</v>
      </c>
      <c r="AA6" s="4">
        <f t="shared" si="4"/>
        <v>84.5184</v>
      </c>
    </row>
    <row r="7" spans="1:27" x14ac:dyDescent="0.3">
      <c r="A7" s="1" t="str">
        <f>'Chris Paul'!A7</f>
        <v>vs DEF</v>
      </c>
      <c r="B7">
        <v>98</v>
      </c>
      <c r="C7">
        <v>40</v>
      </c>
      <c r="D7">
        <v>72</v>
      </c>
      <c r="E7">
        <v>6</v>
      </c>
      <c r="F7">
        <v>16</v>
      </c>
      <c r="G7">
        <v>12</v>
      </c>
      <c r="H7">
        <v>13</v>
      </c>
      <c r="I7">
        <v>1</v>
      </c>
      <c r="J7">
        <v>0</v>
      </c>
      <c r="K7">
        <v>48</v>
      </c>
      <c r="L7">
        <v>9</v>
      </c>
      <c r="M7">
        <v>13</v>
      </c>
      <c r="N7">
        <v>18</v>
      </c>
      <c r="O7">
        <v>6</v>
      </c>
      <c r="P7">
        <v>33</v>
      </c>
      <c r="Q7">
        <f t="shared" si="0"/>
        <v>39</v>
      </c>
      <c r="R7">
        <v>7</v>
      </c>
      <c r="S7">
        <v>7</v>
      </c>
      <c r="T7">
        <v>15</v>
      </c>
      <c r="U7">
        <v>4</v>
      </c>
      <c r="V7">
        <v>6</v>
      </c>
      <c r="W7" s="5">
        <v>0.93297453703703714</v>
      </c>
      <c r="X7" s="2">
        <f t="shared" si="1"/>
        <v>0.55555555555555558</v>
      </c>
      <c r="Y7" s="2">
        <f t="shared" si="2"/>
        <v>0.375</v>
      </c>
      <c r="Z7" s="2">
        <f t="shared" si="3"/>
        <v>0.92307692307692313</v>
      </c>
      <c r="AA7" s="4">
        <f t="shared" si="4"/>
        <v>83.251199999999997</v>
      </c>
    </row>
    <row r="8" spans="1:27" x14ac:dyDescent="0.3">
      <c r="A8" s="1" t="str">
        <f>'Chris Paul'!A8</f>
        <v>@ OCE</v>
      </c>
      <c r="B8">
        <v>102</v>
      </c>
      <c r="C8">
        <v>43</v>
      </c>
      <c r="D8">
        <v>72</v>
      </c>
      <c r="E8">
        <v>9</v>
      </c>
      <c r="F8">
        <v>21</v>
      </c>
      <c r="G8">
        <v>7</v>
      </c>
      <c r="H8">
        <v>10</v>
      </c>
      <c r="I8">
        <v>8</v>
      </c>
      <c r="J8">
        <v>6</v>
      </c>
      <c r="K8">
        <v>48</v>
      </c>
      <c r="L8">
        <v>4</v>
      </c>
      <c r="M8">
        <v>22</v>
      </c>
      <c r="N8">
        <v>21</v>
      </c>
      <c r="O8">
        <v>4</v>
      </c>
      <c r="P8">
        <v>27</v>
      </c>
      <c r="Q8">
        <f t="shared" si="0"/>
        <v>31</v>
      </c>
      <c r="R8">
        <v>5</v>
      </c>
      <c r="S8">
        <v>6</v>
      </c>
      <c r="T8">
        <v>12</v>
      </c>
      <c r="U8">
        <v>7</v>
      </c>
      <c r="V8">
        <v>8</v>
      </c>
      <c r="W8" s="5">
        <v>0.93283564814814823</v>
      </c>
      <c r="X8" s="2">
        <f t="shared" si="1"/>
        <v>0.59722222222222221</v>
      </c>
      <c r="Y8" s="2">
        <f t="shared" si="2"/>
        <v>0.42857142857142855</v>
      </c>
      <c r="Z8" s="2">
        <f t="shared" si="3"/>
        <v>0.7</v>
      </c>
      <c r="AA8" s="4">
        <f t="shared" si="4"/>
        <v>81.024000000000001</v>
      </c>
    </row>
    <row r="9" spans="1:27" x14ac:dyDescent="0.3">
      <c r="A9" s="1" t="str">
        <f>'Chris Paul'!A9</f>
        <v>vs FRA</v>
      </c>
      <c r="B9">
        <v>100</v>
      </c>
      <c r="C9">
        <v>41</v>
      </c>
      <c r="D9">
        <v>71</v>
      </c>
      <c r="E9">
        <v>9</v>
      </c>
      <c r="F9">
        <v>20</v>
      </c>
      <c r="G9">
        <v>9</v>
      </c>
      <c r="H9">
        <v>13</v>
      </c>
      <c r="I9">
        <v>4</v>
      </c>
      <c r="J9">
        <v>14</v>
      </c>
      <c r="K9">
        <v>40</v>
      </c>
      <c r="L9">
        <v>2</v>
      </c>
      <c r="M9">
        <v>23</v>
      </c>
      <c r="N9">
        <v>23</v>
      </c>
      <c r="O9">
        <v>1</v>
      </c>
      <c r="P9">
        <v>30</v>
      </c>
      <c r="Q9">
        <f t="shared" si="0"/>
        <v>31</v>
      </c>
      <c r="R9">
        <v>4</v>
      </c>
      <c r="S9">
        <v>3</v>
      </c>
      <c r="T9">
        <v>10</v>
      </c>
      <c r="U9">
        <v>15</v>
      </c>
      <c r="V9">
        <v>13</v>
      </c>
      <c r="W9" s="5">
        <v>0.9315162037037038</v>
      </c>
      <c r="X9" s="2">
        <f t="shared" si="1"/>
        <v>0.57746478873239437</v>
      </c>
      <c r="Y9" s="2">
        <f t="shared" si="2"/>
        <v>0.45</v>
      </c>
      <c r="Z9" s="2">
        <f t="shared" si="3"/>
        <v>0.69230769230769229</v>
      </c>
      <c r="AA9" s="4">
        <f t="shared" si="4"/>
        <v>82.291199999999989</v>
      </c>
    </row>
    <row r="10" spans="1:27" x14ac:dyDescent="0.3">
      <c r="A10" s="1" t="str">
        <f>'Chris Paul'!A10</f>
        <v>@ INJ</v>
      </c>
      <c r="B10">
        <v>111</v>
      </c>
      <c r="C10">
        <v>44</v>
      </c>
      <c r="D10">
        <v>79</v>
      </c>
      <c r="E10">
        <v>10</v>
      </c>
      <c r="F10">
        <v>22</v>
      </c>
      <c r="G10">
        <v>13</v>
      </c>
      <c r="H10">
        <v>16</v>
      </c>
      <c r="I10">
        <v>7</v>
      </c>
      <c r="J10">
        <v>4</v>
      </c>
      <c r="K10">
        <v>42</v>
      </c>
      <c r="L10">
        <v>4</v>
      </c>
      <c r="M10">
        <v>21</v>
      </c>
      <c r="N10">
        <v>21</v>
      </c>
      <c r="O10">
        <v>5</v>
      </c>
      <c r="P10">
        <v>22</v>
      </c>
      <c r="Q10">
        <f t="shared" si="0"/>
        <v>27</v>
      </c>
      <c r="R10">
        <v>5</v>
      </c>
      <c r="S10">
        <v>4</v>
      </c>
      <c r="T10">
        <v>8</v>
      </c>
      <c r="U10">
        <v>6</v>
      </c>
      <c r="V10">
        <v>16</v>
      </c>
      <c r="W10" s="5">
        <v>0.93412037037037043</v>
      </c>
      <c r="X10" s="2">
        <f t="shared" si="1"/>
        <v>0.55696202531645567</v>
      </c>
      <c r="Y10" s="2">
        <f t="shared" si="2"/>
        <v>0.45454545454545453</v>
      </c>
      <c r="Z10" s="2">
        <f t="shared" si="3"/>
        <v>0.8125</v>
      </c>
      <c r="AA10" s="4">
        <f t="shared" si="4"/>
        <v>85.478400000000008</v>
      </c>
    </row>
    <row r="11" spans="1:27" x14ac:dyDescent="0.3">
      <c r="A11" s="1" t="str">
        <f>'Chris Paul'!A11</f>
        <v>vs EUR</v>
      </c>
      <c r="B11">
        <v>118</v>
      </c>
      <c r="C11">
        <v>46</v>
      </c>
      <c r="D11">
        <v>80</v>
      </c>
      <c r="E11">
        <v>11</v>
      </c>
      <c r="F11">
        <v>21</v>
      </c>
      <c r="G11">
        <v>15</v>
      </c>
      <c r="H11">
        <v>19</v>
      </c>
      <c r="I11">
        <v>4</v>
      </c>
      <c r="J11">
        <v>6</v>
      </c>
      <c r="K11">
        <v>48</v>
      </c>
      <c r="L11">
        <v>4</v>
      </c>
      <c r="M11">
        <v>31</v>
      </c>
      <c r="N11">
        <v>27</v>
      </c>
      <c r="O11">
        <v>7</v>
      </c>
      <c r="P11">
        <v>31</v>
      </c>
      <c r="Q11">
        <f t="shared" si="0"/>
        <v>38</v>
      </c>
      <c r="R11">
        <v>3</v>
      </c>
      <c r="S11">
        <v>1</v>
      </c>
      <c r="T11">
        <v>6</v>
      </c>
      <c r="U11">
        <v>2</v>
      </c>
      <c r="V11">
        <v>5</v>
      </c>
      <c r="W11" s="5">
        <v>0.93414351851851851</v>
      </c>
      <c r="X11" s="2">
        <f t="shared" si="1"/>
        <v>0.57499999999999996</v>
      </c>
      <c r="Y11" s="2">
        <f t="shared" si="2"/>
        <v>0.52380952380952384</v>
      </c>
      <c r="Z11" s="2">
        <f t="shared" si="3"/>
        <v>0.78947368421052633</v>
      </c>
      <c r="AA11" s="4">
        <f t="shared" si="4"/>
        <v>83.865600000000001</v>
      </c>
    </row>
    <row r="12" spans="1:27" x14ac:dyDescent="0.3">
      <c r="A12" s="1" t="str">
        <f>'Chris Paul'!A12</f>
        <v>@ RKS</v>
      </c>
      <c r="B12">
        <v>133</v>
      </c>
      <c r="C12">
        <v>54</v>
      </c>
      <c r="D12">
        <v>93</v>
      </c>
      <c r="E12">
        <v>12</v>
      </c>
      <c r="F12">
        <v>21</v>
      </c>
      <c r="G12">
        <v>13</v>
      </c>
      <c r="H12">
        <v>16</v>
      </c>
      <c r="I12">
        <v>6</v>
      </c>
      <c r="J12">
        <v>17</v>
      </c>
      <c r="K12">
        <v>58</v>
      </c>
      <c r="L12">
        <v>4</v>
      </c>
      <c r="M12">
        <v>33</v>
      </c>
      <c r="N12">
        <v>33</v>
      </c>
      <c r="O12">
        <v>7</v>
      </c>
      <c r="P12">
        <v>28</v>
      </c>
      <c r="Q12">
        <f t="shared" si="0"/>
        <v>35</v>
      </c>
      <c r="R12">
        <v>11</v>
      </c>
      <c r="S12">
        <v>3</v>
      </c>
      <c r="T12">
        <v>12</v>
      </c>
      <c r="U12">
        <v>21</v>
      </c>
      <c r="V12">
        <v>14</v>
      </c>
      <c r="W12" s="5">
        <v>0.9353703703703703</v>
      </c>
      <c r="X12" s="2">
        <f t="shared" si="1"/>
        <v>0.58064516129032262</v>
      </c>
      <c r="Y12" s="2">
        <f t="shared" si="2"/>
        <v>0.5714285714285714</v>
      </c>
      <c r="Z12" s="2">
        <f t="shared" si="3"/>
        <v>0.8125</v>
      </c>
      <c r="AA12" s="4">
        <f t="shared" si="4"/>
        <v>100.83840000000001</v>
      </c>
    </row>
    <row r="13" spans="1:27" x14ac:dyDescent="0.3">
      <c r="A13" s="1" t="str">
        <f>'Chris Paul'!A13</f>
        <v>vs AFR</v>
      </c>
      <c r="B13">
        <v>117</v>
      </c>
      <c r="C13">
        <v>44</v>
      </c>
      <c r="D13">
        <v>78</v>
      </c>
      <c r="E13">
        <v>10</v>
      </c>
      <c r="F13">
        <v>19</v>
      </c>
      <c r="G13">
        <v>19</v>
      </c>
      <c r="H13">
        <v>25</v>
      </c>
      <c r="I13">
        <v>2</v>
      </c>
      <c r="J13">
        <v>8</v>
      </c>
      <c r="K13">
        <v>52</v>
      </c>
      <c r="L13">
        <v>8</v>
      </c>
      <c r="M13">
        <v>24</v>
      </c>
      <c r="N13">
        <v>18</v>
      </c>
      <c r="O13">
        <v>3</v>
      </c>
      <c r="P13">
        <v>22</v>
      </c>
      <c r="Q13">
        <f t="shared" si="0"/>
        <v>25</v>
      </c>
      <c r="R13">
        <v>5</v>
      </c>
      <c r="S13">
        <v>4</v>
      </c>
      <c r="T13">
        <v>3</v>
      </c>
      <c r="U13">
        <v>10</v>
      </c>
      <c r="V13">
        <v>10</v>
      </c>
      <c r="W13" s="5">
        <v>0.93341435185185195</v>
      </c>
      <c r="X13" s="2">
        <f t="shared" si="1"/>
        <v>0.5641025641025641</v>
      </c>
      <c r="Y13" s="2">
        <f t="shared" si="2"/>
        <v>0.52631578947368418</v>
      </c>
      <c r="Z13" s="2">
        <f t="shared" si="3"/>
        <v>0.76</v>
      </c>
      <c r="AA13" s="4">
        <f t="shared" si="4"/>
        <v>85.44</v>
      </c>
    </row>
    <row r="14" spans="1:27" x14ac:dyDescent="0.3">
      <c r="A14" s="1" t="str">
        <f>'Chris Paul'!A14</f>
        <v>@ CHI</v>
      </c>
      <c r="B14">
        <v>107</v>
      </c>
      <c r="C14">
        <v>39</v>
      </c>
      <c r="D14">
        <v>73</v>
      </c>
      <c r="E14">
        <v>12</v>
      </c>
      <c r="F14">
        <v>20</v>
      </c>
      <c r="G14">
        <v>17</v>
      </c>
      <c r="H14">
        <v>25</v>
      </c>
      <c r="I14">
        <v>3</v>
      </c>
      <c r="J14">
        <v>9</v>
      </c>
      <c r="K14">
        <v>48</v>
      </c>
      <c r="L14">
        <v>8</v>
      </c>
      <c r="M14">
        <v>25</v>
      </c>
      <c r="N14">
        <v>26</v>
      </c>
      <c r="O14">
        <v>4</v>
      </c>
      <c r="P14">
        <v>38</v>
      </c>
      <c r="Q14">
        <f t="shared" si="0"/>
        <v>42</v>
      </c>
      <c r="R14">
        <v>6</v>
      </c>
      <c r="S14">
        <v>3</v>
      </c>
      <c r="T14">
        <v>9</v>
      </c>
      <c r="U14">
        <v>6</v>
      </c>
      <c r="V14">
        <v>5</v>
      </c>
      <c r="W14" s="5">
        <v>0.9318981481481482</v>
      </c>
      <c r="X14" s="2">
        <f t="shared" si="1"/>
        <v>0.53424657534246578</v>
      </c>
      <c r="Y14" s="2">
        <f t="shared" si="2"/>
        <v>0.6</v>
      </c>
      <c r="Z14" s="2">
        <f t="shared" si="3"/>
        <v>0.68</v>
      </c>
      <c r="AA14" s="4">
        <f t="shared" si="4"/>
        <v>85.44</v>
      </c>
    </row>
    <row r="15" spans="1:27" x14ac:dyDescent="0.3">
      <c r="A15" s="1" t="str">
        <f>'Chris Paul'!A15</f>
        <v>@ USA</v>
      </c>
      <c r="B15">
        <v>115</v>
      </c>
      <c r="C15">
        <v>47</v>
      </c>
      <c r="D15">
        <v>82</v>
      </c>
      <c r="E15">
        <v>10</v>
      </c>
      <c r="F15">
        <v>16</v>
      </c>
      <c r="G15">
        <v>11</v>
      </c>
      <c r="H15">
        <v>12</v>
      </c>
      <c r="I15">
        <v>5</v>
      </c>
      <c r="J15">
        <v>16</v>
      </c>
      <c r="K15">
        <v>54</v>
      </c>
      <c r="L15">
        <v>7</v>
      </c>
      <c r="M15">
        <v>25</v>
      </c>
      <c r="N15">
        <v>28</v>
      </c>
      <c r="O15">
        <v>3</v>
      </c>
      <c r="P15">
        <v>27</v>
      </c>
      <c r="Q15">
        <f t="shared" si="0"/>
        <v>30</v>
      </c>
      <c r="R15">
        <v>11</v>
      </c>
      <c r="S15">
        <v>4</v>
      </c>
      <c r="T15">
        <v>11</v>
      </c>
      <c r="U15">
        <v>21</v>
      </c>
      <c r="V15">
        <v>18</v>
      </c>
      <c r="W15" s="5">
        <v>0.93284722222222227</v>
      </c>
      <c r="X15" s="2">
        <f t="shared" si="1"/>
        <v>0.57317073170731703</v>
      </c>
      <c r="Y15" s="2">
        <f t="shared" si="2"/>
        <v>0.625</v>
      </c>
      <c r="Z15" s="2">
        <f t="shared" si="3"/>
        <v>0.91666666666666663</v>
      </c>
      <c r="AA15" s="4">
        <f t="shared" si="4"/>
        <v>91.468800000000002</v>
      </c>
    </row>
    <row r="16" spans="1:27" x14ac:dyDescent="0.3">
      <c r="A16" s="1" t="str">
        <f>'Chris Paul'!A16</f>
        <v>vs SPA</v>
      </c>
      <c r="B16">
        <v>96</v>
      </c>
      <c r="C16">
        <v>40</v>
      </c>
      <c r="D16">
        <v>81</v>
      </c>
      <c r="E16">
        <v>8</v>
      </c>
      <c r="F16">
        <v>23</v>
      </c>
      <c r="G16">
        <v>8</v>
      </c>
      <c r="H16">
        <v>11</v>
      </c>
      <c r="I16">
        <v>5</v>
      </c>
      <c r="J16">
        <v>8</v>
      </c>
      <c r="K16">
        <v>42</v>
      </c>
      <c r="L16">
        <v>10</v>
      </c>
      <c r="M16">
        <v>20</v>
      </c>
      <c r="N16">
        <v>27</v>
      </c>
      <c r="O16">
        <v>6</v>
      </c>
      <c r="P16">
        <v>25</v>
      </c>
      <c r="Q16">
        <f t="shared" si="0"/>
        <v>31</v>
      </c>
      <c r="R16">
        <v>3</v>
      </c>
      <c r="S16">
        <v>1</v>
      </c>
      <c r="T16">
        <v>7</v>
      </c>
      <c r="U16">
        <v>7</v>
      </c>
      <c r="V16">
        <v>6</v>
      </c>
      <c r="W16" s="5">
        <v>0.93247685185185181</v>
      </c>
      <c r="X16" s="2">
        <f t="shared" si="1"/>
        <v>0.49382716049382713</v>
      </c>
      <c r="Y16" s="2">
        <f t="shared" si="2"/>
        <v>0.34782608695652173</v>
      </c>
      <c r="Z16" s="2">
        <f t="shared" si="3"/>
        <v>0.72727272727272729</v>
      </c>
      <c r="AA16" s="4">
        <f t="shared" si="4"/>
        <v>83.366399999999999</v>
      </c>
    </row>
    <row r="17" spans="1:27" x14ac:dyDescent="0.3">
      <c r="A17" s="1" t="str">
        <f>'Chris Paul'!A17</f>
        <v>vs 6TH</v>
      </c>
      <c r="B17">
        <v>106</v>
      </c>
      <c r="C17">
        <v>42</v>
      </c>
      <c r="D17">
        <v>73</v>
      </c>
      <c r="E17">
        <v>6</v>
      </c>
      <c r="F17">
        <v>15</v>
      </c>
      <c r="G17">
        <v>16</v>
      </c>
      <c r="H17">
        <v>19</v>
      </c>
      <c r="I17">
        <v>12</v>
      </c>
      <c r="J17">
        <v>14</v>
      </c>
      <c r="K17">
        <v>52</v>
      </c>
      <c r="L17">
        <v>6</v>
      </c>
      <c r="M17">
        <v>26</v>
      </c>
      <c r="N17">
        <v>20</v>
      </c>
      <c r="O17">
        <v>6</v>
      </c>
      <c r="P17">
        <v>30</v>
      </c>
      <c r="Q17">
        <f t="shared" si="0"/>
        <v>36</v>
      </c>
      <c r="R17">
        <v>8</v>
      </c>
      <c r="S17">
        <v>0</v>
      </c>
      <c r="T17">
        <v>12</v>
      </c>
      <c r="U17">
        <v>13</v>
      </c>
      <c r="V17">
        <v>6</v>
      </c>
      <c r="W17" s="5">
        <v>0.93201388888888892</v>
      </c>
      <c r="X17" s="2">
        <f t="shared" si="1"/>
        <v>0.57534246575342463</v>
      </c>
      <c r="Y17" s="2">
        <f t="shared" si="2"/>
        <v>0.4</v>
      </c>
      <c r="Z17" s="2">
        <f t="shared" si="3"/>
        <v>0.84210526315789469</v>
      </c>
      <c r="AA17" s="4">
        <f t="shared" si="4"/>
        <v>83.865600000000001</v>
      </c>
    </row>
    <row r="18" spans="1:27" x14ac:dyDescent="0.3">
      <c r="A18" s="1" t="str">
        <f>'Chris Paul'!A18</f>
        <v>@ CAN</v>
      </c>
      <c r="B18">
        <v>122</v>
      </c>
      <c r="C18">
        <v>48</v>
      </c>
      <c r="D18">
        <v>87</v>
      </c>
      <c r="E18">
        <v>10</v>
      </c>
      <c r="F18">
        <v>20</v>
      </c>
      <c r="G18">
        <v>14</v>
      </c>
      <c r="H18">
        <v>18</v>
      </c>
      <c r="I18">
        <v>6</v>
      </c>
      <c r="J18">
        <v>8</v>
      </c>
      <c r="K18">
        <v>62</v>
      </c>
      <c r="L18">
        <v>15</v>
      </c>
      <c r="M18">
        <v>17</v>
      </c>
      <c r="N18">
        <v>25</v>
      </c>
      <c r="O18">
        <v>10</v>
      </c>
      <c r="P18">
        <v>27</v>
      </c>
      <c r="Q18">
        <f t="shared" si="0"/>
        <v>37</v>
      </c>
      <c r="R18">
        <v>10</v>
      </c>
      <c r="S18">
        <v>5</v>
      </c>
      <c r="T18">
        <v>10</v>
      </c>
      <c r="U18">
        <v>12</v>
      </c>
      <c r="V18">
        <v>14</v>
      </c>
      <c r="W18" s="5">
        <v>0.93334490740740739</v>
      </c>
      <c r="X18" s="2">
        <f t="shared" si="1"/>
        <v>0.55172413793103448</v>
      </c>
      <c r="Y18" s="2">
        <f t="shared" si="2"/>
        <v>0.5</v>
      </c>
      <c r="Z18" s="2">
        <f t="shared" si="3"/>
        <v>0.77777777777777779</v>
      </c>
      <c r="AA18" s="4">
        <f t="shared" si="4"/>
        <v>91.123199999999997</v>
      </c>
    </row>
    <row r="19" spans="1:27" x14ac:dyDescent="0.3">
      <c r="A19" s="1">
        <f>'Chris Paul'!A19</f>
        <v>0</v>
      </c>
      <c r="Q19">
        <f t="shared" si="0"/>
        <v>0</v>
      </c>
      <c r="W19" s="5"/>
      <c r="X19" s="2" t="e">
        <f t="shared" si="1"/>
        <v>#DIV/0!</v>
      </c>
      <c r="Y19" s="2" t="e">
        <f t="shared" si="2"/>
        <v>#DIV/0!</v>
      </c>
      <c r="Z19" s="2" t="e">
        <f t="shared" si="3"/>
        <v>#DIV/0!</v>
      </c>
      <c r="AA19" s="4">
        <f t="shared" si="4"/>
        <v>0</v>
      </c>
    </row>
    <row r="20" spans="1:27" x14ac:dyDescent="0.3">
      <c r="A20" s="1">
        <f>'Chris Paul'!A20</f>
        <v>0</v>
      </c>
      <c r="Q20">
        <f t="shared" si="0"/>
        <v>0</v>
      </c>
      <c r="W20" s="5"/>
      <c r="X20" s="2" t="e">
        <f t="shared" si="1"/>
        <v>#DIV/0!</v>
      </c>
      <c r="Y20" s="2" t="e">
        <f t="shared" si="2"/>
        <v>#DIV/0!</v>
      </c>
      <c r="Z20" s="2" t="e">
        <f t="shared" si="3"/>
        <v>#DIV/0!</v>
      </c>
      <c r="AA20" s="4">
        <f t="shared" si="4"/>
        <v>0</v>
      </c>
    </row>
    <row r="21" spans="1:27" x14ac:dyDescent="0.3">
      <c r="A21" s="1">
        <f>'Chris Paul'!A21</f>
        <v>0</v>
      </c>
      <c r="Q21">
        <f t="shared" si="0"/>
        <v>0</v>
      </c>
      <c r="W21" s="5"/>
      <c r="X21" s="2" t="e">
        <f t="shared" si="1"/>
        <v>#DIV/0!</v>
      </c>
      <c r="Y21" s="2" t="e">
        <f t="shared" si="2"/>
        <v>#DIV/0!</v>
      </c>
      <c r="Z21" s="2" t="e">
        <f t="shared" si="3"/>
        <v>#DIV/0!</v>
      </c>
      <c r="AA21" s="4">
        <f t="shared" si="4"/>
        <v>0</v>
      </c>
    </row>
    <row r="22" spans="1:27" x14ac:dyDescent="0.3">
      <c r="A22" s="1">
        <f>'Chris Paul'!A22</f>
        <v>0</v>
      </c>
      <c r="Q22">
        <f t="shared" si="0"/>
        <v>0</v>
      </c>
      <c r="W22" s="5"/>
      <c r="X22" s="2" t="e">
        <f t="shared" si="1"/>
        <v>#DIV/0!</v>
      </c>
      <c r="Y22" s="2" t="e">
        <f t="shared" si="2"/>
        <v>#DIV/0!</v>
      </c>
      <c r="Z22" s="2" t="e">
        <f t="shared" si="3"/>
        <v>#DIV/0!</v>
      </c>
      <c r="AA22" s="4">
        <f t="shared" si="4"/>
        <v>0</v>
      </c>
    </row>
    <row r="23" spans="1:27" x14ac:dyDescent="0.3">
      <c r="A23" s="1">
        <f>'Chris Paul'!A23</f>
        <v>0</v>
      </c>
      <c r="Q23">
        <f t="shared" si="0"/>
        <v>0</v>
      </c>
      <c r="W23" s="5"/>
      <c r="X23" s="2" t="e">
        <f t="shared" si="1"/>
        <v>#DIV/0!</v>
      </c>
      <c r="Y23" s="2" t="e">
        <f t="shared" si="2"/>
        <v>#DIV/0!</v>
      </c>
      <c r="Z23" s="2" t="e">
        <f t="shared" si="3"/>
        <v>#DIV/0!</v>
      </c>
      <c r="AA23" s="4">
        <f t="shared" si="4"/>
        <v>0</v>
      </c>
    </row>
    <row r="24" spans="1:27" x14ac:dyDescent="0.3">
      <c r="A24" s="1">
        <f>'Chris Paul'!A24</f>
        <v>0</v>
      </c>
      <c r="Q24">
        <f t="shared" si="0"/>
        <v>0</v>
      </c>
      <c r="W24" s="5"/>
      <c r="X24" s="2" t="e">
        <f t="shared" si="1"/>
        <v>#DIV/0!</v>
      </c>
      <c r="Y24" s="2" t="e">
        <f t="shared" si="2"/>
        <v>#DIV/0!</v>
      </c>
      <c r="Z24" s="2" t="e">
        <f t="shared" si="3"/>
        <v>#DIV/0!</v>
      </c>
      <c r="AA24" s="4">
        <f t="shared" si="4"/>
        <v>0</v>
      </c>
    </row>
    <row r="25" spans="1:27" x14ac:dyDescent="0.3">
      <c r="A25" s="1">
        <f>'Chris Paul'!A25</f>
        <v>0</v>
      </c>
      <c r="Q25">
        <f t="shared" si="0"/>
        <v>0</v>
      </c>
      <c r="W25" s="5"/>
      <c r="X25" s="2" t="e">
        <f t="shared" si="1"/>
        <v>#DIV/0!</v>
      </c>
      <c r="Y25" s="2" t="e">
        <f t="shared" si="2"/>
        <v>#DIV/0!</v>
      </c>
      <c r="Z25" s="2" t="e">
        <f t="shared" si="3"/>
        <v>#DIV/0!</v>
      </c>
      <c r="AA25" s="4">
        <f t="shared" si="4"/>
        <v>0</v>
      </c>
    </row>
    <row r="26" spans="1:27" x14ac:dyDescent="0.3">
      <c r="A26" s="1">
        <f>'Chris Paul'!A26</f>
        <v>0</v>
      </c>
      <c r="Q26">
        <f t="shared" si="0"/>
        <v>0</v>
      </c>
      <c r="W26" s="5"/>
      <c r="X26" s="2" t="e">
        <f t="shared" si="1"/>
        <v>#DIV/0!</v>
      </c>
      <c r="Y26" s="2" t="e">
        <f t="shared" si="2"/>
        <v>#DIV/0!</v>
      </c>
      <c r="Z26" s="2" t="e">
        <f t="shared" si="3"/>
        <v>#DIV/0!</v>
      </c>
      <c r="AA26" s="4">
        <f t="shared" si="4"/>
        <v>0</v>
      </c>
    </row>
    <row r="27" spans="1:27" x14ac:dyDescent="0.3">
      <c r="A27" s="1">
        <f>'Chris Paul'!A27</f>
        <v>0</v>
      </c>
      <c r="Q27">
        <f t="shared" si="0"/>
        <v>0</v>
      </c>
      <c r="W27" s="5"/>
      <c r="X27" s="2" t="e">
        <f t="shared" si="1"/>
        <v>#DIV/0!</v>
      </c>
      <c r="Y27" s="2" t="e">
        <f t="shared" si="2"/>
        <v>#DIV/0!</v>
      </c>
      <c r="Z27" s="2" t="e">
        <f t="shared" si="3"/>
        <v>#DIV/0!</v>
      </c>
      <c r="AA27" s="4">
        <f t="shared" si="4"/>
        <v>0</v>
      </c>
    </row>
    <row r="28" spans="1:27" x14ac:dyDescent="0.3">
      <c r="A28" s="1">
        <f>'Chris Paul'!A28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'Chris Paul'!A29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'Chris Paul'!A30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'Chris Paul'!A31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'Chris Paul'!A32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'Chris Paul'!A33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'Chris Paul'!A34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'Chris Paul'!A35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'Chris Paul'!A36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'Chris Paul'!A37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'Chris Paul'!A38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'Chris Paul'!A39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'Chris Paul'!A40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'Chris Paul'!A41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'Chris Paul'!A42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'Chris Paul'!A43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'Chris Paul'!A44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'Chris Paul'!A45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'Chris Paul'!A46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111.94117647058823</v>
      </c>
      <c r="C47" s="4">
        <f t="shared" ref="C47:I47" si="5">AVERAGE(C2:C46)</f>
        <v>44.882352941176471</v>
      </c>
      <c r="D47" s="4">
        <f t="shared" si="5"/>
        <v>79.588235294117652</v>
      </c>
      <c r="E47" s="4">
        <f t="shared" si="5"/>
        <v>10.117647058823529</v>
      </c>
      <c r="F47" s="4">
        <f t="shared" si="5"/>
        <v>21</v>
      </c>
      <c r="G47" s="4">
        <f t="shared" si="5"/>
        <v>11.941176470588236</v>
      </c>
      <c r="H47" s="4">
        <f t="shared" si="5"/>
        <v>15.470588235294118</v>
      </c>
      <c r="I47" s="4">
        <f t="shared" si="5"/>
        <v>5.7058823529411766</v>
      </c>
      <c r="J47" s="4">
        <f t="shared" ref="J47:W47" si="6">AVERAGE(J2:J46)</f>
        <v>8.5882352941176467</v>
      </c>
      <c r="K47" s="4">
        <f t="shared" si="6"/>
        <v>50.941176470588232</v>
      </c>
      <c r="L47" s="4">
        <f t="shared" si="6"/>
        <v>6.7058823529411766</v>
      </c>
      <c r="M47" s="4">
        <f t="shared" si="6"/>
        <v>24.647058823529413</v>
      </c>
      <c r="N47" s="4">
        <f t="shared" si="6"/>
        <v>24.176470588235293</v>
      </c>
      <c r="O47" s="4">
        <f t="shared" si="6"/>
        <v>5.8235294117647056</v>
      </c>
      <c r="P47" s="4">
        <f t="shared" si="6"/>
        <v>28</v>
      </c>
      <c r="Q47" s="4">
        <f t="shared" si="6"/>
        <v>12.777777777777779</v>
      </c>
      <c r="R47" s="4">
        <f t="shared" si="6"/>
        <v>6.117647058823529</v>
      </c>
      <c r="S47" s="4">
        <f t="shared" si="6"/>
        <v>4</v>
      </c>
      <c r="T47" s="4">
        <f t="shared" si="6"/>
        <v>9.2941176470588243</v>
      </c>
      <c r="U47" s="4">
        <f t="shared" si="6"/>
        <v>10.352941176470589</v>
      </c>
      <c r="V47" s="4">
        <f t="shared" si="6"/>
        <v>10.705882352941176</v>
      </c>
      <c r="W47" s="5">
        <f t="shared" si="6"/>
        <v>0.93307870370370372</v>
      </c>
      <c r="X47" s="2">
        <f>SUM(C2:C46)/SUM(D2:D46)</f>
        <v>0.56393200295639323</v>
      </c>
      <c r="Y47" s="2">
        <f>SUM(E2:E46)/SUM(F2:F46)</f>
        <v>0.48179271708683474</v>
      </c>
      <c r="Z47" s="2">
        <f>SUM(G2:G46)/SUM(H2:H46)</f>
        <v>0.77186311787072248</v>
      </c>
      <c r="AA47" s="4">
        <f>AVERAGE(AA2:AA46)</f>
        <v>32.591360000000009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1903</v>
      </c>
      <c r="C49">
        <f t="shared" ref="C49:I49" si="7">SUM(C2:C46)</f>
        <v>763</v>
      </c>
      <c r="D49">
        <f t="shared" si="7"/>
        <v>1353</v>
      </c>
      <c r="E49">
        <f t="shared" si="7"/>
        <v>172</v>
      </c>
      <c r="F49">
        <f t="shared" si="7"/>
        <v>357</v>
      </c>
      <c r="G49">
        <f t="shared" si="7"/>
        <v>203</v>
      </c>
      <c r="H49">
        <f t="shared" si="7"/>
        <v>263</v>
      </c>
      <c r="I49">
        <f t="shared" si="7"/>
        <v>97</v>
      </c>
      <c r="J49">
        <f t="shared" ref="J49:V49" si="8">SUM(J2:J46)</f>
        <v>146</v>
      </c>
      <c r="K49">
        <f t="shared" si="8"/>
        <v>866</v>
      </c>
      <c r="L49">
        <f t="shared" si="8"/>
        <v>114</v>
      </c>
      <c r="M49">
        <f t="shared" si="8"/>
        <v>419</v>
      </c>
      <c r="N49">
        <f t="shared" si="8"/>
        <v>411</v>
      </c>
      <c r="O49">
        <f t="shared" si="8"/>
        <v>99</v>
      </c>
      <c r="P49">
        <f t="shared" si="8"/>
        <v>476</v>
      </c>
      <c r="Q49">
        <f t="shared" si="8"/>
        <v>575</v>
      </c>
      <c r="R49">
        <f t="shared" si="8"/>
        <v>104</v>
      </c>
      <c r="S49">
        <f t="shared" si="8"/>
        <v>68</v>
      </c>
      <c r="T49">
        <f t="shared" si="8"/>
        <v>158</v>
      </c>
      <c r="U49">
        <f t="shared" si="8"/>
        <v>176</v>
      </c>
      <c r="V49">
        <f t="shared" si="8"/>
        <v>182</v>
      </c>
      <c r="AA49" s="4">
        <f>SUM(AA2:AA46)</f>
        <v>1466.6112000000003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1.2975490709466828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129.75490709466828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1.3658547119288245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136.58547119288244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-121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opLeftCell="E1" workbookViewId="0">
      <selection activeCell="B18" sqref="B18:AA18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'Chris Paul'!A2</f>
        <v>@ 6TH</v>
      </c>
      <c r="B2">
        <v>116</v>
      </c>
      <c r="C2">
        <v>45</v>
      </c>
      <c r="D2">
        <v>90</v>
      </c>
      <c r="E2">
        <v>17</v>
      </c>
      <c r="F2">
        <v>38</v>
      </c>
      <c r="G2">
        <v>9</v>
      </c>
      <c r="H2">
        <v>12</v>
      </c>
      <c r="I2">
        <v>4</v>
      </c>
      <c r="J2">
        <v>2</v>
      </c>
      <c r="K2">
        <v>42</v>
      </c>
      <c r="L2">
        <v>14</v>
      </c>
      <c r="M2">
        <v>38</v>
      </c>
      <c r="N2">
        <v>28</v>
      </c>
      <c r="O2">
        <v>11</v>
      </c>
      <c r="P2">
        <v>31</v>
      </c>
      <c r="Q2">
        <f t="shared" ref="Q2:Q46" si="0">O2+P2</f>
        <v>42</v>
      </c>
      <c r="R2">
        <v>3</v>
      </c>
      <c r="S2">
        <v>5</v>
      </c>
      <c r="T2">
        <v>5</v>
      </c>
      <c r="U2">
        <v>4</v>
      </c>
      <c r="V2">
        <v>13</v>
      </c>
      <c r="W2" s="5">
        <v>0.93407407407407417</v>
      </c>
      <c r="X2" s="2">
        <f t="shared" ref="X2:X46" si="1">C2/D2</f>
        <v>0.5</v>
      </c>
      <c r="Y2" s="2">
        <f t="shared" ref="Y2:Y46" si="2" xml:space="preserve"> E2/F2</f>
        <v>0.44736842105263158</v>
      </c>
      <c r="Z2" s="2">
        <f t="shared" ref="Z2:Z46" si="3">G2/H2</f>
        <v>0.75</v>
      </c>
      <c r="AA2" s="4">
        <f t="shared" ref="AA2:AA46" si="4">0.96*((D2)+(T2)+0.44*(H2)-(O2))</f>
        <v>85.708799999999997</v>
      </c>
    </row>
    <row r="3" spans="1:27" x14ac:dyDescent="0.3">
      <c r="A3" s="1" t="str">
        <f>'Chris Paul'!A3</f>
        <v>vs CAN</v>
      </c>
      <c r="B3">
        <v>124</v>
      </c>
      <c r="C3">
        <v>44</v>
      </c>
      <c r="D3">
        <v>73</v>
      </c>
      <c r="E3">
        <v>12</v>
      </c>
      <c r="F3">
        <v>27</v>
      </c>
      <c r="G3">
        <v>24</v>
      </c>
      <c r="H3">
        <v>26</v>
      </c>
      <c r="I3">
        <v>4</v>
      </c>
      <c r="J3">
        <v>12</v>
      </c>
      <c r="K3">
        <v>50</v>
      </c>
      <c r="L3">
        <v>4</v>
      </c>
      <c r="M3">
        <v>27</v>
      </c>
      <c r="N3">
        <v>23</v>
      </c>
      <c r="O3">
        <v>3</v>
      </c>
      <c r="P3">
        <v>22</v>
      </c>
      <c r="Q3">
        <f>O3+P3</f>
        <v>25</v>
      </c>
      <c r="R3">
        <v>7</v>
      </c>
      <c r="S3">
        <v>4</v>
      </c>
      <c r="T3">
        <v>8</v>
      </c>
      <c r="U3">
        <v>8</v>
      </c>
      <c r="V3">
        <v>12</v>
      </c>
      <c r="W3" s="5">
        <v>0.93396990740740737</v>
      </c>
      <c r="X3" s="2">
        <f t="shared" si="1"/>
        <v>0.60273972602739723</v>
      </c>
      <c r="Y3" s="2">
        <f t="shared" si="2"/>
        <v>0.44444444444444442</v>
      </c>
      <c r="Z3" s="2">
        <f t="shared" si="3"/>
        <v>0.92307692307692313</v>
      </c>
      <c r="AA3" s="4">
        <f t="shared" si="4"/>
        <v>85.862399999999994</v>
      </c>
    </row>
    <row r="4" spans="1:27" x14ac:dyDescent="0.3">
      <c r="A4" s="1" t="str">
        <f>'Chris Paul'!A4</f>
        <v>@ DNK</v>
      </c>
      <c r="B4">
        <v>137</v>
      </c>
      <c r="C4">
        <v>53</v>
      </c>
      <c r="D4">
        <v>83</v>
      </c>
      <c r="E4">
        <v>12</v>
      </c>
      <c r="F4">
        <v>24</v>
      </c>
      <c r="G4">
        <v>19</v>
      </c>
      <c r="H4">
        <v>21</v>
      </c>
      <c r="I4">
        <v>21</v>
      </c>
      <c r="J4">
        <v>10</v>
      </c>
      <c r="K4">
        <v>74</v>
      </c>
      <c r="L4">
        <v>11</v>
      </c>
      <c r="M4">
        <v>31</v>
      </c>
      <c r="N4">
        <v>31</v>
      </c>
      <c r="O4">
        <v>4</v>
      </c>
      <c r="P4">
        <v>27</v>
      </c>
      <c r="Q4">
        <f t="shared" si="0"/>
        <v>31</v>
      </c>
      <c r="R4">
        <v>9</v>
      </c>
      <c r="S4">
        <v>6</v>
      </c>
      <c r="T4">
        <v>9</v>
      </c>
      <c r="U4">
        <v>17</v>
      </c>
      <c r="V4">
        <v>7</v>
      </c>
      <c r="W4" s="5">
        <v>0.93306712962962957</v>
      </c>
      <c r="X4" s="2">
        <f t="shared" si="1"/>
        <v>0.63855421686746983</v>
      </c>
      <c r="Y4" s="2">
        <f t="shared" si="2"/>
        <v>0.5</v>
      </c>
      <c r="Z4" s="2">
        <f t="shared" si="3"/>
        <v>0.90476190476190477</v>
      </c>
      <c r="AA4" s="4">
        <f t="shared" si="4"/>
        <v>93.350399999999993</v>
      </c>
    </row>
    <row r="5" spans="1:27" x14ac:dyDescent="0.3">
      <c r="A5" s="1" t="str">
        <f>'Chris Paul'!A5</f>
        <v>vs IMP</v>
      </c>
      <c r="B5">
        <v>116</v>
      </c>
      <c r="C5">
        <v>44</v>
      </c>
      <c r="D5">
        <v>90</v>
      </c>
      <c r="E5">
        <v>16</v>
      </c>
      <c r="F5">
        <v>37</v>
      </c>
      <c r="G5">
        <v>12</v>
      </c>
      <c r="H5">
        <v>13</v>
      </c>
      <c r="I5">
        <v>1</v>
      </c>
      <c r="J5">
        <v>13</v>
      </c>
      <c r="K5">
        <v>34</v>
      </c>
      <c r="L5">
        <v>16</v>
      </c>
      <c r="M5">
        <v>32</v>
      </c>
      <c r="N5">
        <v>32</v>
      </c>
      <c r="O5">
        <v>15</v>
      </c>
      <c r="P5">
        <v>29</v>
      </c>
      <c r="Q5">
        <f t="shared" si="0"/>
        <v>44</v>
      </c>
      <c r="R5">
        <v>7</v>
      </c>
      <c r="S5">
        <v>2</v>
      </c>
      <c r="T5">
        <v>9</v>
      </c>
      <c r="U5">
        <v>15</v>
      </c>
      <c r="V5">
        <v>6</v>
      </c>
      <c r="W5" s="5">
        <v>0.93350694444444438</v>
      </c>
      <c r="X5" s="2">
        <f t="shared" si="1"/>
        <v>0.48888888888888887</v>
      </c>
      <c r="Y5" s="2">
        <f t="shared" si="2"/>
        <v>0.43243243243243246</v>
      </c>
      <c r="Z5" s="2">
        <f t="shared" si="3"/>
        <v>0.92307692307692313</v>
      </c>
      <c r="AA5" s="4">
        <f t="shared" si="4"/>
        <v>86.131199999999993</v>
      </c>
    </row>
    <row r="6" spans="1:27" x14ac:dyDescent="0.3">
      <c r="A6" s="1" t="str">
        <f>'Chris Paul'!A6</f>
        <v>@ 3PT</v>
      </c>
      <c r="B6">
        <v>135</v>
      </c>
      <c r="C6">
        <v>52</v>
      </c>
      <c r="D6">
        <v>89</v>
      </c>
      <c r="E6">
        <v>21</v>
      </c>
      <c r="F6">
        <v>39</v>
      </c>
      <c r="G6">
        <v>10</v>
      </c>
      <c r="H6">
        <v>10</v>
      </c>
      <c r="I6">
        <v>3</v>
      </c>
      <c r="J6">
        <v>16</v>
      </c>
      <c r="K6">
        <v>40</v>
      </c>
      <c r="L6">
        <v>6</v>
      </c>
      <c r="M6">
        <v>44</v>
      </c>
      <c r="N6">
        <v>31</v>
      </c>
      <c r="O6">
        <v>9</v>
      </c>
      <c r="P6">
        <v>30</v>
      </c>
      <c r="Q6">
        <f t="shared" si="0"/>
        <v>39</v>
      </c>
      <c r="R6">
        <v>6</v>
      </c>
      <c r="S6">
        <v>4</v>
      </c>
      <c r="T6">
        <v>5</v>
      </c>
      <c r="U6">
        <v>13</v>
      </c>
      <c r="V6">
        <v>11</v>
      </c>
      <c r="W6" s="5">
        <v>0.93328703703703697</v>
      </c>
      <c r="X6" s="2">
        <f t="shared" si="1"/>
        <v>0.5842696629213483</v>
      </c>
      <c r="Y6" s="2">
        <f t="shared" si="2"/>
        <v>0.53846153846153844</v>
      </c>
      <c r="Z6" s="2">
        <f t="shared" si="3"/>
        <v>1</v>
      </c>
      <c r="AA6" s="4">
        <f t="shared" si="4"/>
        <v>85.823999999999998</v>
      </c>
    </row>
    <row r="7" spans="1:27" x14ac:dyDescent="0.3">
      <c r="A7" s="1" t="str">
        <f>'Chris Paul'!A7</f>
        <v>vs DEF</v>
      </c>
      <c r="B7">
        <v>97</v>
      </c>
      <c r="C7">
        <v>42</v>
      </c>
      <c r="D7">
        <v>78</v>
      </c>
      <c r="E7">
        <v>8</v>
      </c>
      <c r="F7">
        <v>24</v>
      </c>
      <c r="G7">
        <v>5</v>
      </c>
      <c r="H7">
        <v>7</v>
      </c>
      <c r="I7">
        <v>10</v>
      </c>
      <c r="J7">
        <v>10</v>
      </c>
      <c r="K7">
        <v>42</v>
      </c>
      <c r="L7">
        <v>0</v>
      </c>
      <c r="M7">
        <v>18</v>
      </c>
      <c r="N7">
        <v>21</v>
      </c>
      <c r="O7">
        <v>2</v>
      </c>
      <c r="P7">
        <v>26</v>
      </c>
      <c r="Q7">
        <f t="shared" si="0"/>
        <v>28</v>
      </c>
      <c r="R7">
        <v>12</v>
      </c>
      <c r="S7">
        <v>6</v>
      </c>
      <c r="T7">
        <v>8</v>
      </c>
      <c r="U7">
        <v>18</v>
      </c>
      <c r="V7">
        <v>10</v>
      </c>
      <c r="W7" s="5">
        <v>0.93368055555555562</v>
      </c>
      <c r="X7" s="2">
        <f t="shared" si="1"/>
        <v>0.53846153846153844</v>
      </c>
      <c r="Y7" s="2">
        <f t="shared" si="2"/>
        <v>0.33333333333333331</v>
      </c>
      <c r="Z7" s="2">
        <f t="shared" si="3"/>
        <v>0.7142857142857143</v>
      </c>
      <c r="AA7" s="4">
        <f t="shared" si="4"/>
        <v>83.596800000000002</v>
      </c>
    </row>
    <row r="8" spans="1:27" x14ac:dyDescent="0.3">
      <c r="A8" s="1" t="str">
        <f>'Chris Paul'!A8</f>
        <v>@ OCE</v>
      </c>
      <c r="B8">
        <v>114</v>
      </c>
      <c r="C8">
        <v>48</v>
      </c>
      <c r="D8">
        <v>89</v>
      </c>
      <c r="E8">
        <v>12</v>
      </c>
      <c r="F8">
        <v>29</v>
      </c>
      <c r="G8">
        <v>6</v>
      </c>
      <c r="H8">
        <v>8</v>
      </c>
      <c r="I8">
        <v>8</v>
      </c>
      <c r="J8">
        <v>10</v>
      </c>
      <c r="K8">
        <v>48</v>
      </c>
      <c r="L8">
        <v>13</v>
      </c>
      <c r="M8">
        <v>31</v>
      </c>
      <c r="N8">
        <v>26</v>
      </c>
      <c r="O8">
        <v>13</v>
      </c>
      <c r="P8">
        <v>24</v>
      </c>
      <c r="Q8">
        <f t="shared" si="0"/>
        <v>37</v>
      </c>
      <c r="R8">
        <v>7</v>
      </c>
      <c r="S8">
        <v>5</v>
      </c>
      <c r="T8">
        <v>8</v>
      </c>
      <c r="U8">
        <v>17</v>
      </c>
      <c r="V8">
        <v>6</v>
      </c>
      <c r="W8" s="5">
        <v>0.93381944444444442</v>
      </c>
      <c r="X8" s="2">
        <f t="shared" si="1"/>
        <v>0.5393258426966292</v>
      </c>
      <c r="Y8" s="2">
        <f t="shared" si="2"/>
        <v>0.41379310344827586</v>
      </c>
      <c r="Z8" s="2">
        <f t="shared" si="3"/>
        <v>0.75</v>
      </c>
      <c r="AA8" s="4">
        <f t="shared" si="4"/>
        <v>84.019199999999998</v>
      </c>
    </row>
    <row r="9" spans="1:27" x14ac:dyDescent="0.3">
      <c r="A9" s="1" t="str">
        <f>'Chris Paul'!A9</f>
        <v>vs FRA</v>
      </c>
      <c r="B9">
        <v>103</v>
      </c>
      <c r="C9">
        <v>39</v>
      </c>
      <c r="D9">
        <v>74</v>
      </c>
      <c r="E9">
        <v>8</v>
      </c>
      <c r="F9">
        <v>22</v>
      </c>
      <c r="G9">
        <v>17</v>
      </c>
      <c r="H9">
        <v>22</v>
      </c>
      <c r="I9">
        <v>4</v>
      </c>
      <c r="J9">
        <v>8</v>
      </c>
      <c r="K9">
        <v>48</v>
      </c>
      <c r="L9">
        <v>2</v>
      </c>
      <c r="M9">
        <v>32</v>
      </c>
      <c r="N9">
        <v>21</v>
      </c>
      <c r="O9">
        <v>6</v>
      </c>
      <c r="P9">
        <v>28</v>
      </c>
      <c r="Q9">
        <f t="shared" si="0"/>
        <v>34</v>
      </c>
      <c r="R9">
        <v>6</v>
      </c>
      <c r="S9">
        <v>3</v>
      </c>
      <c r="T9">
        <v>9</v>
      </c>
      <c r="U9">
        <v>17</v>
      </c>
      <c r="V9">
        <v>9</v>
      </c>
      <c r="W9" s="5">
        <v>0.93515046296296289</v>
      </c>
      <c r="X9" s="2">
        <f t="shared" si="1"/>
        <v>0.52702702702702697</v>
      </c>
      <c r="Y9" s="2">
        <f t="shared" si="2"/>
        <v>0.36363636363636365</v>
      </c>
      <c r="Z9" s="2">
        <f t="shared" si="3"/>
        <v>0.77272727272727271</v>
      </c>
      <c r="AA9" s="4">
        <f t="shared" si="4"/>
        <v>83.212800000000001</v>
      </c>
    </row>
    <row r="10" spans="1:27" x14ac:dyDescent="0.3">
      <c r="A10" s="1" t="str">
        <f>'Chris Paul'!A10</f>
        <v>@ INJ</v>
      </c>
      <c r="B10">
        <v>131</v>
      </c>
      <c r="C10">
        <v>52</v>
      </c>
      <c r="D10">
        <v>83</v>
      </c>
      <c r="E10">
        <v>12</v>
      </c>
      <c r="F10">
        <v>27</v>
      </c>
      <c r="G10">
        <v>15</v>
      </c>
      <c r="H10">
        <v>18</v>
      </c>
      <c r="I10">
        <v>10</v>
      </c>
      <c r="J10">
        <v>9</v>
      </c>
      <c r="K10">
        <v>56</v>
      </c>
      <c r="L10">
        <v>8</v>
      </c>
      <c r="M10">
        <v>23</v>
      </c>
      <c r="N10">
        <v>29</v>
      </c>
      <c r="O10">
        <v>8</v>
      </c>
      <c r="P10">
        <v>30</v>
      </c>
      <c r="Q10">
        <f t="shared" si="0"/>
        <v>38</v>
      </c>
      <c r="R10">
        <v>5</v>
      </c>
      <c r="S10">
        <v>6</v>
      </c>
      <c r="T10">
        <v>7</v>
      </c>
      <c r="U10">
        <v>14</v>
      </c>
      <c r="V10">
        <v>11</v>
      </c>
      <c r="W10" s="5">
        <v>0.93253472222222233</v>
      </c>
      <c r="X10" s="2">
        <f t="shared" si="1"/>
        <v>0.62650602409638556</v>
      </c>
      <c r="Y10" s="2">
        <f t="shared" si="2"/>
        <v>0.44444444444444442</v>
      </c>
      <c r="Z10" s="2">
        <f t="shared" si="3"/>
        <v>0.83333333333333337</v>
      </c>
      <c r="AA10" s="4">
        <f t="shared" si="4"/>
        <v>86.3232</v>
      </c>
    </row>
    <row r="11" spans="1:27" x14ac:dyDescent="0.3">
      <c r="A11" s="1" t="str">
        <f>'Chris Paul'!A11</f>
        <v>vs EUR</v>
      </c>
      <c r="B11">
        <v>116</v>
      </c>
      <c r="C11">
        <v>47</v>
      </c>
      <c r="D11">
        <v>83</v>
      </c>
      <c r="E11">
        <v>18</v>
      </c>
      <c r="F11">
        <v>41</v>
      </c>
      <c r="G11">
        <v>4</v>
      </c>
      <c r="H11">
        <v>6</v>
      </c>
      <c r="I11">
        <v>7</v>
      </c>
      <c r="J11">
        <v>11</v>
      </c>
      <c r="K11">
        <v>38</v>
      </c>
      <c r="L11">
        <v>6</v>
      </c>
      <c r="M11">
        <v>17</v>
      </c>
      <c r="N11">
        <v>33</v>
      </c>
      <c r="O11">
        <v>5</v>
      </c>
      <c r="P11">
        <v>30</v>
      </c>
      <c r="Q11">
        <f t="shared" si="0"/>
        <v>35</v>
      </c>
      <c r="R11">
        <v>5</v>
      </c>
      <c r="S11">
        <v>5</v>
      </c>
      <c r="T11">
        <v>6</v>
      </c>
      <c r="U11">
        <v>7</v>
      </c>
      <c r="V11">
        <v>13</v>
      </c>
      <c r="W11" s="5">
        <v>0.93251157407407403</v>
      </c>
      <c r="X11" s="2">
        <f t="shared" si="1"/>
        <v>0.5662650602409639</v>
      </c>
      <c r="Y11" s="2">
        <f t="shared" si="2"/>
        <v>0.43902439024390244</v>
      </c>
      <c r="Z11" s="2">
        <f t="shared" si="3"/>
        <v>0.66666666666666663</v>
      </c>
      <c r="AA11" s="4">
        <f t="shared" si="4"/>
        <v>83.174399999999991</v>
      </c>
    </row>
    <row r="12" spans="1:27" x14ac:dyDescent="0.3">
      <c r="A12" s="1" t="str">
        <f>'Chris Paul'!A12</f>
        <v>@ RKS</v>
      </c>
      <c r="B12">
        <v>140</v>
      </c>
      <c r="C12">
        <v>50</v>
      </c>
      <c r="D12">
        <v>89</v>
      </c>
      <c r="E12">
        <v>21</v>
      </c>
      <c r="F12">
        <v>38</v>
      </c>
      <c r="G12">
        <v>19</v>
      </c>
      <c r="H12">
        <v>20</v>
      </c>
      <c r="I12">
        <v>4</v>
      </c>
      <c r="J12">
        <v>6</v>
      </c>
      <c r="K12">
        <v>30</v>
      </c>
      <c r="L12">
        <v>10</v>
      </c>
      <c r="M12">
        <v>15</v>
      </c>
      <c r="N12">
        <v>36</v>
      </c>
      <c r="O12">
        <v>6</v>
      </c>
      <c r="P12">
        <v>33</v>
      </c>
      <c r="Q12">
        <f t="shared" si="0"/>
        <v>39</v>
      </c>
      <c r="R12">
        <v>9</v>
      </c>
      <c r="S12">
        <v>5</v>
      </c>
      <c r="T12">
        <v>14</v>
      </c>
      <c r="U12">
        <v>25</v>
      </c>
      <c r="V12">
        <v>11</v>
      </c>
      <c r="W12" s="5">
        <v>0.93475694444444446</v>
      </c>
      <c r="X12" s="2">
        <f t="shared" si="1"/>
        <v>0.5617977528089888</v>
      </c>
      <c r="Y12" s="2">
        <f t="shared" si="2"/>
        <v>0.55263157894736847</v>
      </c>
      <c r="Z12" s="2">
        <f t="shared" si="3"/>
        <v>0.95</v>
      </c>
      <c r="AA12" s="4">
        <f t="shared" si="4"/>
        <v>101.568</v>
      </c>
    </row>
    <row r="13" spans="1:27" x14ac:dyDescent="0.3">
      <c r="A13" s="1" t="str">
        <f>'Chris Paul'!A13</f>
        <v>vs AFR</v>
      </c>
      <c r="B13">
        <v>129</v>
      </c>
      <c r="C13">
        <v>51</v>
      </c>
      <c r="D13">
        <v>81</v>
      </c>
      <c r="E13">
        <v>15</v>
      </c>
      <c r="F13">
        <v>32</v>
      </c>
      <c r="G13">
        <v>12</v>
      </c>
      <c r="H13">
        <v>15</v>
      </c>
      <c r="I13">
        <v>4</v>
      </c>
      <c r="J13">
        <v>8</v>
      </c>
      <c r="K13">
        <v>46</v>
      </c>
      <c r="L13">
        <v>15</v>
      </c>
      <c r="M13">
        <v>14</v>
      </c>
      <c r="N13">
        <v>32</v>
      </c>
      <c r="O13">
        <v>9</v>
      </c>
      <c r="P13">
        <v>30</v>
      </c>
      <c r="Q13">
        <f t="shared" si="0"/>
        <v>39</v>
      </c>
      <c r="R13">
        <v>3</v>
      </c>
      <c r="S13">
        <v>5</v>
      </c>
      <c r="T13">
        <v>8</v>
      </c>
      <c r="U13">
        <v>7</v>
      </c>
      <c r="V13">
        <v>17</v>
      </c>
      <c r="W13" s="5">
        <v>0.93325231481481474</v>
      </c>
      <c r="X13" s="2">
        <f t="shared" si="1"/>
        <v>0.62962962962962965</v>
      </c>
      <c r="Y13" s="2">
        <f t="shared" si="2"/>
        <v>0.46875</v>
      </c>
      <c r="Z13" s="2">
        <f t="shared" si="3"/>
        <v>0.8</v>
      </c>
      <c r="AA13" s="4">
        <f t="shared" si="4"/>
        <v>83.135999999999996</v>
      </c>
    </row>
    <row r="14" spans="1:27" x14ac:dyDescent="0.3">
      <c r="A14" s="1" t="str">
        <f>'Chris Paul'!A14</f>
        <v>@ CHI</v>
      </c>
      <c r="B14">
        <v>98</v>
      </c>
      <c r="C14">
        <v>40</v>
      </c>
      <c r="D14">
        <v>88</v>
      </c>
      <c r="E14">
        <v>15</v>
      </c>
      <c r="F14">
        <v>40</v>
      </c>
      <c r="G14">
        <v>3</v>
      </c>
      <c r="H14">
        <v>6</v>
      </c>
      <c r="I14">
        <v>3</v>
      </c>
      <c r="J14">
        <v>6</v>
      </c>
      <c r="K14">
        <v>34</v>
      </c>
      <c r="L14">
        <v>6</v>
      </c>
      <c r="M14">
        <v>40</v>
      </c>
      <c r="N14">
        <v>22</v>
      </c>
      <c r="O14">
        <v>7</v>
      </c>
      <c r="P14">
        <v>35</v>
      </c>
      <c r="Q14">
        <f t="shared" si="0"/>
        <v>42</v>
      </c>
      <c r="R14">
        <v>8</v>
      </c>
      <c r="S14">
        <v>9</v>
      </c>
      <c r="T14">
        <v>7</v>
      </c>
      <c r="U14">
        <v>15</v>
      </c>
      <c r="V14">
        <v>17</v>
      </c>
      <c r="W14" s="5">
        <v>0.9347685185185185</v>
      </c>
      <c r="X14" s="2">
        <f t="shared" si="1"/>
        <v>0.45454545454545453</v>
      </c>
      <c r="Y14" s="2">
        <f t="shared" si="2"/>
        <v>0.375</v>
      </c>
      <c r="Z14" s="2">
        <f t="shared" si="3"/>
        <v>0.5</v>
      </c>
      <c r="AA14" s="4">
        <f t="shared" si="4"/>
        <v>87.014399999999995</v>
      </c>
    </row>
    <row r="15" spans="1:27" x14ac:dyDescent="0.3">
      <c r="A15" s="1" t="str">
        <f>'Chris Paul'!A15</f>
        <v>@ USA</v>
      </c>
      <c r="B15">
        <v>124</v>
      </c>
      <c r="C15">
        <v>47</v>
      </c>
      <c r="D15">
        <v>85</v>
      </c>
      <c r="E15">
        <v>12</v>
      </c>
      <c r="F15">
        <v>27</v>
      </c>
      <c r="G15">
        <v>18</v>
      </c>
      <c r="H15">
        <v>20</v>
      </c>
      <c r="I15">
        <v>7</v>
      </c>
      <c r="J15">
        <v>13</v>
      </c>
      <c r="K15">
        <v>58</v>
      </c>
      <c r="L15">
        <v>10</v>
      </c>
      <c r="M15">
        <v>36</v>
      </c>
      <c r="N15">
        <v>24</v>
      </c>
      <c r="O15">
        <v>8</v>
      </c>
      <c r="P15">
        <v>31</v>
      </c>
      <c r="Q15">
        <f t="shared" si="0"/>
        <v>39</v>
      </c>
      <c r="R15">
        <v>6</v>
      </c>
      <c r="S15">
        <v>5</v>
      </c>
      <c r="T15">
        <v>13</v>
      </c>
      <c r="U15">
        <v>11</v>
      </c>
      <c r="V15">
        <v>10</v>
      </c>
      <c r="W15" s="5">
        <v>0.93380787037037039</v>
      </c>
      <c r="X15" s="2">
        <f t="shared" si="1"/>
        <v>0.55294117647058827</v>
      </c>
      <c r="Y15" s="2">
        <f t="shared" si="2"/>
        <v>0.44444444444444442</v>
      </c>
      <c r="Z15" s="2">
        <f t="shared" si="3"/>
        <v>0.9</v>
      </c>
      <c r="AA15" s="4">
        <f t="shared" si="4"/>
        <v>94.847999999999999</v>
      </c>
    </row>
    <row r="16" spans="1:27" x14ac:dyDescent="0.3">
      <c r="A16" s="1" t="str">
        <f>'Chris Paul'!A16</f>
        <v>vs SPA</v>
      </c>
      <c r="B16">
        <v>110</v>
      </c>
      <c r="C16">
        <v>44</v>
      </c>
      <c r="D16">
        <v>78</v>
      </c>
      <c r="E16">
        <v>15</v>
      </c>
      <c r="F16">
        <v>29</v>
      </c>
      <c r="G16">
        <v>7</v>
      </c>
      <c r="H16">
        <v>8</v>
      </c>
      <c r="I16">
        <v>3</v>
      </c>
      <c r="J16">
        <v>4</v>
      </c>
      <c r="K16">
        <v>44</v>
      </c>
      <c r="L16">
        <v>9</v>
      </c>
      <c r="M16">
        <v>37</v>
      </c>
      <c r="N16">
        <v>30</v>
      </c>
      <c r="O16">
        <v>6</v>
      </c>
      <c r="P16">
        <v>31</v>
      </c>
      <c r="Q16">
        <f t="shared" si="0"/>
        <v>37</v>
      </c>
      <c r="R16">
        <v>2</v>
      </c>
      <c r="S16">
        <v>14</v>
      </c>
      <c r="T16">
        <v>9</v>
      </c>
      <c r="U16">
        <v>14</v>
      </c>
      <c r="V16">
        <v>13</v>
      </c>
      <c r="W16" s="5">
        <v>0.93417824074074074</v>
      </c>
      <c r="X16" s="2">
        <f t="shared" si="1"/>
        <v>0.5641025641025641</v>
      </c>
      <c r="Y16" s="2">
        <f t="shared" si="2"/>
        <v>0.51724137931034486</v>
      </c>
      <c r="Z16" s="2">
        <f t="shared" si="3"/>
        <v>0.875</v>
      </c>
      <c r="AA16" s="4">
        <f t="shared" si="4"/>
        <v>81.139199999999988</v>
      </c>
    </row>
    <row r="17" spans="1:27" x14ac:dyDescent="0.3">
      <c r="A17" s="1" t="str">
        <f>'Chris Paul'!A17</f>
        <v>vs 6TH</v>
      </c>
      <c r="B17">
        <v>109</v>
      </c>
      <c r="C17">
        <v>45</v>
      </c>
      <c r="D17">
        <v>80</v>
      </c>
      <c r="E17">
        <v>12</v>
      </c>
      <c r="F17">
        <v>25</v>
      </c>
      <c r="G17">
        <v>7</v>
      </c>
      <c r="H17">
        <v>7</v>
      </c>
      <c r="I17">
        <v>4</v>
      </c>
      <c r="J17">
        <v>4</v>
      </c>
      <c r="K17">
        <v>56</v>
      </c>
      <c r="L17">
        <v>4</v>
      </c>
      <c r="M17">
        <v>27</v>
      </c>
      <c r="N17">
        <v>27</v>
      </c>
      <c r="O17">
        <v>5</v>
      </c>
      <c r="P17">
        <v>26</v>
      </c>
      <c r="Q17">
        <f t="shared" si="0"/>
        <v>31</v>
      </c>
      <c r="R17">
        <v>4</v>
      </c>
      <c r="S17">
        <v>5</v>
      </c>
      <c r="T17">
        <v>9</v>
      </c>
      <c r="U17">
        <v>16</v>
      </c>
      <c r="V17">
        <v>12</v>
      </c>
      <c r="W17" s="5">
        <v>0.93465277777777778</v>
      </c>
      <c r="X17" s="2">
        <f t="shared" si="1"/>
        <v>0.5625</v>
      </c>
      <c r="Y17" s="2">
        <f t="shared" si="2"/>
        <v>0.48</v>
      </c>
      <c r="Z17" s="2">
        <f t="shared" si="3"/>
        <v>1</v>
      </c>
      <c r="AA17" s="4">
        <f t="shared" si="4"/>
        <v>83.596800000000002</v>
      </c>
    </row>
    <row r="18" spans="1:27" x14ac:dyDescent="0.3">
      <c r="A18" s="1" t="str">
        <f>'Chris Paul'!A18</f>
        <v>@ CAN</v>
      </c>
      <c r="B18">
        <v>125</v>
      </c>
      <c r="C18">
        <v>48</v>
      </c>
      <c r="D18">
        <v>78</v>
      </c>
      <c r="E18">
        <v>10</v>
      </c>
      <c r="F18">
        <v>18</v>
      </c>
      <c r="G18">
        <v>18</v>
      </c>
      <c r="H18">
        <v>21</v>
      </c>
      <c r="I18">
        <v>4</v>
      </c>
      <c r="J18">
        <v>14</v>
      </c>
      <c r="K18">
        <v>62</v>
      </c>
      <c r="L18">
        <v>7</v>
      </c>
      <c r="M18">
        <v>16</v>
      </c>
      <c r="N18">
        <v>26</v>
      </c>
      <c r="O18">
        <v>2</v>
      </c>
      <c r="P18">
        <v>27</v>
      </c>
      <c r="Q18">
        <f t="shared" si="0"/>
        <v>29</v>
      </c>
      <c r="R18">
        <v>5</v>
      </c>
      <c r="S18">
        <v>5</v>
      </c>
      <c r="T18">
        <v>12</v>
      </c>
      <c r="U18">
        <v>24</v>
      </c>
      <c r="V18">
        <v>12</v>
      </c>
      <c r="W18" s="5">
        <v>0.93331018518518516</v>
      </c>
      <c r="X18" s="2">
        <f t="shared" si="1"/>
        <v>0.61538461538461542</v>
      </c>
      <c r="Y18" s="2">
        <f t="shared" si="2"/>
        <v>0.55555555555555558</v>
      </c>
      <c r="Z18" s="2">
        <f t="shared" si="3"/>
        <v>0.8571428571428571</v>
      </c>
      <c r="AA18" s="4">
        <f t="shared" si="4"/>
        <v>93.350399999999993</v>
      </c>
    </row>
    <row r="19" spans="1:27" x14ac:dyDescent="0.3">
      <c r="A19" s="1">
        <f>'Chris Paul'!A19</f>
        <v>0</v>
      </c>
      <c r="Q19">
        <f t="shared" si="0"/>
        <v>0</v>
      </c>
      <c r="W19" s="5"/>
      <c r="X19" s="2" t="e">
        <f t="shared" si="1"/>
        <v>#DIV/0!</v>
      </c>
      <c r="Y19" s="2" t="e">
        <f t="shared" si="2"/>
        <v>#DIV/0!</v>
      </c>
      <c r="Z19" s="2" t="e">
        <f t="shared" si="3"/>
        <v>#DIV/0!</v>
      </c>
      <c r="AA19" s="4">
        <f t="shared" si="4"/>
        <v>0</v>
      </c>
    </row>
    <row r="20" spans="1:27" x14ac:dyDescent="0.3">
      <c r="A20" s="1">
        <f>'Chris Paul'!A20</f>
        <v>0</v>
      </c>
      <c r="Q20">
        <f t="shared" si="0"/>
        <v>0</v>
      </c>
      <c r="W20" s="5"/>
      <c r="X20" s="2" t="e">
        <f t="shared" si="1"/>
        <v>#DIV/0!</v>
      </c>
      <c r="Y20" s="2" t="e">
        <f t="shared" si="2"/>
        <v>#DIV/0!</v>
      </c>
      <c r="Z20" s="2" t="e">
        <f t="shared" si="3"/>
        <v>#DIV/0!</v>
      </c>
      <c r="AA20" s="4">
        <f t="shared" si="4"/>
        <v>0</v>
      </c>
    </row>
    <row r="21" spans="1:27" x14ac:dyDescent="0.3">
      <c r="A21" s="1">
        <f>'Chris Paul'!A21</f>
        <v>0</v>
      </c>
      <c r="Q21">
        <f t="shared" si="0"/>
        <v>0</v>
      </c>
      <c r="W21" s="5"/>
      <c r="X21" s="2" t="e">
        <f t="shared" si="1"/>
        <v>#DIV/0!</v>
      </c>
      <c r="Y21" s="2" t="e">
        <f t="shared" si="2"/>
        <v>#DIV/0!</v>
      </c>
      <c r="Z21" s="2" t="e">
        <f t="shared" si="3"/>
        <v>#DIV/0!</v>
      </c>
      <c r="AA21" s="4">
        <f t="shared" si="4"/>
        <v>0</v>
      </c>
    </row>
    <row r="22" spans="1:27" x14ac:dyDescent="0.3">
      <c r="A22" s="1">
        <f>'Chris Paul'!A22</f>
        <v>0</v>
      </c>
      <c r="Q22">
        <f t="shared" si="0"/>
        <v>0</v>
      </c>
      <c r="W22" s="5"/>
      <c r="X22" s="2" t="e">
        <f t="shared" si="1"/>
        <v>#DIV/0!</v>
      </c>
      <c r="Y22" s="2" t="e">
        <f t="shared" si="2"/>
        <v>#DIV/0!</v>
      </c>
      <c r="Z22" s="2" t="e">
        <f t="shared" si="3"/>
        <v>#DIV/0!</v>
      </c>
      <c r="AA22" s="4">
        <f t="shared" si="4"/>
        <v>0</v>
      </c>
    </row>
    <row r="23" spans="1:27" x14ac:dyDescent="0.3">
      <c r="A23" s="1">
        <f>'Chris Paul'!A23</f>
        <v>0</v>
      </c>
      <c r="Q23">
        <f t="shared" si="0"/>
        <v>0</v>
      </c>
      <c r="W23" s="5"/>
      <c r="X23" s="2" t="e">
        <f t="shared" si="1"/>
        <v>#DIV/0!</v>
      </c>
      <c r="Y23" s="2" t="e">
        <f t="shared" si="2"/>
        <v>#DIV/0!</v>
      </c>
      <c r="Z23" s="2" t="e">
        <f t="shared" si="3"/>
        <v>#DIV/0!</v>
      </c>
      <c r="AA23" s="4">
        <f t="shared" si="4"/>
        <v>0</v>
      </c>
    </row>
    <row r="24" spans="1:27" x14ac:dyDescent="0.3">
      <c r="A24" s="1">
        <f>'Chris Paul'!A24</f>
        <v>0</v>
      </c>
      <c r="Q24">
        <f t="shared" si="0"/>
        <v>0</v>
      </c>
      <c r="W24" s="5"/>
      <c r="X24" s="2" t="e">
        <f t="shared" si="1"/>
        <v>#DIV/0!</v>
      </c>
      <c r="Y24" s="2" t="e">
        <f t="shared" si="2"/>
        <v>#DIV/0!</v>
      </c>
      <c r="Z24" s="2" t="e">
        <f t="shared" si="3"/>
        <v>#DIV/0!</v>
      </c>
      <c r="AA24" s="4">
        <f t="shared" si="4"/>
        <v>0</v>
      </c>
    </row>
    <row r="25" spans="1:27" x14ac:dyDescent="0.3">
      <c r="A25" s="1">
        <f>'Chris Paul'!A25</f>
        <v>0</v>
      </c>
      <c r="Q25">
        <f t="shared" si="0"/>
        <v>0</v>
      </c>
      <c r="W25" s="5"/>
      <c r="X25" s="2" t="e">
        <f t="shared" si="1"/>
        <v>#DIV/0!</v>
      </c>
      <c r="Y25" s="2" t="e">
        <f t="shared" si="2"/>
        <v>#DIV/0!</v>
      </c>
      <c r="Z25" s="2" t="e">
        <f t="shared" si="3"/>
        <v>#DIV/0!</v>
      </c>
      <c r="AA25" s="4">
        <f t="shared" si="4"/>
        <v>0</v>
      </c>
    </row>
    <row r="26" spans="1:27" x14ac:dyDescent="0.3">
      <c r="A26" s="1">
        <f>'Chris Paul'!A26</f>
        <v>0</v>
      </c>
      <c r="Q26">
        <f t="shared" si="0"/>
        <v>0</v>
      </c>
      <c r="W26" s="5"/>
      <c r="X26" s="2" t="e">
        <f t="shared" si="1"/>
        <v>#DIV/0!</v>
      </c>
      <c r="Y26" s="2" t="e">
        <f t="shared" si="2"/>
        <v>#DIV/0!</v>
      </c>
      <c r="Z26" s="2" t="e">
        <f t="shared" si="3"/>
        <v>#DIV/0!</v>
      </c>
      <c r="AA26" s="4">
        <f t="shared" si="4"/>
        <v>0</v>
      </c>
    </row>
    <row r="27" spans="1:27" x14ac:dyDescent="0.3">
      <c r="A27" s="1">
        <f>'Chris Paul'!A27</f>
        <v>0</v>
      </c>
      <c r="Q27">
        <f t="shared" si="0"/>
        <v>0</v>
      </c>
      <c r="W27" s="5"/>
      <c r="X27" s="2" t="e">
        <f t="shared" si="1"/>
        <v>#DIV/0!</v>
      </c>
      <c r="Y27" s="2" t="e">
        <f t="shared" si="2"/>
        <v>#DIV/0!</v>
      </c>
      <c r="Z27" s="2" t="e">
        <f t="shared" si="3"/>
        <v>#DIV/0!</v>
      </c>
      <c r="AA27" s="4">
        <f t="shared" si="4"/>
        <v>0</v>
      </c>
    </row>
    <row r="28" spans="1:27" x14ac:dyDescent="0.3">
      <c r="A28" s="1">
        <f>'Chris Paul'!A28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'Chris Paul'!A29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'Chris Paul'!A30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'Chris Paul'!A31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'Chris Paul'!A32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'Chris Paul'!A33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'Chris Paul'!A34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'Chris Paul'!A35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'Chris Paul'!A36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'Chris Paul'!A37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'Chris Paul'!A38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'Chris Paul'!A39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'Chris Paul'!A40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'Chris Paul'!A41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'Chris Paul'!A42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'Chris Paul'!A43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'Chris Paul'!A44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'Chris Paul'!A45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'Chris Paul'!A46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119.05882352941177</v>
      </c>
      <c r="C47" s="4">
        <f t="shared" ref="C47:W47" si="5">AVERAGE(C2:C46)</f>
        <v>46.529411764705884</v>
      </c>
      <c r="D47" s="4">
        <f t="shared" si="5"/>
        <v>83</v>
      </c>
      <c r="E47" s="4">
        <f t="shared" si="5"/>
        <v>13.882352941176471</v>
      </c>
      <c r="F47" s="4">
        <f t="shared" si="5"/>
        <v>30.411764705882351</v>
      </c>
      <c r="G47" s="4">
        <f t="shared" si="5"/>
        <v>12.058823529411764</v>
      </c>
      <c r="H47" s="4">
        <f t="shared" si="5"/>
        <v>14.117647058823529</v>
      </c>
      <c r="I47" s="4">
        <f t="shared" si="5"/>
        <v>5.9411764705882355</v>
      </c>
      <c r="J47" s="4">
        <f t="shared" si="5"/>
        <v>9.1764705882352935</v>
      </c>
      <c r="K47" s="4">
        <f t="shared" si="5"/>
        <v>47.176470588235297</v>
      </c>
      <c r="L47" s="4">
        <f t="shared" si="5"/>
        <v>8.2941176470588243</v>
      </c>
      <c r="M47" s="4">
        <f t="shared" si="5"/>
        <v>28.117647058823529</v>
      </c>
      <c r="N47" s="4">
        <f t="shared" si="5"/>
        <v>27.764705882352942</v>
      </c>
      <c r="O47" s="4">
        <f t="shared" si="5"/>
        <v>7</v>
      </c>
      <c r="P47" s="4">
        <f t="shared" si="5"/>
        <v>28.823529411764707</v>
      </c>
      <c r="Q47" s="4">
        <f t="shared" si="5"/>
        <v>13.533333333333333</v>
      </c>
      <c r="R47" s="4">
        <f t="shared" si="5"/>
        <v>6.117647058823529</v>
      </c>
      <c r="S47" s="4">
        <f t="shared" si="5"/>
        <v>5.5294117647058822</v>
      </c>
      <c r="T47" s="4">
        <f t="shared" si="5"/>
        <v>8.5882352941176467</v>
      </c>
      <c r="U47" s="4">
        <f t="shared" si="5"/>
        <v>14.235294117647058</v>
      </c>
      <c r="V47" s="4">
        <f t="shared" si="5"/>
        <v>11.176470588235293</v>
      </c>
      <c r="W47" s="5">
        <f t="shared" si="5"/>
        <v>0.93378404139433557</v>
      </c>
      <c r="X47" s="2">
        <f>SUM(C2:C46)/SUM(D2:D46)</f>
        <v>0.56059532246633592</v>
      </c>
      <c r="Y47" s="2">
        <f>SUM(E2:E46)/SUM(F2:F46)</f>
        <v>0.45647969052224369</v>
      </c>
      <c r="Z47" s="2">
        <f>SUM(G2:G46)/SUM(H2:H46)</f>
        <v>0.85416666666666663</v>
      </c>
      <c r="AA47" s="4">
        <f>AVERAGE(AA2:AA46)</f>
        <v>32.93013333333333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2024</v>
      </c>
      <c r="C49">
        <f t="shared" ref="C49:V49" si="6">SUM(C2:C46)</f>
        <v>791</v>
      </c>
      <c r="D49">
        <f t="shared" si="6"/>
        <v>1411</v>
      </c>
      <c r="E49">
        <f t="shared" si="6"/>
        <v>236</v>
      </c>
      <c r="F49">
        <f t="shared" si="6"/>
        <v>517</v>
      </c>
      <c r="G49">
        <f t="shared" si="6"/>
        <v>205</v>
      </c>
      <c r="H49">
        <f t="shared" si="6"/>
        <v>240</v>
      </c>
      <c r="I49">
        <f t="shared" si="6"/>
        <v>101</v>
      </c>
      <c r="J49">
        <f t="shared" si="6"/>
        <v>156</v>
      </c>
      <c r="K49">
        <f t="shared" si="6"/>
        <v>802</v>
      </c>
      <c r="L49">
        <f t="shared" si="6"/>
        <v>141</v>
      </c>
      <c r="M49">
        <f t="shared" si="6"/>
        <v>478</v>
      </c>
      <c r="N49">
        <f t="shared" si="6"/>
        <v>472</v>
      </c>
      <c r="O49">
        <f t="shared" si="6"/>
        <v>119</v>
      </c>
      <c r="P49">
        <f t="shared" si="6"/>
        <v>490</v>
      </c>
      <c r="Q49">
        <f t="shared" si="6"/>
        <v>609</v>
      </c>
      <c r="R49">
        <f t="shared" si="6"/>
        <v>104</v>
      </c>
      <c r="S49">
        <f t="shared" si="6"/>
        <v>94</v>
      </c>
      <c r="T49">
        <f t="shared" si="6"/>
        <v>146</v>
      </c>
      <c r="U49">
        <f t="shared" si="6"/>
        <v>242</v>
      </c>
      <c r="V49">
        <f t="shared" si="6"/>
        <v>190</v>
      </c>
      <c r="AA49" s="4">
        <f>SUM(AA2:AA46)</f>
        <v>1481.856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'Chris Paul'!A2</f>
        <v>@ 6TH</v>
      </c>
      <c r="B2">
        <v>15</v>
      </c>
      <c r="C2">
        <v>2</v>
      </c>
      <c r="D2">
        <v>4</v>
      </c>
      <c r="E2">
        <v>0</v>
      </c>
      <c r="F2">
        <v>0</v>
      </c>
      <c r="G2">
        <v>0</v>
      </c>
      <c r="H2">
        <v>6</v>
      </c>
      <c r="I2">
        <v>7</v>
      </c>
      <c r="J2">
        <v>0</v>
      </c>
      <c r="K2">
        <v>1</v>
      </c>
      <c r="L2">
        <v>3</v>
      </c>
      <c r="M2">
        <v>3</v>
      </c>
      <c r="N2">
        <v>0</v>
      </c>
      <c r="O2">
        <v>2</v>
      </c>
      <c r="P2">
        <v>15</v>
      </c>
      <c r="Q2" s="2">
        <f t="shared" ref="Q2:Q46" si="0">H2/I2</f>
        <v>0.8571428571428571</v>
      </c>
      <c r="R2" s="2">
        <f t="shared" ref="R2:R46" si="1">J2/K2</f>
        <v>0</v>
      </c>
      <c r="S2" s="2">
        <f>L2/M2</f>
        <v>1</v>
      </c>
      <c r="T2">
        <v>26</v>
      </c>
      <c r="U2">
        <v>27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28.868423076923076</v>
      </c>
      <c r="X2" s="4">
        <f t="shared" ref="X2:X46" si="3">B2+(C2*1.2)+(D2*1.5)+(E2*3)+(F2*3)-G2</f>
        <v>23.4</v>
      </c>
      <c r="Y2" s="4">
        <f t="shared" ref="Y2:Y46" si="4">B2+0.4*H2-0.7*I2-0.4*(M2-L2)+0.7*N2+0.3*(C2-N2)+F2+D2*0.7+0.7*E2-0.4*O2-G2</f>
        <v>15.099999999999998</v>
      </c>
      <c r="Z2">
        <v>0</v>
      </c>
    </row>
    <row r="3" spans="1:26" x14ac:dyDescent="0.3">
      <c r="A3" s="1" t="str">
        <f>'Chris Paul'!A3</f>
        <v>vs CAN</v>
      </c>
      <c r="B3">
        <v>9</v>
      </c>
      <c r="C3">
        <v>1</v>
      </c>
      <c r="D3">
        <v>3</v>
      </c>
      <c r="E3">
        <v>0</v>
      </c>
      <c r="F3">
        <v>1</v>
      </c>
      <c r="G3">
        <v>1</v>
      </c>
      <c r="H3">
        <v>4</v>
      </c>
      <c r="I3">
        <v>6</v>
      </c>
      <c r="J3">
        <v>0</v>
      </c>
      <c r="K3">
        <v>1</v>
      </c>
      <c r="L3">
        <v>1</v>
      </c>
      <c r="M3">
        <v>3</v>
      </c>
      <c r="N3">
        <v>1</v>
      </c>
      <c r="O3">
        <v>1</v>
      </c>
      <c r="P3">
        <v>-2</v>
      </c>
      <c r="Q3" s="2">
        <f t="shared" si="0"/>
        <v>0.66666666666666663</v>
      </c>
      <c r="R3" s="2">
        <f t="shared" si="1"/>
        <v>0</v>
      </c>
      <c r="S3" s="2">
        <f>L3/M3</f>
        <v>0.33333333333333331</v>
      </c>
      <c r="T3">
        <v>30</v>
      </c>
      <c r="U3">
        <v>15</v>
      </c>
      <c r="V3">
        <v>1</v>
      </c>
      <c r="W3" s="3">
        <f t="shared" si="2"/>
        <v>13.265666666666666</v>
      </c>
      <c r="X3" s="4">
        <f t="shared" si="3"/>
        <v>16.7</v>
      </c>
      <c r="Y3" s="4">
        <f t="shared" si="4"/>
        <v>8</v>
      </c>
      <c r="Z3">
        <v>0</v>
      </c>
    </row>
    <row r="4" spans="1:26" x14ac:dyDescent="0.3">
      <c r="A4" s="1" t="str">
        <f>'Chris Paul'!A4</f>
        <v>@ DNK</v>
      </c>
      <c r="B4">
        <v>7</v>
      </c>
      <c r="C4">
        <v>0</v>
      </c>
      <c r="D4">
        <v>4</v>
      </c>
      <c r="E4">
        <v>1</v>
      </c>
      <c r="F4">
        <v>3</v>
      </c>
      <c r="G4">
        <v>1</v>
      </c>
      <c r="H4">
        <v>3</v>
      </c>
      <c r="I4">
        <v>6</v>
      </c>
      <c r="J4">
        <v>1</v>
      </c>
      <c r="K4">
        <v>1</v>
      </c>
      <c r="L4">
        <v>0</v>
      </c>
      <c r="M4">
        <v>0</v>
      </c>
      <c r="N4">
        <v>0</v>
      </c>
      <c r="O4">
        <v>2</v>
      </c>
      <c r="P4">
        <v>-10</v>
      </c>
      <c r="Q4" s="2">
        <f t="shared" si="0"/>
        <v>0.5</v>
      </c>
      <c r="R4" s="2">
        <f t="shared" si="1"/>
        <v>1</v>
      </c>
      <c r="S4" s="6" t="s">
        <v>45</v>
      </c>
      <c r="T4">
        <v>25</v>
      </c>
      <c r="U4">
        <v>17</v>
      </c>
      <c r="V4">
        <v>1</v>
      </c>
      <c r="W4" s="3">
        <f t="shared" si="2"/>
        <v>17.730440000000002</v>
      </c>
      <c r="X4" s="4">
        <f t="shared" si="3"/>
        <v>24</v>
      </c>
      <c r="Y4" s="4">
        <f t="shared" si="4"/>
        <v>8.6999999999999993</v>
      </c>
      <c r="Z4">
        <v>0</v>
      </c>
    </row>
    <row r="5" spans="1:26" x14ac:dyDescent="0.3">
      <c r="A5" s="1" t="str">
        <f>'Chris Paul'!A5</f>
        <v>vs IMP</v>
      </c>
      <c r="B5">
        <v>22</v>
      </c>
      <c r="C5">
        <v>4</v>
      </c>
      <c r="D5">
        <v>1</v>
      </c>
      <c r="E5">
        <v>0</v>
      </c>
      <c r="F5">
        <v>2</v>
      </c>
      <c r="G5">
        <v>1</v>
      </c>
      <c r="H5">
        <v>10</v>
      </c>
      <c r="I5">
        <v>14</v>
      </c>
      <c r="J5">
        <v>1</v>
      </c>
      <c r="K5">
        <v>4</v>
      </c>
      <c r="L5">
        <v>1</v>
      </c>
      <c r="M5">
        <v>1</v>
      </c>
      <c r="N5">
        <v>0</v>
      </c>
      <c r="O5">
        <v>0</v>
      </c>
      <c r="P5">
        <v>-5</v>
      </c>
      <c r="Q5" s="2">
        <f t="shared" si="0"/>
        <v>0.7142857142857143</v>
      </c>
      <c r="R5" s="2">
        <f t="shared" si="1"/>
        <v>0.25</v>
      </c>
      <c r="S5" s="2">
        <f>L5/M5</f>
        <v>1</v>
      </c>
      <c r="T5">
        <v>32</v>
      </c>
      <c r="U5">
        <v>24</v>
      </c>
      <c r="V5">
        <v>4</v>
      </c>
      <c r="W5" s="3">
        <f t="shared" si="2"/>
        <v>29.635749999999991</v>
      </c>
      <c r="X5" s="4">
        <f t="shared" si="3"/>
        <v>33.299999999999997</v>
      </c>
      <c r="Y5" s="4">
        <f t="shared" si="4"/>
        <v>19.100000000000001</v>
      </c>
      <c r="Z5">
        <v>0</v>
      </c>
    </row>
    <row r="6" spans="1:26" x14ac:dyDescent="0.3">
      <c r="A6" s="1" t="str">
        <f>'Chris Paul'!A6</f>
        <v>@ 3PT</v>
      </c>
      <c r="B6">
        <v>18</v>
      </c>
      <c r="C6">
        <v>1</v>
      </c>
      <c r="D6">
        <v>7</v>
      </c>
      <c r="E6">
        <v>1</v>
      </c>
      <c r="F6">
        <v>0</v>
      </c>
      <c r="G6">
        <v>1</v>
      </c>
      <c r="H6">
        <v>7</v>
      </c>
      <c r="I6">
        <v>11</v>
      </c>
      <c r="J6">
        <v>2</v>
      </c>
      <c r="K6">
        <v>3</v>
      </c>
      <c r="L6">
        <v>2</v>
      </c>
      <c r="M6">
        <v>4</v>
      </c>
      <c r="N6">
        <v>0</v>
      </c>
      <c r="O6">
        <v>1</v>
      </c>
      <c r="P6">
        <v>-19</v>
      </c>
      <c r="Q6" s="2">
        <f t="shared" si="0"/>
        <v>0.63636363636363635</v>
      </c>
      <c r="R6" s="2">
        <f t="shared" si="1"/>
        <v>0.66666666666666663</v>
      </c>
      <c r="S6" s="2">
        <f t="shared" ref="S6:S46" si="5">L6/M6</f>
        <v>0.5</v>
      </c>
      <c r="T6">
        <v>28</v>
      </c>
      <c r="U6">
        <v>34</v>
      </c>
      <c r="V6">
        <v>4</v>
      </c>
      <c r="W6" s="3">
        <f t="shared" si="2"/>
        <v>29.542750000000009</v>
      </c>
      <c r="X6" s="4">
        <f t="shared" si="3"/>
        <v>31.700000000000003</v>
      </c>
      <c r="Y6" s="4">
        <f t="shared" si="4"/>
        <v>16.8</v>
      </c>
      <c r="Z6">
        <v>0</v>
      </c>
    </row>
    <row r="7" spans="1:26" x14ac:dyDescent="0.3">
      <c r="A7" s="1" t="str">
        <f>'Chris Paul'!A7</f>
        <v>vs DEF</v>
      </c>
      <c r="B7">
        <v>13</v>
      </c>
      <c r="C7">
        <v>3</v>
      </c>
      <c r="D7">
        <v>1</v>
      </c>
      <c r="E7">
        <v>1</v>
      </c>
      <c r="F7">
        <v>0</v>
      </c>
      <c r="G7">
        <v>1</v>
      </c>
      <c r="H7">
        <v>6</v>
      </c>
      <c r="I7">
        <v>12</v>
      </c>
      <c r="J7">
        <v>0</v>
      </c>
      <c r="K7">
        <v>2</v>
      </c>
      <c r="L7">
        <v>1</v>
      </c>
      <c r="M7">
        <v>1</v>
      </c>
      <c r="N7">
        <v>1</v>
      </c>
      <c r="O7">
        <v>3</v>
      </c>
      <c r="P7">
        <v>9</v>
      </c>
      <c r="Q7" s="2">
        <f t="shared" si="0"/>
        <v>0.5</v>
      </c>
      <c r="R7" s="2">
        <f t="shared" si="1"/>
        <v>0</v>
      </c>
      <c r="S7" s="2">
        <f t="shared" si="5"/>
        <v>1</v>
      </c>
      <c r="T7">
        <v>34</v>
      </c>
      <c r="U7">
        <v>16</v>
      </c>
      <c r="V7">
        <v>1</v>
      </c>
      <c r="W7" s="3">
        <f t="shared" si="2"/>
        <v>10.712264705882358</v>
      </c>
      <c r="X7" s="4">
        <f t="shared" si="3"/>
        <v>20.100000000000001</v>
      </c>
      <c r="Y7" s="4">
        <f t="shared" si="4"/>
        <v>7.5</v>
      </c>
      <c r="Z7">
        <v>0</v>
      </c>
    </row>
    <row r="8" spans="1:26" x14ac:dyDescent="0.3">
      <c r="A8" s="1" t="str">
        <f>'Chris Paul'!A8</f>
        <v>@ OCE</v>
      </c>
      <c r="B8">
        <v>14</v>
      </c>
      <c r="C8">
        <v>2</v>
      </c>
      <c r="D8">
        <v>3</v>
      </c>
      <c r="E8">
        <v>1</v>
      </c>
      <c r="F8">
        <v>0</v>
      </c>
      <c r="G8">
        <v>0</v>
      </c>
      <c r="H8">
        <v>7</v>
      </c>
      <c r="I8">
        <v>9</v>
      </c>
      <c r="J8">
        <v>0</v>
      </c>
      <c r="K8">
        <v>1</v>
      </c>
      <c r="L8">
        <v>0</v>
      </c>
      <c r="M8">
        <v>0</v>
      </c>
      <c r="N8">
        <v>1</v>
      </c>
      <c r="O8">
        <v>2</v>
      </c>
      <c r="P8">
        <v>0</v>
      </c>
      <c r="Q8" s="2">
        <f t="shared" si="0"/>
        <v>0.77777777777777779</v>
      </c>
      <c r="R8" s="2">
        <f t="shared" si="1"/>
        <v>0</v>
      </c>
      <c r="S8" s="6" t="s">
        <v>45</v>
      </c>
      <c r="T8">
        <v>25</v>
      </c>
      <c r="U8">
        <v>22</v>
      </c>
      <c r="V8">
        <v>2</v>
      </c>
      <c r="W8" s="3">
        <f t="shared" si="2"/>
        <v>27.430399999999999</v>
      </c>
      <c r="X8" s="4">
        <f t="shared" si="3"/>
        <v>23.9</v>
      </c>
      <c r="Y8" s="4">
        <f t="shared" si="4"/>
        <v>13.499999999999998</v>
      </c>
      <c r="Z8">
        <v>0</v>
      </c>
    </row>
    <row r="9" spans="1:26" x14ac:dyDescent="0.3">
      <c r="A9" s="1" t="str">
        <f>'Chris Paul'!A9</f>
        <v>vs FRA</v>
      </c>
      <c r="B9">
        <v>10</v>
      </c>
      <c r="C9">
        <v>2</v>
      </c>
      <c r="D9">
        <v>6</v>
      </c>
      <c r="E9">
        <v>0</v>
      </c>
      <c r="F9">
        <v>0</v>
      </c>
      <c r="G9">
        <v>4</v>
      </c>
      <c r="H9">
        <v>5</v>
      </c>
      <c r="I9">
        <v>7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-7</v>
      </c>
      <c r="Q9" s="2">
        <f t="shared" si="0"/>
        <v>0.7142857142857143</v>
      </c>
      <c r="R9" s="6" t="s">
        <v>45</v>
      </c>
      <c r="S9" s="6" t="s">
        <v>45</v>
      </c>
      <c r="T9">
        <v>32</v>
      </c>
      <c r="U9">
        <v>24</v>
      </c>
      <c r="V9">
        <v>2</v>
      </c>
      <c r="W9" s="3">
        <f t="shared" si="2"/>
        <v>11.121375</v>
      </c>
      <c r="X9" s="4">
        <f t="shared" si="3"/>
        <v>17.399999999999999</v>
      </c>
      <c r="Y9" s="4">
        <f t="shared" si="4"/>
        <v>7.4999999999999982</v>
      </c>
      <c r="Z9">
        <v>0</v>
      </c>
    </row>
    <row r="10" spans="1:26" x14ac:dyDescent="0.3">
      <c r="A10" s="1" t="str">
        <f>'Chris Paul'!A10</f>
        <v>@ INJ</v>
      </c>
      <c r="B10">
        <v>21</v>
      </c>
      <c r="C10">
        <v>2</v>
      </c>
      <c r="D10">
        <v>7</v>
      </c>
      <c r="E10">
        <v>0</v>
      </c>
      <c r="F10">
        <v>1</v>
      </c>
      <c r="G10">
        <v>1</v>
      </c>
      <c r="H10">
        <v>9</v>
      </c>
      <c r="I10">
        <v>17</v>
      </c>
      <c r="J10">
        <v>1</v>
      </c>
      <c r="K10">
        <v>2</v>
      </c>
      <c r="L10">
        <v>2</v>
      </c>
      <c r="M10">
        <v>2</v>
      </c>
      <c r="N10">
        <v>1</v>
      </c>
      <c r="O10">
        <v>2</v>
      </c>
      <c r="P10">
        <v>-7</v>
      </c>
      <c r="Q10" s="2">
        <f t="shared" si="0"/>
        <v>0.52941176470588236</v>
      </c>
      <c r="R10" s="2">
        <f t="shared" si="1"/>
        <v>0.5</v>
      </c>
      <c r="S10" s="2">
        <f t="shared" si="5"/>
        <v>1</v>
      </c>
      <c r="T10">
        <v>34</v>
      </c>
      <c r="U10">
        <v>37</v>
      </c>
      <c r="V10">
        <v>5</v>
      </c>
      <c r="W10" s="3">
        <f t="shared" si="2"/>
        <v>25.511911764705886</v>
      </c>
      <c r="X10" s="4">
        <f t="shared" si="3"/>
        <v>35.9</v>
      </c>
      <c r="Y10" s="4">
        <f t="shared" si="4"/>
        <v>17.8</v>
      </c>
      <c r="Z10">
        <v>0</v>
      </c>
    </row>
    <row r="11" spans="1:26" x14ac:dyDescent="0.3">
      <c r="A11" s="1" t="str">
        <f>'Chris Paul'!A11</f>
        <v>vs EUR</v>
      </c>
      <c r="B11">
        <v>18</v>
      </c>
      <c r="C11">
        <v>0</v>
      </c>
      <c r="D11">
        <v>5</v>
      </c>
      <c r="E11">
        <v>0</v>
      </c>
      <c r="F11">
        <v>0</v>
      </c>
      <c r="G11">
        <v>1</v>
      </c>
      <c r="H11">
        <v>7</v>
      </c>
      <c r="I11">
        <v>9</v>
      </c>
      <c r="J11">
        <v>3</v>
      </c>
      <c r="K11">
        <v>3</v>
      </c>
      <c r="L11">
        <v>1</v>
      </c>
      <c r="M11">
        <v>2</v>
      </c>
      <c r="N11">
        <v>0</v>
      </c>
      <c r="O11">
        <v>0</v>
      </c>
      <c r="P11">
        <v>-4</v>
      </c>
      <c r="Q11" s="2">
        <f t="shared" si="0"/>
        <v>0.77777777777777779</v>
      </c>
      <c r="R11" s="2">
        <f t="shared" si="1"/>
        <v>1</v>
      </c>
      <c r="S11" s="2">
        <f t="shared" si="5"/>
        <v>0.5</v>
      </c>
      <c r="T11">
        <v>31</v>
      </c>
      <c r="U11">
        <v>28</v>
      </c>
      <c r="V11">
        <v>1</v>
      </c>
      <c r="W11" s="3">
        <f t="shared" si="2"/>
        <v>26.596870967741932</v>
      </c>
      <c r="X11" s="4">
        <f t="shared" si="3"/>
        <v>24.5</v>
      </c>
      <c r="Y11" s="4">
        <f t="shared" si="4"/>
        <v>16.600000000000001</v>
      </c>
      <c r="Z11">
        <v>0</v>
      </c>
    </row>
    <row r="12" spans="1:26" x14ac:dyDescent="0.3">
      <c r="A12" s="1" t="str">
        <f>'Chris Paul'!A12</f>
        <v>@ RKS</v>
      </c>
      <c r="B12">
        <v>25</v>
      </c>
      <c r="C12">
        <v>2</v>
      </c>
      <c r="D12">
        <v>7</v>
      </c>
      <c r="E12">
        <v>0</v>
      </c>
      <c r="F12">
        <v>3</v>
      </c>
      <c r="G12">
        <v>3</v>
      </c>
      <c r="H12">
        <v>11</v>
      </c>
      <c r="I12">
        <v>19</v>
      </c>
      <c r="J12">
        <v>1</v>
      </c>
      <c r="K12">
        <v>2</v>
      </c>
      <c r="L12">
        <v>2</v>
      </c>
      <c r="M12">
        <v>3</v>
      </c>
      <c r="N12">
        <v>0</v>
      </c>
      <c r="O12">
        <v>2</v>
      </c>
      <c r="P12">
        <v>-27</v>
      </c>
      <c r="Q12" s="2">
        <f t="shared" si="0"/>
        <v>0.57894736842105265</v>
      </c>
      <c r="R12" s="2">
        <f t="shared" si="1"/>
        <v>0.5</v>
      </c>
      <c r="S12" s="2">
        <f t="shared" si="5"/>
        <v>0.66666666666666663</v>
      </c>
      <c r="T12">
        <v>41</v>
      </c>
      <c r="U12">
        <v>40</v>
      </c>
      <c r="V12">
        <v>4</v>
      </c>
      <c r="W12" s="3">
        <f t="shared" si="2"/>
        <v>24.259780487804885</v>
      </c>
      <c r="X12" s="4">
        <f t="shared" si="3"/>
        <v>43.9</v>
      </c>
      <c r="Y12" s="4">
        <f t="shared" si="4"/>
        <v>20.399999999999999</v>
      </c>
      <c r="Z12">
        <v>0</v>
      </c>
    </row>
    <row r="13" spans="1:26" x14ac:dyDescent="0.3">
      <c r="A13" s="1" t="str">
        <f>'Chris Paul'!A13</f>
        <v>vs AFR</v>
      </c>
      <c r="B13">
        <v>35</v>
      </c>
      <c r="C13">
        <v>1</v>
      </c>
      <c r="D13">
        <v>3</v>
      </c>
      <c r="E13">
        <v>0</v>
      </c>
      <c r="F13">
        <v>0</v>
      </c>
      <c r="G13">
        <v>1</v>
      </c>
      <c r="H13">
        <v>13</v>
      </c>
      <c r="I13">
        <v>17</v>
      </c>
      <c r="J13">
        <v>1</v>
      </c>
      <c r="K13">
        <v>2</v>
      </c>
      <c r="L13">
        <v>8</v>
      </c>
      <c r="M13">
        <v>10</v>
      </c>
      <c r="N13">
        <v>0</v>
      </c>
      <c r="O13">
        <v>1</v>
      </c>
      <c r="P13">
        <v>-8</v>
      </c>
      <c r="Q13" s="2">
        <f t="shared" si="0"/>
        <v>0.76470588235294112</v>
      </c>
      <c r="R13" s="2">
        <f t="shared" si="1"/>
        <v>0.5</v>
      </c>
      <c r="S13" s="2">
        <f t="shared" si="5"/>
        <v>0.8</v>
      </c>
      <c r="T13">
        <v>34</v>
      </c>
      <c r="U13">
        <v>44</v>
      </c>
      <c r="V13">
        <v>1</v>
      </c>
      <c r="W13" s="3">
        <f t="shared" si="2"/>
        <v>41.002117647058824</v>
      </c>
      <c r="X13" s="4">
        <f t="shared" si="3"/>
        <v>39.700000000000003</v>
      </c>
      <c r="Y13" s="4">
        <f t="shared" si="4"/>
        <v>28.500000000000007</v>
      </c>
      <c r="Z13">
        <v>0</v>
      </c>
    </row>
    <row r="14" spans="1:26" x14ac:dyDescent="0.3">
      <c r="A14" s="1" t="str">
        <f>'Chris Paul'!A14</f>
        <v>@ CHI</v>
      </c>
      <c r="B14">
        <v>6</v>
      </c>
      <c r="C14">
        <v>6</v>
      </c>
      <c r="D14">
        <v>6</v>
      </c>
      <c r="E14">
        <v>1</v>
      </c>
      <c r="F14">
        <v>0</v>
      </c>
      <c r="G14">
        <v>4</v>
      </c>
      <c r="H14">
        <v>3</v>
      </c>
      <c r="I14">
        <v>6</v>
      </c>
      <c r="J14">
        <v>0</v>
      </c>
      <c r="K14">
        <v>1</v>
      </c>
      <c r="L14">
        <v>0</v>
      </c>
      <c r="M14">
        <v>0</v>
      </c>
      <c r="N14">
        <v>0</v>
      </c>
      <c r="O14">
        <v>2</v>
      </c>
      <c r="P14">
        <v>9</v>
      </c>
      <c r="Q14" s="2">
        <f t="shared" si="0"/>
        <v>0.5</v>
      </c>
      <c r="R14" s="2">
        <f t="shared" si="1"/>
        <v>0</v>
      </c>
      <c r="S14" s="6" t="s">
        <v>45</v>
      </c>
      <c r="T14">
        <v>33</v>
      </c>
      <c r="U14">
        <v>18</v>
      </c>
      <c r="V14">
        <v>1</v>
      </c>
      <c r="W14" s="3">
        <f t="shared" si="2"/>
        <v>6.8399393939393969</v>
      </c>
      <c r="X14" s="4">
        <f t="shared" si="3"/>
        <v>21.2</v>
      </c>
      <c r="Y14" s="4">
        <f t="shared" si="4"/>
        <v>4.8999999999999986</v>
      </c>
      <c r="Z14">
        <v>0</v>
      </c>
    </row>
    <row r="15" spans="1:26" x14ac:dyDescent="0.3">
      <c r="A15" s="1" t="str">
        <f>'Chris Paul'!A15</f>
        <v>@ USA</v>
      </c>
      <c r="B15">
        <v>8</v>
      </c>
      <c r="C15">
        <v>4</v>
      </c>
      <c r="D15">
        <v>5</v>
      </c>
      <c r="E15">
        <v>1</v>
      </c>
      <c r="F15">
        <v>0</v>
      </c>
      <c r="G15">
        <v>2</v>
      </c>
      <c r="H15">
        <v>4</v>
      </c>
      <c r="I15">
        <v>7</v>
      </c>
      <c r="J15">
        <v>0</v>
      </c>
      <c r="K15">
        <v>0</v>
      </c>
      <c r="L15">
        <v>0</v>
      </c>
      <c r="M15">
        <v>0</v>
      </c>
      <c r="N15">
        <v>1</v>
      </c>
      <c r="O15">
        <v>5</v>
      </c>
      <c r="P15">
        <v>-10</v>
      </c>
      <c r="Q15" s="2">
        <f t="shared" si="0"/>
        <v>0.5714285714285714</v>
      </c>
      <c r="R15" s="6" t="s">
        <v>45</v>
      </c>
      <c r="S15" s="6" t="s">
        <v>45</v>
      </c>
      <c r="T15">
        <v>29</v>
      </c>
      <c r="U15">
        <v>19</v>
      </c>
      <c r="V15">
        <v>2</v>
      </c>
      <c r="W15" s="3">
        <f t="shared" si="2"/>
        <v>11.320413793103448</v>
      </c>
      <c r="X15" s="4">
        <f t="shared" si="3"/>
        <v>21.3</v>
      </c>
      <c r="Y15" s="4">
        <f t="shared" si="4"/>
        <v>6.5</v>
      </c>
      <c r="Z15">
        <v>0</v>
      </c>
    </row>
    <row r="16" spans="1:26" x14ac:dyDescent="0.3">
      <c r="A16" s="1" t="str">
        <f>'Chris Paul'!A16</f>
        <v>vs SPA</v>
      </c>
      <c r="B16">
        <v>18</v>
      </c>
      <c r="C16">
        <v>3</v>
      </c>
      <c r="D16">
        <v>5</v>
      </c>
      <c r="E16">
        <v>0</v>
      </c>
      <c r="F16">
        <v>0</v>
      </c>
      <c r="G16">
        <v>1</v>
      </c>
      <c r="H16">
        <v>7</v>
      </c>
      <c r="I16">
        <v>12</v>
      </c>
      <c r="J16">
        <v>2</v>
      </c>
      <c r="K16">
        <v>4</v>
      </c>
      <c r="L16">
        <v>2</v>
      </c>
      <c r="M16">
        <v>4</v>
      </c>
      <c r="N16">
        <v>0</v>
      </c>
      <c r="O16">
        <v>0</v>
      </c>
      <c r="P16">
        <v>-10</v>
      </c>
      <c r="Q16" s="2">
        <f t="shared" si="0"/>
        <v>0.58333333333333337</v>
      </c>
      <c r="R16" s="2">
        <f t="shared" si="1"/>
        <v>0.5</v>
      </c>
      <c r="S16" s="2">
        <f t="shared" si="5"/>
        <v>0.5</v>
      </c>
      <c r="T16">
        <v>32</v>
      </c>
      <c r="U16">
        <v>28</v>
      </c>
      <c r="V16">
        <v>2</v>
      </c>
      <c r="W16" s="3">
        <f t="shared" si="2"/>
        <v>22.689093750000001</v>
      </c>
      <c r="X16" s="4">
        <f t="shared" si="3"/>
        <v>28.1</v>
      </c>
      <c r="Y16" s="4">
        <f t="shared" si="4"/>
        <v>15</v>
      </c>
      <c r="Z16">
        <v>0</v>
      </c>
    </row>
    <row r="17" spans="1:26" x14ac:dyDescent="0.3">
      <c r="A17" s="1" t="str">
        <f>'Chris Paul'!A17</f>
        <v>vs 6TH</v>
      </c>
      <c r="B17">
        <v>28</v>
      </c>
      <c r="C17">
        <v>3</v>
      </c>
      <c r="D17">
        <v>4</v>
      </c>
      <c r="E17">
        <v>0</v>
      </c>
      <c r="F17">
        <v>0</v>
      </c>
      <c r="G17">
        <v>1</v>
      </c>
      <c r="H17">
        <v>11</v>
      </c>
      <c r="I17">
        <v>13</v>
      </c>
      <c r="J17">
        <v>0</v>
      </c>
      <c r="K17">
        <v>0</v>
      </c>
      <c r="L17">
        <v>6</v>
      </c>
      <c r="M17">
        <v>7</v>
      </c>
      <c r="N17">
        <v>1</v>
      </c>
      <c r="O17">
        <v>1</v>
      </c>
      <c r="P17">
        <v>1</v>
      </c>
      <c r="Q17" s="2">
        <f t="shared" si="0"/>
        <v>0.84615384615384615</v>
      </c>
      <c r="R17" s="6" t="s">
        <v>45</v>
      </c>
      <c r="S17" s="2">
        <f t="shared" si="5"/>
        <v>0.8571428571428571</v>
      </c>
      <c r="T17">
        <v>32</v>
      </c>
      <c r="U17">
        <v>38</v>
      </c>
      <c r="V17">
        <v>5</v>
      </c>
      <c r="W17" s="3">
        <f t="shared" si="2"/>
        <v>39.495312500000011</v>
      </c>
      <c r="X17" s="4">
        <f t="shared" si="3"/>
        <v>36.6</v>
      </c>
      <c r="Y17" s="4">
        <f t="shared" si="4"/>
        <v>25.6</v>
      </c>
      <c r="Z17">
        <v>0</v>
      </c>
    </row>
    <row r="18" spans="1:26" x14ac:dyDescent="0.3">
      <c r="A18" s="1" t="str">
        <f>'Chris Paul'!A18</f>
        <v>@ CAN</v>
      </c>
      <c r="B18">
        <v>16</v>
      </c>
      <c r="C18">
        <v>1</v>
      </c>
      <c r="D18">
        <v>4</v>
      </c>
      <c r="E18">
        <v>3</v>
      </c>
      <c r="F18">
        <v>0</v>
      </c>
      <c r="G18">
        <v>1</v>
      </c>
      <c r="H18">
        <v>6</v>
      </c>
      <c r="I18">
        <v>15</v>
      </c>
      <c r="J18">
        <v>2</v>
      </c>
      <c r="K18">
        <v>3</v>
      </c>
      <c r="L18">
        <v>2</v>
      </c>
      <c r="M18">
        <v>2</v>
      </c>
      <c r="N18">
        <v>0</v>
      </c>
      <c r="O18">
        <v>4</v>
      </c>
      <c r="P18">
        <v>-3</v>
      </c>
      <c r="Q18" s="2">
        <f t="shared" si="0"/>
        <v>0.4</v>
      </c>
      <c r="R18" s="2">
        <f t="shared" si="1"/>
        <v>0.66666666666666663</v>
      </c>
      <c r="S18" s="2">
        <f t="shared" si="5"/>
        <v>1</v>
      </c>
      <c r="T18">
        <v>36</v>
      </c>
      <c r="U18">
        <v>25</v>
      </c>
      <c r="V18">
        <v>2</v>
      </c>
      <c r="W18" s="3">
        <f t="shared" si="2"/>
        <v>14.12072222222222</v>
      </c>
      <c r="X18" s="4">
        <f t="shared" si="3"/>
        <v>31.200000000000003</v>
      </c>
      <c r="Y18" s="4">
        <f t="shared" si="4"/>
        <v>10.5</v>
      </c>
      <c r="Z18">
        <v>0</v>
      </c>
    </row>
    <row r="19" spans="1:26" x14ac:dyDescent="0.3">
      <c r="A19" s="1">
        <f>'Chris Paul'!A19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'Chris Paul'!A20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'Chris Paul'!A21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'Chris Paul'!A22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'Chris Paul'!A23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'Chris Paul'!A24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'Chris Paul'!A25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'Chris Paul'!A26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'Chris Paul'!A27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'Chris Paul'!A28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'Chris Paul'!A29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'Chris Paul'!A30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'Chris Paul'!A31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'Chris Paul'!A32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'Chris Paul'!A33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'Chris Paul'!A34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'Chris Paul'!A35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'Chris Paul'!A36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'Chris Paul'!A37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'Chris Paul'!A38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'Chris Paul'!A39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'Chris Paul'!A40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'Chris Paul'!A41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'Chris Paul'!A42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'Chris Paul'!A43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'Chris Paul'!A44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'Chris Paul'!A45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'Chris Paul'!A46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16.647058823529413</v>
      </c>
      <c r="C47" s="4">
        <f t="shared" ref="C47:P47" si="6">AVERAGE(C2:C46)</f>
        <v>2.1764705882352939</v>
      </c>
      <c r="D47" s="4">
        <f t="shared" si="6"/>
        <v>4.4117647058823533</v>
      </c>
      <c r="E47" s="4">
        <f t="shared" si="6"/>
        <v>0.52941176470588236</v>
      </c>
      <c r="F47" s="4">
        <f t="shared" si="6"/>
        <v>0.58823529411764708</v>
      </c>
      <c r="G47" s="4">
        <f t="shared" si="6"/>
        <v>1.411764705882353</v>
      </c>
      <c r="H47" s="4">
        <f t="shared" si="6"/>
        <v>7</v>
      </c>
      <c r="I47" s="4">
        <f t="shared" si="6"/>
        <v>11</v>
      </c>
      <c r="J47" s="4">
        <f t="shared" si="6"/>
        <v>0.82352941176470584</v>
      </c>
      <c r="K47" s="4">
        <f t="shared" si="6"/>
        <v>1.7647058823529411</v>
      </c>
      <c r="L47" s="4">
        <f t="shared" si="6"/>
        <v>1.8235294117647058</v>
      </c>
      <c r="M47" s="4">
        <f t="shared" si="6"/>
        <v>2.4705882352941178</v>
      </c>
      <c r="N47" s="4">
        <f t="shared" si="6"/>
        <v>0.35294117647058826</v>
      </c>
      <c r="O47" s="4">
        <f t="shared" si="6"/>
        <v>1.7058823529411764</v>
      </c>
      <c r="P47" s="4">
        <f t="shared" si="6"/>
        <v>-4.5882352941176467</v>
      </c>
      <c r="Q47" s="2">
        <f>SUM(H2:H46)/SUM(I2:I46)</f>
        <v>0.63636363636363635</v>
      </c>
      <c r="R47" s="2">
        <f>SUM(J2:J46)/SUM(K2:K46)</f>
        <v>0.46666666666666667</v>
      </c>
      <c r="S47" s="2">
        <f>SUM(L2:L46)/SUM(M2:M46)</f>
        <v>0.73809523809523814</v>
      </c>
      <c r="T47" s="4">
        <f t="shared" ref="T47:V47" si="7">AVERAGE(T2:T46)</f>
        <v>31.411764705882351</v>
      </c>
      <c r="U47" s="4">
        <f t="shared" si="7"/>
        <v>26.823529411764707</v>
      </c>
      <c r="V47" s="4">
        <f t="shared" si="7"/>
        <v>2.2941176470588234</v>
      </c>
      <c r="W47" s="3">
        <f>((H49*85.91) +(F49*53.897)+(J49*51.757)+(L49*46.845)+(E49*39.19)+(N49*39.19)+(D49*34.677)+((C49-N49)*14.707)-(O49*17.174)-((M49-L49)*20.091)-((I49-H49)*39.19)-(G49*53.897))/T49</f>
        <v>22.296067415730331</v>
      </c>
      <c r="X47" s="4">
        <f t="shared" ref="X47" si="8">B47+(C47*1.2)+(D47*1.5)+(E47*3)+(F47*3)-G47</f>
        <v>27.817647058823532</v>
      </c>
      <c r="Y47" s="4">
        <f t="shared" ref="Y47" si="9">B47+0.4*H47-0.7*I47-0.4*(M47-L47)+0.7*N47+0.3*(C47-N47)+F47+D47*0.7+0.7*E47-0.4*O47-G47</f>
        <v>14.235294117647062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283</v>
      </c>
      <c r="C49">
        <f t="shared" ref="C49:P49" si="10">SUM(C2:C46)</f>
        <v>37</v>
      </c>
      <c r="D49">
        <f t="shared" si="10"/>
        <v>75</v>
      </c>
      <c r="E49">
        <f t="shared" si="10"/>
        <v>9</v>
      </c>
      <c r="F49">
        <f t="shared" si="10"/>
        <v>10</v>
      </c>
      <c r="G49">
        <f t="shared" si="10"/>
        <v>24</v>
      </c>
      <c r="H49">
        <f t="shared" si="10"/>
        <v>119</v>
      </c>
      <c r="I49">
        <f t="shared" si="10"/>
        <v>187</v>
      </c>
      <c r="J49">
        <f t="shared" si="10"/>
        <v>14</v>
      </c>
      <c r="K49">
        <f t="shared" si="10"/>
        <v>30</v>
      </c>
      <c r="L49">
        <f t="shared" si="10"/>
        <v>31</v>
      </c>
      <c r="M49">
        <f t="shared" si="10"/>
        <v>42</v>
      </c>
      <c r="N49">
        <f t="shared" si="10"/>
        <v>6</v>
      </c>
      <c r="O49">
        <f t="shared" si="10"/>
        <v>29</v>
      </c>
      <c r="P49">
        <f t="shared" si="10"/>
        <v>-78</v>
      </c>
      <c r="T49">
        <f>SUM(T2:T46)</f>
        <v>534</v>
      </c>
      <c r="U49">
        <f>SUM(U2:U46)</f>
        <v>456</v>
      </c>
      <c r="V49">
        <f>SUM(V2:V46)</f>
        <v>39</v>
      </c>
      <c r="X49" s="4">
        <f>SUM(X2:X46)</f>
        <v>472.90000000000003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topLeftCell="A25"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'Chris Paul'!A2</f>
        <v>@ 6TH</v>
      </c>
      <c r="B2">
        <v>16</v>
      </c>
      <c r="C2">
        <v>7</v>
      </c>
      <c r="D2">
        <v>5</v>
      </c>
      <c r="E2">
        <v>2</v>
      </c>
      <c r="F2">
        <v>0</v>
      </c>
      <c r="G2">
        <v>0</v>
      </c>
      <c r="H2">
        <v>6</v>
      </c>
      <c r="I2">
        <v>11</v>
      </c>
      <c r="J2">
        <v>2</v>
      </c>
      <c r="K2">
        <v>3</v>
      </c>
      <c r="L2">
        <v>1</v>
      </c>
      <c r="M2">
        <v>1</v>
      </c>
      <c r="N2">
        <v>0</v>
      </c>
      <c r="O2">
        <v>1</v>
      </c>
      <c r="P2">
        <v>15</v>
      </c>
      <c r="Q2" s="2">
        <f t="shared" ref="Q2:Q46" si="0">H2/I2</f>
        <v>0.54545454545454541</v>
      </c>
      <c r="R2" s="2">
        <f t="shared" ref="R2:R46" si="1">J2/K2</f>
        <v>0.66666666666666663</v>
      </c>
      <c r="S2" s="2">
        <f>L2/M2</f>
        <v>1</v>
      </c>
      <c r="T2">
        <v>29</v>
      </c>
      <c r="U2">
        <v>28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27.841689655172416</v>
      </c>
      <c r="X2" s="4">
        <f t="shared" ref="X2:X46" si="3">B2+(C2*1.2)+(D2*1.5)+(E2*3)+(F2*3)-G2</f>
        <v>37.9</v>
      </c>
      <c r="Y2" s="4">
        <f t="shared" ref="Y2:Y46" si="4">B2+0.4*H2-0.7*I2-0.4*(M2-L2)+0.7*N2+0.3*(C2-N2)+F2+D2*0.7+0.7*E2-0.4*O2-G2</f>
        <v>17.299999999999997</v>
      </c>
      <c r="Z2">
        <v>0</v>
      </c>
    </row>
    <row r="3" spans="1:26" x14ac:dyDescent="0.3">
      <c r="A3" s="1" t="str">
        <f>'Chris Paul'!A3</f>
        <v>vs CAN</v>
      </c>
      <c r="B3">
        <v>24</v>
      </c>
      <c r="C3">
        <v>13</v>
      </c>
      <c r="D3">
        <v>4</v>
      </c>
      <c r="E3">
        <v>0</v>
      </c>
      <c r="F3">
        <v>0</v>
      </c>
      <c r="G3">
        <v>0</v>
      </c>
      <c r="H3">
        <v>10</v>
      </c>
      <c r="I3">
        <v>15</v>
      </c>
      <c r="J3">
        <v>1</v>
      </c>
      <c r="K3">
        <v>2</v>
      </c>
      <c r="L3">
        <v>3</v>
      </c>
      <c r="M3">
        <v>4</v>
      </c>
      <c r="N3">
        <v>1</v>
      </c>
      <c r="O3">
        <v>1</v>
      </c>
      <c r="P3">
        <v>3</v>
      </c>
      <c r="Q3" s="2">
        <f t="shared" si="0"/>
        <v>0.66666666666666663</v>
      </c>
      <c r="R3" s="2">
        <f t="shared" si="1"/>
        <v>0.5</v>
      </c>
      <c r="S3" s="2">
        <f>L3/M3</f>
        <v>0.75</v>
      </c>
      <c r="T3">
        <v>28</v>
      </c>
      <c r="U3">
        <v>33</v>
      </c>
      <c r="V3">
        <v>1</v>
      </c>
      <c r="W3" s="3">
        <f t="shared" si="2"/>
        <v>41.877107142857142</v>
      </c>
      <c r="X3" s="4">
        <f t="shared" si="3"/>
        <v>45.6</v>
      </c>
      <c r="Y3" s="4">
        <f t="shared" si="4"/>
        <v>23.8</v>
      </c>
      <c r="Z3">
        <v>1</v>
      </c>
    </row>
    <row r="4" spans="1:26" x14ac:dyDescent="0.3">
      <c r="A4" s="1" t="str">
        <f>'Chris Paul'!A4</f>
        <v>@ DNK</v>
      </c>
      <c r="B4">
        <v>21</v>
      </c>
      <c r="C4">
        <v>5</v>
      </c>
      <c r="D4">
        <v>7</v>
      </c>
      <c r="E4">
        <v>1</v>
      </c>
      <c r="F4">
        <v>0</v>
      </c>
      <c r="G4">
        <v>2</v>
      </c>
      <c r="H4">
        <v>9</v>
      </c>
      <c r="I4">
        <v>14</v>
      </c>
      <c r="J4">
        <v>3</v>
      </c>
      <c r="K4">
        <v>5</v>
      </c>
      <c r="L4">
        <v>0</v>
      </c>
      <c r="M4">
        <v>0</v>
      </c>
      <c r="N4">
        <v>0</v>
      </c>
      <c r="O4">
        <v>3</v>
      </c>
      <c r="P4">
        <v>-19</v>
      </c>
      <c r="Q4" s="2">
        <f t="shared" si="0"/>
        <v>0.6428571428571429</v>
      </c>
      <c r="R4" s="2">
        <f t="shared" si="1"/>
        <v>0.6</v>
      </c>
      <c r="S4" s="6" t="s">
        <v>45</v>
      </c>
      <c r="T4">
        <v>35</v>
      </c>
      <c r="U4">
        <v>36</v>
      </c>
      <c r="V4">
        <v>3</v>
      </c>
      <c r="W4" s="3">
        <f t="shared" si="2"/>
        <v>26.533114285714287</v>
      </c>
      <c r="X4" s="4">
        <f t="shared" si="3"/>
        <v>38.5</v>
      </c>
      <c r="Y4" s="4">
        <f t="shared" si="4"/>
        <v>18.700000000000003</v>
      </c>
      <c r="Z4">
        <v>0</v>
      </c>
    </row>
    <row r="5" spans="1:26" x14ac:dyDescent="0.3">
      <c r="A5" s="1" t="str">
        <f>'Chris Paul'!A5</f>
        <v>vs IMP</v>
      </c>
      <c r="B5">
        <v>19</v>
      </c>
      <c r="C5">
        <v>5</v>
      </c>
      <c r="D5">
        <v>4</v>
      </c>
      <c r="E5">
        <v>1</v>
      </c>
      <c r="F5">
        <v>1</v>
      </c>
      <c r="G5">
        <v>2</v>
      </c>
      <c r="H5">
        <v>9</v>
      </c>
      <c r="I5">
        <v>17</v>
      </c>
      <c r="J5">
        <v>1</v>
      </c>
      <c r="K5">
        <v>4</v>
      </c>
      <c r="L5">
        <v>0</v>
      </c>
      <c r="M5">
        <v>1</v>
      </c>
      <c r="N5">
        <v>0</v>
      </c>
      <c r="O5">
        <v>2</v>
      </c>
      <c r="P5">
        <v>-4</v>
      </c>
      <c r="Q5" s="2">
        <f t="shared" si="0"/>
        <v>0.52941176470588236</v>
      </c>
      <c r="R5" s="2">
        <f t="shared" si="1"/>
        <v>0.25</v>
      </c>
      <c r="S5" s="2">
        <f>L5/M5</f>
        <v>0</v>
      </c>
      <c r="T5">
        <v>35</v>
      </c>
      <c r="U5">
        <v>28</v>
      </c>
      <c r="V5">
        <v>3</v>
      </c>
      <c r="W5" s="3">
        <f t="shared" si="2"/>
        <v>18.700685714285722</v>
      </c>
      <c r="X5" s="4">
        <f t="shared" si="3"/>
        <v>35</v>
      </c>
      <c r="Y5" s="4">
        <f t="shared" si="4"/>
        <v>13.5</v>
      </c>
      <c r="Z5">
        <v>0</v>
      </c>
    </row>
    <row r="6" spans="1:26" x14ac:dyDescent="0.3">
      <c r="A6" s="1" t="str">
        <f>'Chris Paul'!A6</f>
        <v>@ 3PT</v>
      </c>
      <c r="B6">
        <v>17</v>
      </c>
      <c r="C6">
        <v>6</v>
      </c>
      <c r="D6">
        <v>2</v>
      </c>
      <c r="E6">
        <v>0</v>
      </c>
      <c r="F6">
        <v>0</v>
      </c>
      <c r="G6">
        <v>2</v>
      </c>
      <c r="H6">
        <v>7</v>
      </c>
      <c r="I6">
        <v>14</v>
      </c>
      <c r="J6">
        <v>2</v>
      </c>
      <c r="K6">
        <v>3</v>
      </c>
      <c r="L6">
        <v>1</v>
      </c>
      <c r="M6">
        <v>2</v>
      </c>
      <c r="N6">
        <v>1</v>
      </c>
      <c r="O6">
        <v>1</v>
      </c>
      <c r="P6">
        <v>-20</v>
      </c>
      <c r="Q6" s="2">
        <f t="shared" si="0"/>
        <v>0.5</v>
      </c>
      <c r="R6" s="2">
        <f t="shared" si="1"/>
        <v>0.66666666666666663</v>
      </c>
      <c r="S6" s="2">
        <f t="shared" ref="S6:S46" si="5">L6/M6</f>
        <v>0.5</v>
      </c>
      <c r="T6">
        <v>36</v>
      </c>
      <c r="U6">
        <v>21</v>
      </c>
      <c r="V6">
        <v>1</v>
      </c>
      <c r="W6" s="3">
        <f t="shared" si="2"/>
        <v>14.289416666666673</v>
      </c>
      <c r="X6" s="4">
        <f t="shared" si="3"/>
        <v>25.2</v>
      </c>
      <c r="Y6" s="4">
        <f t="shared" si="4"/>
        <v>10.8</v>
      </c>
      <c r="Z6">
        <v>0</v>
      </c>
    </row>
    <row r="7" spans="1:26" x14ac:dyDescent="0.3">
      <c r="A7" s="1" t="str">
        <f>'Chris Paul'!A7</f>
        <v>vs DEF</v>
      </c>
      <c r="B7">
        <v>12</v>
      </c>
      <c r="C7">
        <v>6</v>
      </c>
      <c r="D7">
        <v>5</v>
      </c>
      <c r="E7">
        <v>1</v>
      </c>
      <c r="F7">
        <v>2</v>
      </c>
      <c r="G7">
        <v>1</v>
      </c>
      <c r="H7">
        <v>6</v>
      </c>
      <c r="I7">
        <v>10</v>
      </c>
      <c r="J7">
        <v>0</v>
      </c>
      <c r="K7">
        <v>1</v>
      </c>
      <c r="L7">
        <v>0</v>
      </c>
      <c r="M7">
        <v>0</v>
      </c>
      <c r="N7">
        <v>0</v>
      </c>
      <c r="O7">
        <v>2</v>
      </c>
      <c r="P7">
        <v>15</v>
      </c>
      <c r="Q7" s="2">
        <f t="shared" si="0"/>
        <v>0.6</v>
      </c>
      <c r="R7" s="2">
        <f t="shared" si="1"/>
        <v>0</v>
      </c>
      <c r="S7" s="6" t="s">
        <v>45</v>
      </c>
      <c r="T7">
        <v>40</v>
      </c>
      <c r="U7">
        <v>24</v>
      </c>
      <c r="V7">
        <v>0</v>
      </c>
      <c r="W7" s="3">
        <f t="shared" si="2"/>
        <v>16.976649999999999</v>
      </c>
      <c r="X7" s="4">
        <f t="shared" si="3"/>
        <v>34.700000000000003</v>
      </c>
      <c r="Y7" s="4">
        <f t="shared" si="4"/>
        <v>13.599999999999998</v>
      </c>
      <c r="Z7">
        <v>0</v>
      </c>
    </row>
    <row r="8" spans="1:26" x14ac:dyDescent="0.3">
      <c r="A8" s="1" t="str">
        <f>'Chris Paul'!A8</f>
        <v>@ OCE</v>
      </c>
      <c r="B8">
        <v>15</v>
      </c>
      <c r="C8">
        <v>7</v>
      </c>
      <c r="D8">
        <v>2</v>
      </c>
      <c r="E8">
        <v>1</v>
      </c>
      <c r="F8">
        <v>2</v>
      </c>
      <c r="G8">
        <v>1</v>
      </c>
      <c r="H8">
        <v>7</v>
      </c>
      <c r="I8">
        <v>14</v>
      </c>
      <c r="J8">
        <v>0</v>
      </c>
      <c r="K8">
        <v>2</v>
      </c>
      <c r="L8">
        <v>1</v>
      </c>
      <c r="M8">
        <v>2</v>
      </c>
      <c r="N8">
        <v>0</v>
      </c>
      <c r="O8">
        <v>3</v>
      </c>
      <c r="P8">
        <v>-3</v>
      </c>
      <c r="Q8" s="2">
        <f t="shared" si="0"/>
        <v>0.5</v>
      </c>
      <c r="R8" s="2">
        <f t="shared" si="1"/>
        <v>0</v>
      </c>
      <c r="S8" s="2">
        <f t="shared" si="5"/>
        <v>0.5</v>
      </c>
      <c r="T8">
        <v>36</v>
      </c>
      <c r="U8">
        <v>19</v>
      </c>
      <c r="V8">
        <v>2</v>
      </c>
      <c r="W8" s="3">
        <f t="shared" si="2"/>
        <v>15.768388888888893</v>
      </c>
      <c r="X8" s="4">
        <f t="shared" si="3"/>
        <v>34.4</v>
      </c>
      <c r="Y8" s="4">
        <f t="shared" si="4"/>
        <v>11.600000000000001</v>
      </c>
      <c r="Z8">
        <v>0</v>
      </c>
    </row>
    <row r="9" spans="1:26" x14ac:dyDescent="0.3">
      <c r="A9" s="1" t="str">
        <f>'Chris Paul'!A9</f>
        <v>vs FRA</v>
      </c>
      <c r="B9">
        <v>12</v>
      </c>
      <c r="C9">
        <v>2</v>
      </c>
      <c r="D9">
        <v>2</v>
      </c>
      <c r="E9">
        <v>0</v>
      </c>
      <c r="F9">
        <v>1</v>
      </c>
      <c r="G9">
        <v>4</v>
      </c>
      <c r="H9">
        <v>4</v>
      </c>
      <c r="I9">
        <v>5</v>
      </c>
      <c r="J9">
        <v>1</v>
      </c>
      <c r="K9">
        <v>2</v>
      </c>
      <c r="L9">
        <v>3</v>
      </c>
      <c r="M9">
        <v>6</v>
      </c>
      <c r="N9">
        <v>0</v>
      </c>
      <c r="O9">
        <v>2</v>
      </c>
      <c r="P9">
        <v>-2</v>
      </c>
      <c r="Q9" s="2">
        <f t="shared" si="0"/>
        <v>0.8</v>
      </c>
      <c r="R9" s="2">
        <f t="shared" si="1"/>
        <v>0.5</v>
      </c>
      <c r="S9" s="2">
        <f t="shared" si="5"/>
        <v>0.5</v>
      </c>
      <c r="T9">
        <v>27</v>
      </c>
      <c r="U9">
        <v>17</v>
      </c>
      <c r="V9">
        <v>1</v>
      </c>
      <c r="W9" s="3">
        <f t="shared" si="2"/>
        <v>12.562888888888892</v>
      </c>
      <c r="X9" s="4">
        <f t="shared" si="3"/>
        <v>16.399999999999999</v>
      </c>
      <c r="Y9" s="4">
        <f t="shared" si="4"/>
        <v>7.0999999999999979</v>
      </c>
      <c r="Z9">
        <v>0</v>
      </c>
    </row>
    <row r="10" spans="1:26" x14ac:dyDescent="0.3">
      <c r="A10" s="1" t="str">
        <f>'Chris Paul'!A10</f>
        <v>@ INJ</v>
      </c>
      <c r="B10">
        <v>6</v>
      </c>
      <c r="C10">
        <v>6</v>
      </c>
      <c r="D10">
        <v>4</v>
      </c>
      <c r="E10">
        <v>0</v>
      </c>
      <c r="F10">
        <v>0</v>
      </c>
      <c r="G10">
        <v>0</v>
      </c>
      <c r="H10">
        <v>3</v>
      </c>
      <c r="I10">
        <v>7</v>
      </c>
      <c r="J10">
        <v>0</v>
      </c>
      <c r="K10">
        <v>1</v>
      </c>
      <c r="L10">
        <v>0</v>
      </c>
      <c r="M10">
        <v>2</v>
      </c>
      <c r="N10">
        <v>2</v>
      </c>
      <c r="O10">
        <v>2</v>
      </c>
      <c r="P10">
        <v>-6</v>
      </c>
      <c r="Q10" s="2">
        <f t="shared" si="0"/>
        <v>0.42857142857142855</v>
      </c>
      <c r="R10" s="2">
        <f t="shared" si="1"/>
        <v>0</v>
      </c>
      <c r="S10" s="2">
        <f t="shared" si="5"/>
        <v>0</v>
      </c>
      <c r="T10">
        <v>25</v>
      </c>
      <c r="U10">
        <v>14</v>
      </c>
      <c r="V10">
        <v>0</v>
      </c>
      <c r="W10" s="3">
        <f t="shared" si="2"/>
        <v>12.094239999999997</v>
      </c>
      <c r="X10" s="4">
        <f t="shared" si="3"/>
        <v>19.2</v>
      </c>
      <c r="Y10" s="4">
        <f t="shared" si="4"/>
        <v>6.1000000000000005</v>
      </c>
      <c r="Z10">
        <v>0</v>
      </c>
    </row>
    <row r="11" spans="1:26" x14ac:dyDescent="0.3">
      <c r="A11" s="1" t="str">
        <f>'Chris Paul'!A11</f>
        <v>vs EUR</v>
      </c>
      <c r="B11">
        <v>18</v>
      </c>
      <c r="C11">
        <v>10</v>
      </c>
      <c r="D11">
        <v>9</v>
      </c>
      <c r="E11">
        <v>0</v>
      </c>
      <c r="F11">
        <v>0</v>
      </c>
      <c r="G11">
        <v>1</v>
      </c>
      <c r="H11">
        <v>6</v>
      </c>
      <c r="I11">
        <v>11</v>
      </c>
      <c r="J11">
        <v>0</v>
      </c>
      <c r="K11">
        <v>1</v>
      </c>
      <c r="L11">
        <v>6</v>
      </c>
      <c r="M11">
        <v>8</v>
      </c>
      <c r="N11">
        <v>3</v>
      </c>
      <c r="O11">
        <v>2</v>
      </c>
      <c r="P11">
        <v>-8</v>
      </c>
      <c r="Q11" s="2">
        <f t="shared" si="0"/>
        <v>0.54545454545454541</v>
      </c>
      <c r="R11" s="2">
        <f t="shared" si="1"/>
        <v>0</v>
      </c>
      <c r="S11" s="2">
        <f t="shared" si="5"/>
        <v>0.75</v>
      </c>
      <c r="T11">
        <v>32</v>
      </c>
      <c r="U11">
        <v>39</v>
      </c>
      <c r="V11">
        <v>2</v>
      </c>
      <c r="W11" s="3">
        <f t="shared" si="2"/>
        <v>31.39890625</v>
      </c>
      <c r="X11" s="4">
        <f t="shared" si="3"/>
        <v>42.5</v>
      </c>
      <c r="Y11" s="4">
        <f t="shared" si="4"/>
        <v>20.599999999999998</v>
      </c>
      <c r="Z11">
        <v>1</v>
      </c>
    </row>
    <row r="12" spans="1:26" x14ac:dyDescent="0.3">
      <c r="A12" s="1" t="str">
        <f>'Chris Paul'!A12</f>
        <v>@ RKS</v>
      </c>
      <c r="B12">
        <v>21</v>
      </c>
      <c r="C12">
        <v>5</v>
      </c>
      <c r="D12">
        <v>2</v>
      </c>
      <c r="E12">
        <v>1</v>
      </c>
      <c r="F12">
        <v>2</v>
      </c>
      <c r="G12">
        <v>4</v>
      </c>
      <c r="H12">
        <v>8</v>
      </c>
      <c r="I12">
        <v>16</v>
      </c>
      <c r="J12">
        <v>3</v>
      </c>
      <c r="K12">
        <v>5</v>
      </c>
      <c r="L12">
        <v>2</v>
      </c>
      <c r="M12">
        <v>4</v>
      </c>
      <c r="N12">
        <v>0</v>
      </c>
      <c r="O12">
        <v>2</v>
      </c>
      <c r="P12">
        <v>-18</v>
      </c>
      <c r="Q12" s="2">
        <f t="shared" si="0"/>
        <v>0.5</v>
      </c>
      <c r="R12" s="2">
        <f t="shared" si="1"/>
        <v>0.6</v>
      </c>
      <c r="S12" s="2">
        <f t="shared" si="5"/>
        <v>0.5</v>
      </c>
      <c r="T12">
        <v>36</v>
      </c>
      <c r="U12">
        <v>26</v>
      </c>
      <c r="V12">
        <v>0</v>
      </c>
      <c r="W12" s="3">
        <f t="shared" si="2"/>
        <v>17.291000000000004</v>
      </c>
      <c r="X12" s="4">
        <f t="shared" si="3"/>
        <v>35</v>
      </c>
      <c r="Y12" s="4">
        <f t="shared" si="4"/>
        <v>12.999999999999996</v>
      </c>
      <c r="Z12">
        <v>0</v>
      </c>
    </row>
    <row r="13" spans="1:26" x14ac:dyDescent="0.3">
      <c r="A13" s="1" t="str">
        <f>'Chris Paul'!A13</f>
        <v>vs AFR</v>
      </c>
      <c r="B13">
        <v>26</v>
      </c>
      <c r="C13">
        <v>5</v>
      </c>
      <c r="D13">
        <v>2</v>
      </c>
      <c r="E13">
        <v>0</v>
      </c>
      <c r="F13">
        <v>2</v>
      </c>
      <c r="G13">
        <v>0</v>
      </c>
      <c r="H13">
        <v>11</v>
      </c>
      <c r="I13">
        <v>18</v>
      </c>
      <c r="J13">
        <v>2</v>
      </c>
      <c r="K13">
        <v>3</v>
      </c>
      <c r="L13">
        <v>2</v>
      </c>
      <c r="M13">
        <v>2</v>
      </c>
      <c r="N13">
        <v>2</v>
      </c>
      <c r="O13">
        <v>1</v>
      </c>
      <c r="P13">
        <v>-17</v>
      </c>
      <c r="Q13" s="2">
        <f t="shared" si="0"/>
        <v>0.61111111111111116</v>
      </c>
      <c r="R13" s="2">
        <f t="shared" si="1"/>
        <v>0.66666666666666663</v>
      </c>
      <c r="S13" s="2">
        <f t="shared" si="5"/>
        <v>1</v>
      </c>
      <c r="T13">
        <v>37</v>
      </c>
      <c r="U13">
        <v>31</v>
      </c>
      <c r="V13">
        <v>1</v>
      </c>
      <c r="W13" s="3">
        <f t="shared" si="2"/>
        <v>31.090783783783788</v>
      </c>
      <c r="X13" s="4">
        <f t="shared" si="3"/>
        <v>41</v>
      </c>
      <c r="Y13" s="4">
        <f t="shared" si="4"/>
        <v>23.099999999999994</v>
      </c>
      <c r="Z13">
        <v>0</v>
      </c>
    </row>
    <row r="14" spans="1:26" x14ac:dyDescent="0.3">
      <c r="A14" s="1" t="str">
        <f>'Chris Paul'!A14</f>
        <v>@ CHI</v>
      </c>
      <c r="B14">
        <v>21</v>
      </c>
      <c r="C14">
        <v>11</v>
      </c>
      <c r="D14">
        <v>6</v>
      </c>
      <c r="E14">
        <v>0</v>
      </c>
      <c r="F14">
        <v>1</v>
      </c>
      <c r="G14">
        <v>1</v>
      </c>
      <c r="H14">
        <v>7</v>
      </c>
      <c r="I14">
        <v>14</v>
      </c>
      <c r="J14">
        <v>2</v>
      </c>
      <c r="K14">
        <v>4</v>
      </c>
      <c r="L14">
        <v>5</v>
      </c>
      <c r="M14">
        <v>7</v>
      </c>
      <c r="N14">
        <v>0</v>
      </c>
      <c r="O14">
        <v>0</v>
      </c>
      <c r="P14">
        <v>10</v>
      </c>
      <c r="Q14" s="2">
        <f t="shared" si="0"/>
        <v>0.5</v>
      </c>
      <c r="R14" s="2">
        <f t="shared" si="1"/>
        <v>0.5</v>
      </c>
      <c r="S14" s="2">
        <f t="shared" si="5"/>
        <v>0.7142857142857143</v>
      </c>
      <c r="T14">
        <v>37</v>
      </c>
      <c r="U14">
        <v>37</v>
      </c>
      <c r="V14">
        <v>1</v>
      </c>
      <c r="W14" s="3">
        <f t="shared" si="2"/>
        <v>26.876648648648654</v>
      </c>
      <c r="X14" s="4">
        <f t="shared" si="3"/>
        <v>45.2</v>
      </c>
      <c r="Y14" s="4">
        <f t="shared" si="4"/>
        <v>20.7</v>
      </c>
      <c r="Z14">
        <v>0</v>
      </c>
    </row>
    <row r="15" spans="1:26" x14ac:dyDescent="0.3">
      <c r="A15" s="1" t="str">
        <f>'Chris Paul'!A15</f>
        <v>@ USA</v>
      </c>
      <c r="B15">
        <v>31</v>
      </c>
      <c r="C15">
        <v>4</v>
      </c>
      <c r="D15">
        <v>2</v>
      </c>
      <c r="E15">
        <v>0</v>
      </c>
      <c r="F15">
        <v>4</v>
      </c>
      <c r="G15">
        <v>5</v>
      </c>
      <c r="H15">
        <v>13</v>
      </c>
      <c r="I15">
        <v>21</v>
      </c>
      <c r="J15">
        <v>2</v>
      </c>
      <c r="K15">
        <v>2</v>
      </c>
      <c r="L15">
        <v>3</v>
      </c>
      <c r="M15">
        <v>3</v>
      </c>
      <c r="N15">
        <v>0</v>
      </c>
      <c r="O15">
        <v>1</v>
      </c>
      <c r="P15">
        <v>-8</v>
      </c>
      <c r="Q15" s="2">
        <f t="shared" si="0"/>
        <v>0.61904761904761907</v>
      </c>
      <c r="R15" s="2">
        <f t="shared" si="1"/>
        <v>1</v>
      </c>
      <c r="S15" s="2">
        <f t="shared" si="5"/>
        <v>1</v>
      </c>
      <c r="T15">
        <v>32</v>
      </c>
      <c r="U15">
        <v>35</v>
      </c>
      <c r="V15">
        <v>2</v>
      </c>
      <c r="W15" s="3">
        <f t="shared" si="2"/>
        <v>34.514687499999994</v>
      </c>
      <c r="X15" s="4">
        <f t="shared" si="3"/>
        <v>45.8</v>
      </c>
      <c r="Y15" s="4">
        <f t="shared" si="4"/>
        <v>22.700000000000003</v>
      </c>
      <c r="Z15">
        <v>0</v>
      </c>
    </row>
    <row r="16" spans="1:26" x14ac:dyDescent="0.3">
      <c r="A16" s="1" t="str">
        <f>'Chris Paul'!A16</f>
        <v>vs SPA</v>
      </c>
      <c r="B16">
        <v>17</v>
      </c>
      <c r="C16">
        <v>8</v>
      </c>
      <c r="D16">
        <v>6</v>
      </c>
      <c r="E16">
        <v>0</v>
      </c>
      <c r="F16">
        <v>0</v>
      </c>
      <c r="G16">
        <v>0</v>
      </c>
      <c r="H16">
        <v>6</v>
      </c>
      <c r="I16">
        <v>10</v>
      </c>
      <c r="J16">
        <v>1</v>
      </c>
      <c r="K16">
        <v>2</v>
      </c>
      <c r="L16">
        <v>4</v>
      </c>
      <c r="M16">
        <v>5</v>
      </c>
      <c r="N16">
        <v>0</v>
      </c>
      <c r="O16">
        <v>0</v>
      </c>
      <c r="P16">
        <v>-2</v>
      </c>
      <c r="Q16" s="2">
        <f t="shared" si="0"/>
        <v>0.6</v>
      </c>
      <c r="R16" s="2">
        <f t="shared" si="1"/>
        <v>0.5</v>
      </c>
      <c r="S16" s="2">
        <f t="shared" si="5"/>
        <v>0.8</v>
      </c>
      <c r="T16">
        <v>36</v>
      </c>
      <c r="U16">
        <v>30</v>
      </c>
      <c r="V16">
        <v>1</v>
      </c>
      <c r="W16" s="3">
        <f t="shared" si="2"/>
        <v>25.096222222222227</v>
      </c>
      <c r="X16" s="4">
        <f t="shared" si="3"/>
        <v>35.6</v>
      </c>
      <c r="Y16" s="4">
        <f t="shared" si="4"/>
        <v>18.599999999999998</v>
      </c>
      <c r="Z16">
        <v>0</v>
      </c>
    </row>
    <row r="17" spans="1:26" x14ac:dyDescent="0.3">
      <c r="A17" s="1" t="str">
        <f>'Chris Paul'!A17</f>
        <v>vs 6TH</v>
      </c>
      <c r="B17">
        <v>22</v>
      </c>
      <c r="C17">
        <v>3</v>
      </c>
      <c r="D17">
        <v>5</v>
      </c>
      <c r="E17">
        <v>0</v>
      </c>
      <c r="F17">
        <v>1</v>
      </c>
      <c r="G17">
        <v>1</v>
      </c>
      <c r="H17">
        <v>10</v>
      </c>
      <c r="I17">
        <v>13</v>
      </c>
      <c r="J17">
        <v>2</v>
      </c>
      <c r="K17">
        <v>3</v>
      </c>
      <c r="L17">
        <v>0</v>
      </c>
      <c r="M17">
        <v>0</v>
      </c>
      <c r="N17">
        <v>0</v>
      </c>
      <c r="O17">
        <v>1</v>
      </c>
      <c r="P17">
        <v>-2</v>
      </c>
      <c r="Q17" s="2">
        <f t="shared" si="0"/>
        <v>0.76923076923076927</v>
      </c>
      <c r="R17" s="2">
        <f t="shared" si="1"/>
        <v>0.66666666666666663</v>
      </c>
      <c r="S17" s="6" t="s">
        <v>45</v>
      </c>
      <c r="T17">
        <v>35</v>
      </c>
      <c r="U17">
        <v>32</v>
      </c>
      <c r="V17">
        <v>4</v>
      </c>
      <c r="W17" s="3">
        <f t="shared" si="2"/>
        <v>29.86788571428572</v>
      </c>
      <c r="X17" s="4">
        <f t="shared" si="3"/>
        <v>35.1</v>
      </c>
      <c r="Y17" s="4">
        <f t="shared" si="4"/>
        <v>20.9</v>
      </c>
      <c r="Z17">
        <v>0</v>
      </c>
    </row>
    <row r="18" spans="1:26" x14ac:dyDescent="0.3">
      <c r="A18" s="1" t="str">
        <f>'Chris Paul'!A18</f>
        <v>@ CAN</v>
      </c>
      <c r="B18">
        <v>31</v>
      </c>
      <c r="C18">
        <v>6</v>
      </c>
      <c r="D18">
        <v>4</v>
      </c>
      <c r="E18">
        <v>1</v>
      </c>
      <c r="F18">
        <v>3</v>
      </c>
      <c r="G18">
        <v>3</v>
      </c>
      <c r="H18">
        <v>12</v>
      </c>
      <c r="I18">
        <v>17</v>
      </c>
      <c r="J18">
        <v>4</v>
      </c>
      <c r="K18">
        <v>4</v>
      </c>
      <c r="L18">
        <v>3</v>
      </c>
      <c r="M18">
        <v>4</v>
      </c>
      <c r="N18">
        <v>1</v>
      </c>
      <c r="O18">
        <v>2</v>
      </c>
      <c r="P18">
        <v>0</v>
      </c>
      <c r="Q18" s="2">
        <f t="shared" si="0"/>
        <v>0.70588235294117652</v>
      </c>
      <c r="R18" s="2">
        <f t="shared" si="1"/>
        <v>1</v>
      </c>
      <c r="S18" s="2">
        <f t="shared" si="5"/>
        <v>0.75</v>
      </c>
      <c r="T18">
        <v>38</v>
      </c>
      <c r="U18">
        <v>41</v>
      </c>
      <c r="V18">
        <v>3</v>
      </c>
      <c r="W18" s="3">
        <f t="shared" si="2"/>
        <v>37.334657894736857</v>
      </c>
      <c r="X18" s="4">
        <f t="shared" si="3"/>
        <v>53.2</v>
      </c>
      <c r="Y18" s="4">
        <f t="shared" si="4"/>
        <v>28.400000000000002</v>
      </c>
      <c r="Z18">
        <v>0</v>
      </c>
    </row>
    <row r="19" spans="1:26" x14ac:dyDescent="0.3">
      <c r="A19" s="1">
        <f>'Chris Paul'!A19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'Chris Paul'!A20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'Chris Paul'!A21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'Chris Paul'!A22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'Chris Paul'!A23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'Chris Paul'!A24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'Chris Paul'!A25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'Chris Paul'!A26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'Chris Paul'!A27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'Chris Paul'!A28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'Chris Paul'!A29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'Chris Paul'!A30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'Chris Paul'!A31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'Chris Paul'!A32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'Chris Paul'!A33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'Chris Paul'!A34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'Chris Paul'!A35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'Chris Paul'!A36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'Chris Paul'!A37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'Chris Paul'!A38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'Chris Paul'!A39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'Chris Paul'!A40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'Chris Paul'!A41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'Chris Paul'!A42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'Chris Paul'!A43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'Chris Paul'!A44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'Chris Paul'!A45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'Chris Paul'!A46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19.352941176470587</v>
      </c>
      <c r="C47" s="4">
        <f t="shared" ref="C47:P47" si="6">AVERAGE(C2:C46)</f>
        <v>6.4117647058823533</v>
      </c>
      <c r="D47" s="4">
        <f t="shared" si="6"/>
        <v>4.1764705882352944</v>
      </c>
      <c r="E47" s="4">
        <f t="shared" si="6"/>
        <v>0.47058823529411764</v>
      </c>
      <c r="F47" s="4">
        <f t="shared" si="6"/>
        <v>1.1176470588235294</v>
      </c>
      <c r="G47" s="4">
        <f t="shared" si="6"/>
        <v>1.588235294117647</v>
      </c>
      <c r="H47" s="4">
        <f t="shared" si="6"/>
        <v>7.882352941176471</v>
      </c>
      <c r="I47" s="4">
        <f t="shared" si="6"/>
        <v>13.352941176470589</v>
      </c>
      <c r="J47" s="4">
        <f t="shared" si="6"/>
        <v>1.5294117647058822</v>
      </c>
      <c r="K47" s="4">
        <f t="shared" si="6"/>
        <v>2.7647058823529411</v>
      </c>
      <c r="L47" s="4">
        <f t="shared" si="6"/>
        <v>2</v>
      </c>
      <c r="M47" s="4">
        <f t="shared" si="6"/>
        <v>3</v>
      </c>
      <c r="N47" s="4">
        <f t="shared" si="6"/>
        <v>0.58823529411764708</v>
      </c>
      <c r="O47" s="4">
        <f t="shared" si="6"/>
        <v>1.5294117647058822</v>
      </c>
      <c r="P47" s="4">
        <f t="shared" si="6"/>
        <v>-3.8823529411764706</v>
      </c>
      <c r="Q47" s="2">
        <f>SUM(H2:H46)/SUM(I2:I46)</f>
        <v>0.5903083700440529</v>
      </c>
      <c r="R47" s="2">
        <f>SUM(J2:J46)/SUM(K2:K46)</f>
        <v>0.55319148936170215</v>
      </c>
      <c r="S47" s="2">
        <f>SUM(L2:L46)/SUM(M2:M46)</f>
        <v>0.66666666666666663</v>
      </c>
      <c r="T47" s="4">
        <f t="shared" ref="T47:V47" si="7">AVERAGE(T2:T46)</f>
        <v>33.764705882352942</v>
      </c>
      <c r="U47" s="4">
        <f t="shared" si="7"/>
        <v>28.882352941176471</v>
      </c>
      <c r="V47" s="4">
        <f t="shared" si="7"/>
        <v>1.5294117647058822</v>
      </c>
      <c r="W47" s="3">
        <f>((H49*85.91) +(F49*53.897)+(J49*51.757)+(L49*46.845)+(E49*39.19)+(N49*39.19)+(D49*34.677)+((C49-N49)*14.707)-(O49*17.174)-((M49-L49)*20.091)-((I49-H49)*39.19)-(G49*53.897))/T49</f>
        <v>24.755949477351912</v>
      </c>
      <c r="X47" s="4">
        <f t="shared" ref="X47" si="8">B47+(C47*1.2)+(D47*1.5)+(E47*3)+(F47*3)-G47</f>
        <v>36.488235294117651</v>
      </c>
      <c r="Y47" s="4">
        <f t="shared" ref="Y47" si="9">B47+0.4*H47-0.7*I47-0.4*(M47-L47)+0.7*N47+0.3*(C47-N47)+F47+D47*0.7+0.7*E47-0.4*O47-G47</f>
        <v>17.088235294117641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329</v>
      </c>
      <c r="C49">
        <f t="shared" ref="C49:P49" si="10">SUM(C2:C46)</f>
        <v>109</v>
      </c>
      <c r="D49">
        <f t="shared" si="10"/>
        <v>71</v>
      </c>
      <c r="E49">
        <f t="shared" si="10"/>
        <v>8</v>
      </c>
      <c r="F49">
        <f t="shared" si="10"/>
        <v>19</v>
      </c>
      <c r="G49">
        <f t="shared" si="10"/>
        <v>27</v>
      </c>
      <c r="H49">
        <f t="shared" si="10"/>
        <v>134</v>
      </c>
      <c r="I49">
        <f t="shared" si="10"/>
        <v>227</v>
      </c>
      <c r="J49">
        <f t="shared" si="10"/>
        <v>26</v>
      </c>
      <c r="K49">
        <f t="shared" si="10"/>
        <v>47</v>
      </c>
      <c r="L49">
        <f t="shared" si="10"/>
        <v>34</v>
      </c>
      <c r="M49">
        <f t="shared" si="10"/>
        <v>51</v>
      </c>
      <c r="N49">
        <f t="shared" si="10"/>
        <v>10</v>
      </c>
      <c r="O49">
        <f t="shared" si="10"/>
        <v>26</v>
      </c>
      <c r="P49">
        <f t="shared" si="10"/>
        <v>-66</v>
      </c>
      <c r="T49">
        <f>SUM(T2:T46)</f>
        <v>574</v>
      </c>
      <c r="U49">
        <f>SUM(U2:U46)</f>
        <v>491</v>
      </c>
      <c r="V49">
        <f>SUM(V2:V46)</f>
        <v>26</v>
      </c>
      <c r="X49" s="4">
        <f>SUM(X2:X46)</f>
        <v>620.30000000000007</v>
      </c>
      <c r="Z49">
        <f>SUM(Z2:Z46)</f>
        <v>2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topLeftCell="A25"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'Chris Paul'!A2</f>
        <v>@ 6TH</v>
      </c>
      <c r="B2">
        <v>33</v>
      </c>
      <c r="C2">
        <v>9</v>
      </c>
      <c r="D2">
        <v>0</v>
      </c>
      <c r="E2">
        <v>1</v>
      </c>
      <c r="F2">
        <v>0</v>
      </c>
      <c r="G2">
        <v>0</v>
      </c>
      <c r="H2">
        <v>12</v>
      </c>
      <c r="I2">
        <v>15</v>
      </c>
      <c r="J2">
        <v>8</v>
      </c>
      <c r="K2">
        <v>9</v>
      </c>
      <c r="L2">
        <v>1</v>
      </c>
      <c r="M2">
        <v>2</v>
      </c>
      <c r="N2">
        <v>1</v>
      </c>
      <c r="O2">
        <v>1</v>
      </c>
      <c r="P2">
        <v>6</v>
      </c>
      <c r="Q2" s="2">
        <f t="shared" ref="Q2:Q46" si="0">H2/I2</f>
        <v>0.8</v>
      </c>
      <c r="R2" s="2">
        <f t="shared" ref="R2:R46" si="1">J2/K2</f>
        <v>0.88888888888888884</v>
      </c>
      <c r="S2" s="2">
        <f>L2/M2</f>
        <v>0.5</v>
      </c>
      <c r="T2">
        <v>40</v>
      </c>
      <c r="U2">
        <v>33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38.325550000000007</v>
      </c>
      <c r="X2" s="4">
        <f t="shared" ref="X2:X46" si="3">B2+(C2*1.2)+(D2*1.5)+(E2*3)+(F2*3)-G2</f>
        <v>46.8</v>
      </c>
      <c r="Y2" s="4">
        <f t="shared" ref="Y2:Y46" si="4">B2+0.4*H2-0.7*I2-0.4*(M2-L2)+0.7*N2+0.3*(C2-N2)+F2+D2*0.7+0.7*E2-0.4*O2-G2</f>
        <v>30.299999999999997</v>
      </c>
      <c r="Z2">
        <v>1</v>
      </c>
    </row>
    <row r="3" spans="1:26" x14ac:dyDescent="0.3">
      <c r="A3" s="1" t="str">
        <f>'Chris Paul'!A3</f>
        <v>vs CAN</v>
      </c>
      <c r="B3">
        <v>15</v>
      </c>
      <c r="C3">
        <v>8</v>
      </c>
      <c r="D3">
        <v>2</v>
      </c>
      <c r="E3">
        <v>0</v>
      </c>
      <c r="F3">
        <v>0</v>
      </c>
      <c r="G3">
        <v>3</v>
      </c>
      <c r="H3">
        <v>6</v>
      </c>
      <c r="I3">
        <v>10</v>
      </c>
      <c r="J3">
        <v>3</v>
      </c>
      <c r="K3">
        <v>5</v>
      </c>
      <c r="L3">
        <v>0</v>
      </c>
      <c r="M3">
        <v>0</v>
      </c>
      <c r="N3">
        <v>1</v>
      </c>
      <c r="O3">
        <v>3</v>
      </c>
      <c r="P3">
        <v>0</v>
      </c>
      <c r="Q3" s="2">
        <f t="shared" si="0"/>
        <v>0.6</v>
      </c>
      <c r="R3" s="2">
        <f t="shared" si="1"/>
        <v>0.6</v>
      </c>
      <c r="S3" s="6" t="s">
        <v>45</v>
      </c>
      <c r="T3">
        <v>43</v>
      </c>
      <c r="U3">
        <v>19</v>
      </c>
      <c r="V3">
        <v>0</v>
      </c>
      <c r="W3" s="3">
        <f t="shared" si="2"/>
        <v>11.912813953488374</v>
      </c>
      <c r="X3" s="4">
        <f t="shared" si="3"/>
        <v>24.6</v>
      </c>
      <c r="Y3" s="4">
        <f t="shared" si="4"/>
        <v>10.399999999999999</v>
      </c>
      <c r="Z3">
        <v>0</v>
      </c>
    </row>
    <row r="4" spans="1:26" x14ac:dyDescent="0.3">
      <c r="A4" s="1" t="str">
        <f>'Chris Paul'!A4</f>
        <v>@ DNK</v>
      </c>
      <c r="B4">
        <v>23</v>
      </c>
      <c r="C4">
        <v>2</v>
      </c>
      <c r="D4">
        <v>3</v>
      </c>
      <c r="E4">
        <v>2</v>
      </c>
      <c r="F4">
        <v>2</v>
      </c>
      <c r="G4">
        <v>1</v>
      </c>
      <c r="H4">
        <v>10</v>
      </c>
      <c r="I4">
        <v>18</v>
      </c>
      <c r="J4">
        <v>3</v>
      </c>
      <c r="K4">
        <v>8</v>
      </c>
      <c r="L4">
        <v>0</v>
      </c>
      <c r="M4">
        <v>0</v>
      </c>
      <c r="N4">
        <v>0</v>
      </c>
      <c r="O4">
        <v>1</v>
      </c>
      <c r="P4">
        <v>-21</v>
      </c>
      <c r="Q4" s="2">
        <f t="shared" si="0"/>
        <v>0.55555555555555558</v>
      </c>
      <c r="R4" s="2">
        <f t="shared" si="1"/>
        <v>0.375</v>
      </c>
      <c r="S4" s="6" t="s">
        <v>45</v>
      </c>
      <c r="T4">
        <v>37</v>
      </c>
      <c r="U4">
        <v>31</v>
      </c>
      <c r="V4">
        <v>4</v>
      </c>
      <c r="W4" s="3">
        <f t="shared" si="2"/>
        <v>25.659432432432432</v>
      </c>
      <c r="X4" s="4">
        <f t="shared" si="3"/>
        <v>40.9</v>
      </c>
      <c r="Y4" s="4">
        <f t="shared" si="4"/>
        <v>19.100000000000001</v>
      </c>
      <c r="Z4">
        <v>0</v>
      </c>
    </row>
    <row r="5" spans="1:26" x14ac:dyDescent="0.3">
      <c r="A5" s="1" t="str">
        <f>'Chris Paul'!A5</f>
        <v>vs IMP</v>
      </c>
      <c r="B5">
        <v>17</v>
      </c>
      <c r="C5">
        <v>3</v>
      </c>
      <c r="D5">
        <v>5</v>
      </c>
      <c r="E5">
        <v>2</v>
      </c>
      <c r="F5">
        <v>0</v>
      </c>
      <c r="G5">
        <v>2</v>
      </c>
      <c r="H5">
        <v>7</v>
      </c>
      <c r="I5">
        <v>16</v>
      </c>
      <c r="J5">
        <v>3</v>
      </c>
      <c r="K5">
        <v>6</v>
      </c>
      <c r="L5">
        <v>0</v>
      </c>
      <c r="M5">
        <v>1</v>
      </c>
      <c r="N5">
        <v>0</v>
      </c>
      <c r="O5">
        <v>2</v>
      </c>
      <c r="P5">
        <v>-9</v>
      </c>
      <c r="Q5" s="2">
        <f t="shared" si="0"/>
        <v>0.4375</v>
      </c>
      <c r="R5" s="2">
        <f t="shared" si="1"/>
        <v>0.5</v>
      </c>
      <c r="S5" s="2">
        <f>L5/M5</f>
        <v>0</v>
      </c>
      <c r="T5">
        <v>40</v>
      </c>
      <c r="U5">
        <v>28</v>
      </c>
      <c r="V5">
        <v>2</v>
      </c>
      <c r="W5" s="3">
        <f t="shared" si="2"/>
        <v>13.439600000000004</v>
      </c>
      <c r="X5" s="4">
        <f t="shared" si="3"/>
        <v>32.1</v>
      </c>
      <c r="Y5" s="4">
        <f t="shared" si="4"/>
        <v>11.200000000000001</v>
      </c>
      <c r="Z5">
        <v>0</v>
      </c>
    </row>
    <row r="6" spans="1:26" x14ac:dyDescent="0.3">
      <c r="A6" s="1" t="str">
        <f>'Chris Paul'!A6</f>
        <v>@ 3PT</v>
      </c>
      <c r="B6">
        <v>9</v>
      </c>
      <c r="C6">
        <v>4</v>
      </c>
      <c r="D6">
        <v>2</v>
      </c>
      <c r="E6">
        <v>1</v>
      </c>
      <c r="F6">
        <v>0</v>
      </c>
      <c r="G6">
        <v>0</v>
      </c>
      <c r="H6">
        <v>4</v>
      </c>
      <c r="I6">
        <v>9</v>
      </c>
      <c r="J6">
        <v>1</v>
      </c>
      <c r="K6">
        <v>5</v>
      </c>
      <c r="L6">
        <v>0</v>
      </c>
      <c r="M6">
        <v>0</v>
      </c>
      <c r="N6">
        <v>0</v>
      </c>
      <c r="O6">
        <v>0</v>
      </c>
      <c r="P6">
        <v>-35</v>
      </c>
      <c r="Q6" s="2">
        <f t="shared" si="0"/>
        <v>0.44444444444444442</v>
      </c>
      <c r="R6" s="2">
        <f t="shared" si="1"/>
        <v>0.2</v>
      </c>
      <c r="S6" s="6" t="s">
        <v>45</v>
      </c>
      <c r="T6">
        <v>40</v>
      </c>
      <c r="U6">
        <v>13</v>
      </c>
      <c r="V6">
        <v>1</v>
      </c>
      <c r="W6" s="3">
        <f t="shared" si="2"/>
        <v>9.1704749999999997</v>
      </c>
      <c r="X6" s="4">
        <f>B6+(C6*1.2)+(D6*1.5)+(E6*3)+(F6*3)-G6</f>
        <v>19.8</v>
      </c>
      <c r="Y6" s="4">
        <f>B6+0.4*H6-0.7*I6-0.4*(M6-L6)+0.7*N6+0.3*(C6-N6)+F6+D6*0.7+0.7*E6-0.4*O6-G6</f>
        <v>7.6000000000000005</v>
      </c>
      <c r="Z6">
        <v>0</v>
      </c>
    </row>
    <row r="7" spans="1:26" x14ac:dyDescent="0.3">
      <c r="A7" s="1" t="str">
        <f>'Chris Paul'!A7</f>
        <v>vs DEF</v>
      </c>
      <c r="B7">
        <v>8</v>
      </c>
      <c r="C7">
        <v>4</v>
      </c>
      <c r="D7">
        <v>2</v>
      </c>
      <c r="E7">
        <v>4</v>
      </c>
      <c r="F7">
        <v>1</v>
      </c>
      <c r="G7">
        <v>3</v>
      </c>
      <c r="H7">
        <v>3</v>
      </c>
      <c r="I7">
        <v>5</v>
      </c>
      <c r="J7">
        <v>1</v>
      </c>
      <c r="K7">
        <v>2</v>
      </c>
      <c r="L7">
        <v>1</v>
      </c>
      <c r="M7">
        <v>2</v>
      </c>
      <c r="N7">
        <v>0</v>
      </c>
      <c r="O7">
        <v>0</v>
      </c>
      <c r="P7">
        <v>3</v>
      </c>
      <c r="Q7" s="2">
        <f t="shared" si="0"/>
        <v>0.6</v>
      </c>
      <c r="R7" s="2">
        <f t="shared" si="1"/>
        <v>0.5</v>
      </c>
      <c r="S7" s="2">
        <f t="shared" ref="S7:S46" si="5">L7/M7</f>
        <v>0.5</v>
      </c>
      <c r="T7">
        <v>38</v>
      </c>
      <c r="U7">
        <v>12</v>
      </c>
      <c r="V7">
        <v>0</v>
      </c>
      <c r="W7" s="3">
        <f t="shared" si="2"/>
        <v>11.447605263157895</v>
      </c>
      <c r="X7" s="4">
        <f>B7+(C7*1.2)+(D7*1.5)+(E7*3)+(F7*3)-G7</f>
        <v>27.8</v>
      </c>
      <c r="Y7" s="4">
        <f>B7+0.4*H7-0.7*I7-0.4*(M7-L7)+0.7*N7+0.3*(C7-N7)+F7+D7*0.7+0.7*E7-0.4*O7-G7</f>
        <v>8.6999999999999993</v>
      </c>
      <c r="Z7">
        <v>0</v>
      </c>
    </row>
    <row r="8" spans="1:26" x14ac:dyDescent="0.3">
      <c r="A8" s="1" t="str">
        <f>'Chris Paul'!A8</f>
        <v>@ OCE</v>
      </c>
      <c r="B8">
        <v>13</v>
      </c>
      <c r="C8">
        <v>4</v>
      </c>
      <c r="D8">
        <v>4</v>
      </c>
      <c r="E8">
        <v>1</v>
      </c>
      <c r="F8">
        <v>0</v>
      </c>
      <c r="G8">
        <v>1</v>
      </c>
      <c r="H8">
        <v>6</v>
      </c>
      <c r="I8">
        <v>7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>
        <v>-9</v>
      </c>
      <c r="Q8" s="2">
        <f t="shared" si="0"/>
        <v>0.8571428571428571</v>
      </c>
      <c r="R8" s="2">
        <f t="shared" si="1"/>
        <v>1</v>
      </c>
      <c r="S8" s="6" t="s">
        <v>45</v>
      </c>
      <c r="T8">
        <v>40</v>
      </c>
      <c r="U8">
        <v>21</v>
      </c>
      <c r="V8">
        <v>2</v>
      </c>
      <c r="W8" s="3">
        <f t="shared" si="2"/>
        <v>17.342049999999997</v>
      </c>
      <c r="X8" s="4">
        <f t="shared" si="3"/>
        <v>25.8</v>
      </c>
      <c r="Y8" s="4">
        <f t="shared" si="4"/>
        <v>13.799999999999999</v>
      </c>
      <c r="Z8">
        <v>0</v>
      </c>
    </row>
    <row r="9" spans="1:26" x14ac:dyDescent="0.3">
      <c r="A9" s="1" t="str">
        <f>'Chris Paul'!A9</f>
        <v>vs FRA</v>
      </c>
      <c r="B9">
        <v>20</v>
      </c>
      <c r="C9">
        <v>6</v>
      </c>
      <c r="D9">
        <v>2</v>
      </c>
      <c r="E9">
        <v>1</v>
      </c>
      <c r="F9">
        <v>1</v>
      </c>
      <c r="G9">
        <v>0</v>
      </c>
      <c r="H9">
        <v>9</v>
      </c>
      <c r="I9">
        <v>15</v>
      </c>
      <c r="J9">
        <v>2</v>
      </c>
      <c r="K9">
        <v>7</v>
      </c>
      <c r="L9">
        <v>0</v>
      </c>
      <c r="M9">
        <v>0</v>
      </c>
      <c r="N9">
        <v>0</v>
      </c>
      <c r="O9">
        <v>4</v>
      </c>
      <c r="P9">
        <v>-7</v>
      </c>
      <c r="Q9" s="2">
        <f t="shared" si="0"/>
        <v>0.6</v>
      </c>
      <c r="R9" s="2">
        <f t="shared" si="1"/>
        <v>0.2857142857142857</v>
      </c>
      <c r="S9" s="6" t="s">
        <v>45</v>
      </c>
      <c r="T9">
        <v>37</v>
      </c>
      <c r="U9">
        <v>24</v>
      </c>
      <c r="V9">
        <v>0</v>
      </c>
      <c r="W9" s="3">
        <f t="shared" si="2"/>
        <v>22.258135135135138</v>
      </c>
      <c r="X9" s="4">
        <f t="shared" si="3"/>
        <v>36.200000000000003</v>
      </c>
      <c r="Y9" s="4">
        <f t="shared" si="4"/>
        <v>16.399999999999999</v>
      </c>
      <c r="Z9">
        <v>0</v>
      </c>
    </row>
    <row r="10" spans="1:26" x14ac:dyDescent="0.3">
      <c r="A10" s="1" t="str">
        <f>'Chris Paul'!A10</f>
        <v>@ INJ</v>
      </c>
      <c r="B10">
        <v>23</v>
      </c>
      <c r="C10">
        <v>6</v>
      </c>
      <c r="D10">
        <v>2</v>
      </c>
      <c r="E10">
        <v>1</v>
      </c>
      <c r="F10">
        <v>0</v>
      </c>
      <c r="G10">
        <v>0</v>
      </c>
      <c r="H10">
        <v>9</v>
      </c>
      <c r="I10">
        <v>14</v>
      </c>
      <c r="J10">
        <v>4</v>
      </c>
      <c r="K10">
        <v>8</v>
      </c>
      <c r="L10">
        <v>1</v>
      </c>
      <c r="M10">
        <v>2</v>
      </c>
      <c r="N10">
        <v>0</v>
      </c>
      <c r="O10">
        <v>4</v>
      </c>
      <c r="P10">
        <v>-16</v>
      </c>
      <c r="Q10" s="2">
        <f t="shared" si="0"/>
        <v>0.6428571428571429</v>
      </c>
      <c r="R10" s="2">
        <f t="shared" si="1"/>
        <v>0.5</v>
      </c>
      <c r="S10" s="2">
        <f t="shared" si="5"/>
        <v>0.5</v>
      </c>
      <c r="T10">
        <v>40</v>
      </c>
      <c r="U10">
        <v>28</v>
      </c>
      <c r="V10">
        <v>2</v>
      </c>
      <c r="W10" s="3">
        <f t="shared" si="2"/>
        <v>23.477800000000002</v>
      </c>
      <c r="X10" s="4">
        <f t="shared" si="3"/>
        <v>36.200000000000003</v>
      </c>
      <c r="Y10" s="4">
        <f t="shared" si="4"/>
        <v>18.700000000000003</v>
      </c>
      <c r="Z10">
        <v>0</v>
      </c>
    </row>
    <row r="11" spans="1:26" x14ac:dyDescent="0.3">
      <c r="A11" s="1" t="str">
        <f>'Chris Paul'!A11</f>
        <v>vs EUR</v>
      </c>
      <c r="B11">
        <v>7</v>
      </c>
      <c r="C11">
        <v>5</v>
      </c>
      <c r="D11">
        <v>1</v>
      </c>
      <c r="E11">
        <v>0</v>
      </c>
      <c r="F11">
        <v>1</v>
      </c>
      <c r="G11">
        <v>0</v>
      </c>
      <c r="H11">
        <v>3</v>
      </c>
      <c r="I11">
        <v>7</v>
      </c>
      <c r="J11">
        <v>1</v>
      </c>
      <c r="K11">
        <v>2</v>
      </c>
      <c r="L11">
        <v>0</v>
      </c>
      <c r="M11">
        <v>0</v>
      </c>
      <c r="N11">
        <v>0</v>
      </c>
      <c r="O11">
        <v>0</v>
      </c>
      <c r="P11">
        <v>-13</v>
      </c>
      <c r="Q11" s="2">
        <f t="shared" si="0"/>
        <v>0.42857142857142855</v>
      </c>
      <c r="R11" s="2">
        <f t="shared" si="1"/>
        <v>0.5</v>
      </c>
      <c r="S11" s="6" t="s">
        <v>45</v>
      </c>
      <c r="T11">
        <v>35</v>
      </c>
      <c r="U11">
        <v>9</v>
      </c>
      <c r="V11">
        <v>1</v>
      </c>
      <c r="W11" s="3">
        <f t="shared" si="2"/>
        <v>8.9953142857142865</v>
      </c>
      <c r="X11" s="4">
        <f t="shared" si="3"/>
        <v>17.5</v>
      </c>
      <c r="Y11" s="4">
        <f t="shared" si="4"/>
        <v>6.5</v>
      </c>
      <c r="Z11">
        <v>0</v>
      </c>
    </row>
    <row r="12" spans="1:26" x14ac:dyDescent="0.3">
      <c r="A12" s="1" t="str">
        <f>'Chris Paul'!A12</f>
        <v>@ RKS</v>
      </c>
      <c r="B12">
        <v>18</v>
      </c>
      <c r="C12">
        <v>4</v>
      </c>
      <c r="D12">
        <v>3</v>
      </c>
      <c r="E12">
        <v>1</v>
      </c>
      <c r="F12">
        <v>0</v>
      </c>
      <c r="G12">
        <v>1</v>
      </c>
      <c r="H12">
        <v>8</v>
      </c>
      <c r="I12">
        <v>12</v>
      </c>
      <c r="J12">
        <v>2</v>
      </c>
      <c r="K12">
        <v>5</v>
      </c>
      <c r="L12">
        <v>0</v>
      </c>
      <c r="M12">
        <v>0</v>
      </c>
      <c r="N12">
        <v>1</v>
      </c>
      <c r="O12">
        <v>2</v>
      </c>
      <c r="P12">
        <v>-26</v>
      </c>
      <c r="Q12" s="2">
        <f t="shared" si="0"/>
        <v>0.66666666666666663</v>
      </c>
      <c r="R12" s="2">
        <f t="shared" si="1"/>
        <v>0.4</v>
      </c>
      <c r="S12" s="6" t="s">
        <v>45</v>
      </c>
      <c r="T12">
        <v>45</v>
      </c>
      <c r="U12">
        <v>25</v>
      </c>
      <c r="V12">
        <v>2</v>
      </c>
      <c r="W12" s="3">
        <f t="shared" si="2"/>
        <v>17.162688888888887</v>
      </c>
      <c r="X12" s="4">
        <f t="shared" si="3"/>
        <v>29.3</v>
      </c>
      <c r="Y12" s="4">
        <f t="shared" si="4"/>
        <v>15.399999999999999</v>
      </c>
      <c r="Z12">
        <v>0</v>
      </c>
    </row>
    <row r="13" spans="1:26" x14ac:dyDescent="0.3">
      <c r="A13" s="1" t="str">
        <f>'Chris Paul'!A13</f>
        <v>vs AFR</v>
      </c>
      <c r="B13">
        <v>6</v>
      </c>
      <c r="C13">
        <v>0</v>
      </c>
      <c r="D13">
        <v>2</v>
      </c>
      <c r="E13">
        <v>1</v>
      </c>
      <c r="F13">
        <v>1</v>
      </c>
      <c r="G13">
        <v>0</v>
      </c>
      <c r="H13">
        <v>2</v>
      </c>
      <c r="I13">
        <v>7</v>
      </c>
      <c r="J13">
        <v>1</v>
      </c>
      <c r="K13">
        <v>3</v>
      </c>
      <c r="L13">
        <v>1</v>
      </c>
      <c r="M13">
        <v>4</v>
      </c>
      <c r="N13">
        <v>0</v>
      </c>
      <c r="O13">
        <v>5</v>
      </c>
      <c r="P13">
        <v>-16</v>
      </c>
      <c r="Q13" s="2">
        <f t="shared" si="0"/>
        <v>0.2857142857142857</v>
      </c>
      <c r="R13" s="2">
        <f t="shared" si="1"/>
        <v>0.33333333333333331</v>
      </c>
      <c r="S13" s="2">
        <f t="shared" si="5"/>
        <v>0.25</v>
      </c>
      <c r="T13">
        <v>38</v>
      </c>
      <c r="U13">
        <v>10</v>
      </c>
      <c r="V13">
        <v>0</v>
      </c>
      <c r="W13" s="3">
        <f t="shared" si="2"/>
        <v>2.3886842105263137</v>
      </c>
      <c r="X13" s="4">
        <f t="shared" si="3"/>
        <v>15</v>
      </c>
      <c r="Y13" s="4">
        <f t="shared" si="4"/>
        <v>1.7999999999999998</v>
      </c>
      <c r="Z13">
        <v>0</v>
      </c>
    </row>
    <row r="14" spans="1:26" x14ac:dyDescent="0.3">
      <c r="A14" s="1" t="str">
        <f>'Chris Paul'!A14</f>
        <v>@ CHI</v>
      </c>
      <c r="B14">
        <v>8</v>
      </c>
      <c r="C14">
        <v>3</v>
      </c>
      <c r="D14">
        <v>1</v>
      </c>
      <c r="E14">
        <v>1</v>
      </c>
      <c r="F14">
        <v>1</v>
      </c>
      <c r="G14">
        <v>1</v>
      </c>
      <c r="H14">
        <v>3</v>
      </c>
      <c r="I14">
        <v>9</v>
      </c>
      <c r="J14">
        <v>2</v>
      </c>
      <c r="K14">
        <v>5</v>
      </c>
      <c r="L14">
        <v>0</v>
      </c>
      <c r="M14">
        <v>1</v>
      </c>
      <c r="N14">
        <v>0</v>
      </c>
      <c r="O14">
        <v>0</v>
      </c>
      <c r="P14">
        <v>12</v>
      </c>
      <c r="Q14" s="2">
        <f t="shared" si="0"/>
        <v>0.33333333333333331</v>
      </c>
      <c r="R14" s="2">
        <f t="shared" si="1"/>
        <v>0.4</v>
      </c>
      <c r="S14" s="2">
        <f t="shared" si="5"/>
        <v>0</v>
      </c>
      <c r="T14">
        <v>40</v>
      </c>
      <c r="U14">
        <v>10</v>
      </c>
      <c r="V14">
        <v>0</v>
      </c>
      <c r="W14" s="3">
        <f t="shared" si="2"/>
        <v>5.6000250000000005</v>
      </c>
      <c r="X14" s="4">
        <f t="shared" si="3"/>
        <v>18.100000000000001</v>
      </c>
      <c r="Y14" s="4">
        <f t="shared" si="4"/>
        <v>4.8</v>
      </c>
      <c r="Z14">
        <v>0</v>
      </c>
    </row>
    <row r="15" spans="1:26" x14ac:dyDescent="0.3">
      <c r="A15" s="1" t="str">
        <f>'Chris Paul'!A15</f>
        <v>@ USA</v>
      </c>
      <c r="B15">
        <v>14</v>
      </c>
      <c r="C15">
        <v>5</v>
      </c>
      <c r="D15">
        <v>1</v>
      </c>
      <c r="E15">
        <v>0</v>
      </c>
      <c r="F15">
        <v>3</v>
      </c>
      <c r="G15">
        <v>1</v>
      </c>
      <c r="H15">
        <v>6</v>
      </c>
      <c r="I15">
        <v>10</v>
      </c>
      <c r="J15">
        <v>2</v>
      </c>
      <c r="K15">
        <v>3</v>
      </c>
      <c r="L15">
        <v>0</v>
      </c>
      <c r="M15">
        <v>0</v>
      </c>
      <c r="N15">
        <v>0</v>
      </c>
      <c r="O15">
        <v>3</v>
      </c>
      <c r="P15">
        <v>-5</v>
      </c>
      <c r="Q15" s="2">
        <f t="shared" si="0"/>
        <v>0.6</v>
      </c>
      <c r="R15" s="2">
        <f t="shared" si="1"/>
        <v>0.66666666666666663</v>
      </c>
      <c r="S15" s="6" t="s">
        <v>45</v>
      </c>
      <c r="T15">
        <v>39</v>
      </c>
      <c r="U15">
        <v>17</v>
      </c>
      <c r="V15">
        <v>1</v>
      </c>
      <c r="W15" s="3">
        <f t="shared" si="2"/>
        <v>16.069179487179486</v>
      </c>
      <c r="X15" s="4">
        <f t="shared" si="3"/>
        <v>29.5</v>
      </c>
      <c r="Y15" s="4">
        <f t="shared" si="4"/>
        <v>12.399999999999999</v>
      </c>
      <c r="Z15">
        <v>0</v>
      </c>
    </row>
    <row r="16" spans="1:26" x14ac:dyDescent="0.3">
      <c r="A16" s="1" t="str">
        <f>'Chris Paul'!A16</f>
        <v>vs SPA</v>
      </c>
      <c r="B16">
        <v>11</v>
      </c>
      <c r="C16">
        <v>2</v>
      </c>
      <c r="D16">
        <v>3</v>
      </c>
      <c r="E16">
        <v>0</v>
      </c>
      <c r="F16">
        <v>0</v>
      </c>
      <c r="G16">
        <v>0</v>
      </c>
      <c r="H16">
        <v>5</v>
      </c>
      <c r="I16">
        <v>8</v>
      </c>
      <c r="J16">
        <v>1</v>
      </c>
      <c r="K16">
        <v>4</v>
      </c>
      <c r="L16">
        <v>0</v>
      </c>
      <c r="M16">
        <v>0</v>
      </c>
      <c r="N16">
        <v>0</v>
      </c>
      <c r="O16">
        <v>3</v>
      </c>
      <c r="P16">
        <v>-7</v>
      </c>
      <c r="Q16" s="2">
        <f t="shared" si="0"/>
        <v>0.625</v>
      </c>
      <c r="R16" s="2">
        <f t="shared" si="1"/>
        <v>0.25</v>
      </c>
      <c r="S16" s="6" t="s">
        <v>45</v>
      </c>
      <c r="T16">
        <v>40</v>
      </c>
      <c r="U16">
        <v>18</v>
      </c>
      <c r="V16">
        <v>1</v>
      </c>
      <c r="W16" s="3">
        <f t="shared" si="2"/>
        <v>11.141499999999997</v>
      </c>
      <c r="X16" s="4">
        <f t="shared" si="3"/>
        <v>17.899999999999999</v>
      </c>
      <c r="Y16" s="4">
        <f t="shared" si="4"/>
        <v>8.8999999999999986</v>
      </c>
      <c r="Z16">
        <v>0</v>
      </c>
    </row>
    <row r="17" spans="1:26" x14ac:dyDescent="0.3">
      <c r="A17" s="1" t="str">
        <f>'Chris Paul'!A17</f>
        <v>vs 6TH</v>
      </c>
      <c r="B17">
        <v>12</v>
      </c>
      <c r="C17">
        <v>12</v>
      </c>
      <c r="D17">
        <v>2</v>
      </c>
      <c r="E17">
        <v>0</v>
      </c>
      <c r="F17">
        <v>2</v>
      </c>
      <c r="G17">
        <v>1</v>
      </c>
      <c r="H17">
        <v>5</v>
      </c>
      <c r="I17">
        <v>9</v>
      </c>
      <c r="J17">
        <v>2</v>
      </c>
      <c r="K17">
        <v>5</v>
      </c>
      <c r="L17">
        <v>0</v>
      </c>
      <c r="M17">
        <v>0</v>
      </c>
      <c r="N17">
        <v>0</v>
      </c>
      <c r="O17">
        <v>1</v>
      </c>
      <c r="P17">
        <v>-5</v>
      </c>
      <c r="Q17" s="2">
        <f t="shared" si="0"/>
        <v>0.55555555555555558</v>
      </c>
      <c r="R17" s="2">
        <f t="shared" si="1"/>
        <v>0.4</v>
      </c>
      <c r="S17" s="6" t="s">
        <v>45</v>
      </c>
      <c r="T17">
        <v>40</v>
      </c>
      <c r="U17">
        <v>16</v>
      </c>
      <c r="V17">
        <v>2</v>
      </c>
      <c r="W17" s="3">
        <f t="shared" si="2"/>
        <v>16.471625</v>
      </c>
      <c r="X17" s="4">
        <f t="shared" si="3"/>
        <v>34.4</v>
      </c>
      <c r="Y17" s="4">
        <f t="shared" si="4"/>
        <v>13.3</v>
      </c>
      <c r="Z17">
        <v>0</v>
      </c>
    </row>
    <row r="18" spans="1:26" x14ac:dyDescent="0.3">
      <c r="A18" s="1" t="str">
        <f>'Chris Paul'!A18</f>
        <v>@ CAN</v>
      </c>
      <c r="B18">
        <v>18</v>
      </c>
      <c r="C18">
        <v>10</v>
      </c>
      <c r="D18">
        <v>3</v>
      </c>
      <c r="E18">
        <v>1</v>
      </c>
      <c r="F18">
        <v>2</v>
      </c>
      <c r="G18">
        <v>2</v>
      </c>
      <c r="H18">
        <v>8</v>
      </c>
      <c r="I18">
        <v>13</v>
      </c>
      <c r="J18">
        <v>2</v>
      </c>
      <c r="K18">
        <v>6</v>
      </c>
      <c r="L18">
        <v>0</v>
      </c>
      <c r="M18">
        <v>0</v>
      </c>
      <c r="N18">
        <v>0</v>
      </c>
      <c r="O18">
        <v>1</v>
      </c>
      <c r="P18">
        <v>4</v>
      </c>
      <c r="Q18" s="2">
        <f t="shared" si="0"/>
        <v>0.61538461538461542</v>
      </c>
      <c r="R18" s="2">
        <f t="shared" si="1"/>
        <v>0.33333333333333331</v>
      </c>
      <c r="S18" s="6" t="s">
        <v>45</v>
      </c>
      <c r="T18">
        <v>40</v>
      </c>
      <c r="U18">
        <v>24</v>
      </c>
      <c r="V18">
        <v>0</v>
      </c>
      <c r="W18" s="3">
        <f t="shared" si="2"/>
        <v>21.699024999999999</v>
      </c>
      <c r="X18" s="4">
        <f t="shared" si="3"/>
        <v>41.5</v>
      </c>
      <c r="Y18" s="4">
        <f t="shared" si="4"/>
        <v>17.500000000000004</v>
      </c>
      <c r="Z18">
        <v>0</v>
      </c>
    </row>
    <row r="19" spans="1:26" x14ac:dyDescent="0.3">
      <c r="A19" s="1">
        <f>'Chris Paul'!A19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'Chris Paul'!A20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'Chris Paul'!A21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'Chris Paul'!A22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'Chris Paul'!A23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'Chris Paul'!A24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'Chris Paul'!A25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'Chris Paul'!A26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'Chris Paul'!A27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'Chris Paul'!A28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'Chris Paul'!A29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'Chris Paul'!A30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'Chris Paul'!A31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'Chris Paul'!A32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'Chris Paul'!A33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'Chris Paul'!A34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'Chris Paul'!A35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'Chris Paul'!A36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'Chris Paul'!A37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'Chris Paul'!A38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'Chris Paul'!A39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'Chris Paul'!A40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'Chris Paul'!A41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'Chris Paul'!A42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'Chris Paul'!A43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'Chris Paul'!A44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'Chris Paul'!A45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'Chris Paul'!A46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15</v>
      </c>
      <c r="C47" s="4">
        <f t="shared" ref="C47:P47" si="6">AVERAGE(C2:C46)</f>
        <v>5.117647058823529</v>
      </c>
      <c r="D47" s="4">
        <f t="shared" si="6"/>
        <v>2.2352941176470589</v>
      </c>
      <c r="E47" s="4">
        <f t="shared" si="6"/>
        <v>1</v>
      </c>
      <c r="F47" s="4">
        <f t="shared" si="6"/>
        <v>0.82352941176470584</v>
      </c>
      <c r="G47" s="4">
        <f t="shared" si="6"/>
        <v>0.94117647058823528</v>
      </c>
      <c r="H47" s="4">
        <f t="shared" si="6"/>
        <v>6.2352941176470589</v>
      </c>
      <c r="I47" s="4">
        <f t="shared" si="6"/>
        <v>10.823529411764707</v>
      </c>
      <c r="J47" s="4">
        <f t="shared" si="6"/>
        <v>2.2941176470588234</v>
      </c>
      <c r="K47" s="4">
        <f t="shared" si="6"/>
        <v>4.9411764705882355</v>
      </c>
      <c r="L47" s="4">
        <f t="shared" si="6"/>
        <v>0.23529411764705882</v>
      </c>
      <c r="M47" s="4">
        <f t="shared" si="6"/>
        <v>0.70588235294117652</v>
      </c>
      <c r="N47" s="4">
        <f t="shared" si="6"/>
        <v>0.17647058823529413</v>
      </c>
      <c r="O47" s="4">
        <f t="shared" si="6"/>
        <v>1.8235294117647058</v>
      </c>
      <c r="P47" s="4">
        <f t="shared" si="6"/>
        <v>-8.4705882352941178</v>
      </c>
      <c r="Q47" s="2">
        <f>SUM(H2:H46)/SUM(I2:I46)</f>
        <v>0.57608695652173914</v>
      </c>
      <c r="R47" s="2">
        <f>SUM(J2:J46)/SUM(K2:K46)</f>
        <v>0.4642857142857143</v>
      </c>
      <c r="S47" s="2">
        <f>SUM(L2:L46)/SUM(M2:M46)</f>
        <v>0.33333333333333331</v>
      </c>
      <c r="T47" s="4">
        <f t="shared" ref="T47:V47" si="7">AVERAGE(T2:T46)</f>
        <v>39.529411764705884</v>
      </c>
      <c r="U47" s="4">
        <f t="shared" si="7"/>
        <v>19.882352941176471</v>
      </c>
      <c r="V47" s="4">
        <f t="shared" si="7"/>
        <v>1.0588235294117647</v>
      </c>
      <c r="W47" s="3">
        <f>((H49*85.91) +(F49*53.897)+(J49*51.757)+(L49*46.845)+(E49*39.19)+(N49*39.19)+(D49*34.677)+((C49-N49)*14.707)-(O49*17.174)-((M49-L49)*20.091)-((I49-H49)*39.19)-(G49*53.897))/T49</f>
        <v>16.058840773809521</v>
      </c>
      <c r="X47" s="4">
        <f t="shared" ref="X47" si="8">B47+(C47*1.2)+(D47*1.5)+(E47*3)+(F47*3)-G47</f>
        <v>29.023529411764702</v>
      </c>
      <c r="Y47" s="4">
        <f t="shared" ref="Y47" si="9">B47+0.4*H47-0.7*I47-0.4*(M47-L47)+0.7*N47+0.3*(C47-N47)+F47+D47*0.7+0.7*E47-0.4*O47-G47</f>
        <v>12.752941176470586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255</v>
      </c>
      <c r="C49">
        <f t="shared" ref="C49:P49" si="10">SUM(C2:C46)</f>
        <v>87</v>
      </c>
      <c r="D49">
        <f t="shared" si="10"/>
        <v>38</v>
      </c>
      <c r="E49">
        <f t="shared" si="10"/>
        <v>17</v>
      </c>
      <c r="F49">
        <f t="shared" si="10"/>
        <v>14</v>
      </c>
      <c r="G49">
        <f t="shared" si="10"/>
        <v>16</v>
      </c>
      <c r="H49">
        <f t="shared" si="10"/>
        <v>106</v>
      </c>
      <c r="I49">
        <f t="shared" si="10"/>
        <v>184</v>
      </c>
      <c r="J49">
        <f t="shared" si="10"/>
        <v>39</v>
      </c>
      <c r="K49">
        <f t="shared" si="10"/>
        <v>84</v>
      </c>
      <c r="L49">
        <f t="shared" si="10"/>
        <v>4</v>
      </c>
      <c r="M49">
        <f t="shared" si="10"/>
        <v>12</v>
      </c>
      <c r="N49">
        <f t="shared" si="10"/>
        <v>3</v>
      </c>
      <c r="O49">
        <f t="shared" si="10"/>
        <v>31</v>
      </c>
      <c r="P49">
        <f t="shared" si="10"/>
        <v>-144</v>
      </c>
      <c r="T49">
        <f>SUM(T2:T46)</f>
        <v>672</v>
      </c>
      <c r="U49">
        <f>SUM(U2:U46)</f>
        <v>338</v>
      </c>
      <c r="V49">
        <f>SUM(V2:V46)</f>
        <v>18</v>
      </c>
      <c r="X49" s="4">
        <f>SUM(X2:X46)</f>
        <v>493.40000000000003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topLeftCell="A25"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'Chris Paul'!A2</f>
        <v>@ 6TH</v>
      </c>
      <c r="B2">
        <v>16</v>
      </c>
      <c r="C2">
        <v>7</v>
      </c>
      <c r="D2">
        <v>3</v>
      </c>
      <c r="E2">
        <v>2</v>
      </c>
      <c r="F2">
        <v>1</v>
      </c>
      <c r="G2">
        <v>1</v>
      </c>
      <c r="H2">
        <v>7</v>
      </c>
      <c r="I2">
        <v>14</v>
      </c>
      <c r="J2">
        <v>1</v>
      </c>
      <c r="K2">
        <v>1</v>
      </c>
      <c r="L2">
        <v>1</v>
      </c>
      <c r="M2">
        <v>1</v>
      </c>
      <c r="N2">
        <v>2</v>
      </c>
      <c r="O2">
        <v>2</v>
      </c>
      <c r="P2">
        <v>6</v>
      </c>
      <c r="Q2" s="2">
        <f t="shared" ref="Q2:Q46" si="0">H2/I2</f>
        <v>0.5</v>
      </c>
      <c r="R2" s="2">
        <f t="shared" ref="R2:R46" si="1">J2/K2</f>
        <v>1</v>
      </c>
      <c r="S2" s="2">
        <f>L2/M2</f>
        <v>1</v>
      </c>
      <c r="T2">
        <v>37</v>
      </c>
      <c r="U2">
        <v>24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19.611351351351356</v>
      </c>
      <c r="X2" s="4">
        <f t="shared" ref="X2:X46" si="3">B2+(C2*1.2)+(D2*1.5)+(E2*3)+(F2*3)-G2</f>
        <v>36.9</v>
      </c>
      <c r="Y2" s="4">
        <f t="shared" ref="Y2:Y46" si="4">B2+0.4*H2-0.7*I2-0.4*(M2-L2)+0.7*N2+0.3*(C2-N2)+F2+D2*0.7+0.7*E2-0.4*O2-G2</f>
        <v>14.600000000000001</v>
      </c>
      <c r="Z2">
        <v>0</v>
      </c>
    </row>
    <row r="3" spans="1:26" x14ac:dyDescent="0.3">
      <c r="A3" s="1" t="str">
        <f>'Chris Paul'!A3</f>
        <v>vs CAN</v>
      </c>
      <c r="B3">
        <v>23</v>
      </c>
      <c r="C3">
        <v>7</v>
      </c>
      <c r="D3">
        <v>1</v>
      </c>
      <c r="E3">
        <v>1</v>
      </c>
      <c r="F3">
        <v>0</v>
      </c>
      <c r="G3">
        <v>0</v>
      </c>
      <c r="H3">
        <v>10</v>
      </c>
      <c r="I3">
        <v>17</v>
      </c>
      <c r="J3">
        <v>0</v>
      </c>
      <c r="K3">
        <v>0</v>
      </c>
      <c r="L3">
        <v>3</v>
      </c>
      <c r="M3">
        <v>4</v>
      </c>
      <c r="N3">
        <v>5</v>
      </c>
      <c r="O3">
        <v>4</v>
      </c>
      <c r="P3">
        <v>-11</v>
      </c>
      <c r="Q3" s="2">
        <f t="shared" si="0"/>
        <v>0.58823529411764708</v>
      </c>
      <c r="R3" s="6" t="s">
        <v>45</v>
      </c>
      <c r="S3" s="2">
        <f>L3/M3</f>
        <v>0.75</v>
      </c>
      <c r="T3">
        <v>32</v>
      </c>
      <c r="U3">
        <v>26</v>
      </c>
      <c r="V3">
        <v>0</v>
      </c>
      <c r="W3" s="3">
        <f t="shared" si="2"/>
        <v>29.242156250000001</v>
      </c>
      <c r="X3" s="4">
        <f t="shared" si="3"/>
        <v>35.9</v>
      </c>
      <c r="Y3" s="4">
        <f t="shared" si="4"/>
        <v>18.600000000000001</v>
      </c>
      <c r="Z3">
        <v>0</v>
      </c>
    </row>
    <row r="4" spans="1:26" x14ac:dyDescent="0.3">
      <c r="A4" s="1" t="str">
        <f>'Chris Paul'!A4</f>
        <v>@ DNK</v>
      </c>
      <c r="B4">
        <v>15</v>
      </c>
      <c r="C4">
        <v>7</v>
      </c>
      <c r="D4">
        <v>3</v>
      </c>
      <c r="E4">
        <v>0</v>
      </c>
      <c r="F4">
        <v>3</v>
      </c>
      <c r="G4">
        <v>1</v>
      </c>
      <c r="H4">
        <v>7</v>
      </c>
      <c r="I4">
        <v>10</v>
      </c>
      <c r="J4">
        <v>0</v>
      </c>
      <c r="K4">
        <v>0</v>
      </c>
      <c r="L4">
        <v>1</v>
      </c>
      <c r="M4">
        <v>2</v>
      </c>
      <c r="N4">
        <v>1</v>
      </c>
      <c r="O4">
        <v>3</v>
      </c>
      <c r="P4">
        <v>-14</v>
      </c>
      <c r="Q4" s="2">
        <f t="shared" si="0"/>
        <v>0.7</v>
      </c>
      <c r="R4" s="6" t="s">
        <v>45</v>
      </c>
      <c r="S4" s="2">
        <f>L4/M4</f>
        <v>0.5</v>
      </c>
      <c r="T4">
        <v>32</v>
      </c>
      <c r="U4">
        <v>22</v>
      </c>
      <c r="V4">
        <v>0</v>
      </c>
      <c r="W4" s="3">
        <f t="shared" si="2"/>
        <v>24.946531249999996</v>
      </c>
      <c r="X4" s="4">
        <f t="shared" si="3"/>
        <v>35.9</v>
      </c>
      <c r="Y4" s="4">
        <f t="shared" si="4"/>
        <v>15.8</v>
      </c>
      <c r="Z4">
        <v>0</v>
      </c>
    </row>
    <row r="5" spans="1:26" x14ac:dyDescent="0.3">
      <c r="A5" s="1" t="str">
        <f>'Chris Paul'!A5</f>
        <v>vs IMP</v>
      </c>
      <c r="B5">
        <v>16</v>
      </c>
      <c r="C5">
        <v>9</v>
      </c>
      <c r="D5">
        <v>5</v>
      </c>
      <c r="E5">
        <v>2</v>
      </c>
      <c r="F5">
        <v>0</v>
      </c>
      <c r="G5">
        <v>0</v>
      </c>
      <c r="H5">
        <v>6</v>
      </c>
      <c r="I5">
        <v>9</v>
      </c>
      <c r="J5">
        <v>0</v>
      </c>
      <c r="K5">
        <v>0</v>
      </c>
      <c r="L5">
        <v>4</v>
      </c>
      <c r="M5">
        <v>4</v>
      </c>
      <c r="N5">
        <v>3</v>
      </c>
      <c r="O5">
        <v>2</v>
      </c>
      <c r="P5">
        <v>-9</v>
      </c>
      <c r="Q5" s="2">
        <f t="shared" si="0"/>
        <v>0.66666666666666663</v>
      </c>
      <c r="R5" s="6" t="s">
        <v>45</v>
      </c>
      <c r="S5" s="2">
        <f>L5/M5</f>
        <v>1</v>
      </c>
      <c r="T5">
        <v>36</v>
      </c>
      <c r="U5">
        <v>27</v>
      </c>
      <c r="V5">
        <v>1</v>
      </c>
      <c r="W5" s="3">
        <f t="shared" si="2"/>
        <v>28.013861111111112</v>
      </c>
      <c r="X5" s="4">
        <f t="shared" si="3"/>
        <v>40.299999999999997</v>
      </c>
      <c r="Y5" s="4">
        <f t="shared" si="4"/>
        <v>20.099999999999994</v>
      </c>
      <c r="Z5">
        <v>0</v>
      </c>
    </row>
    <row r="6" spans="1:26" x14ac:dyDescent="0.3">
      <c r="A6" s="1" t="str">
        <f>'Chris Paul'!A6</f>
        <v>@ 3PT</v>
      </c>
      <c r="B6">
        <v>25</v>
      </c>
      <c r="C6">
        <v>8</v>
      </c>
      <c r="D6">
        <v>0</v>
      </c>
      <c r="E6">
        <v>0</v>
      </c>
      <c r="F6">
        <v>2</v>
      </c>
      <c r="G6">
        <v>1</v>
      </c>
      <c r="H6">
        <v>9</v>
      </c>
      <c r="I6">
        <v>15</v>
      </c>
      <c r="J6">
        <v>0</v>
      </c>
      <c r="K6">
        <v>0</v>
      </c>
      <c r="L6">
        <v>7</v>
      </c>
      <c r="M6">
        <v>8</v>
      </c>
      <c r="N6">
        <v>4</v>
      </c>
      <c r="O6">
        <v>1</v>
      </c>
      <c r="P6">
        <v>-22</v>
      </c>
      <c r="Q6" s="2">
        <f t="shared" si="0"/>
        <v>0.6</v>
      </c>
      <c r="R6" s="6" t="s">
        <v>45</v>
      </c>
      <c r="S6" s="2">
        <f t="shared" ref="S6:S46" si="5">L6/M6</f>
        <v>0.875</v>
      </c>
      <c r="T6">
        <v>37</v>
      </c>
      <c r="U6">
        <v>25</v>
      </c>
      <c r="V6">
        <v>1</v>
      </c>
      <c r="W6" s="3">
        <f t="shared" si="2"/>
        <v>29.680675675675673</v>
      </c>
      <c r="X6" s="4">
        <f t="shared" si="3"/>
        <v>39.6</v>
      </c>
      <c r="Y6" s="4">
        <f t="shared" si="4"/>
        <v>22.300000000000004</v>
      </c>
      <c r="Z6">
        <v>0</v>
      </c>
    </row>
    <row r="7" spans="1:26" x14ac:dyDescent="0.3">
      <c r="A7" s="1" t="str">
        <f>'Chris Paul'!A7</f>
        <v>vs DEF</v>
      </c>
      <c r="B7">
        <v>36</v>
      </c>
      <c r="C7">
        <v>14</v>
      </c>
      <c r="D7">
        <v>1</v>
      </c>
      <c r="E7">
        <v>0</v>
      </c>
      <c r="F7">
        <v>1</v>
      </c>
      <c r="G7">
        <v>1</v>
      </c>
      <c r="H7">
        <v>15</v>
      </c>
      <c r="I7">
        <v>20</v>
      </c>
      <c r="J7">
        <v>1</v>
      </c>
      <c r="K7">
        <v>1</v>
      </c>
      <c r="L7">
        <v>5</v>
      </c>
      <c r="M7">
        <v>5</v>
      </c>
      <c r="N7">
        <v>3</v>
      </c>
      <c r="O7">
        <v>0</v>
      </c>
      <c r="P7">
        <v>3</v>
      </c>
      <c r="Q7" s="2">
        <f t="shared" si="0"/>
        <v>0.75</v>
      </c>
      <c r="R7" s="2">
        <f t="shared" si="1"/>
        <v>1</v>
      </c>
      <c r="S7" s="2">
        <f t="shared" si="5"/>
        <v>1</v>
      </c>
      <c r="T7">
        <v>38</v>
      </c>
      <c r="U7">
        <v>38</v>
      </c>
      <c r="V7">
        <v>0</v>
      </c>
      <c r="W7" s="3">
        <f t="shared" si="2"/>
        <v>44.544894736842096</v>
      </c>
      <c r="X7" s="4">
        <f t="shared" si="3"/>
        <v>56.3</v>
      </c>
      <c r="Y7" s="4">
        <f t="shared" si="4"/>
        <v>34.1</v>
      </c>
      <c r="Z7">
        <v>1</v>
      </c>
    </row>
    <row r="8" spans="1:26" x14ac:dyDescent="0.3">
      <c r="A8" s="1" t="str">
        <f>'Chris Paul'!A8</f>
        <v>@ OCE</v>
      </c>
      <c r="B8">
        <v>14</v>
      </c>
      <c r="C8">
        <v>9</v>
      </c>
      <c r="D8">
        <v>0</v>
      </c>
      <c r="E8">
        <v>0</v>
      </c>
      <c r="F8">
        <v>0</v>
      </c>
      <c r="G8">
        <v>0</v>
      </c>
      <c r="H8">
        <v>5</v>
      </c>
      <c r="I8">
        <v>8</v>
      </c>
      <c r="J8">
        <v>0</v>
      </c>
      <c r="K8">
        <v>0</v>
      </c>
      <c r="L8">
        <v>4</v>
      </c>
      <c r="M8">
        <v>6</v>
      </c>
      <c r="N8">
        <v>2</v>
      </c>
      <c r="O8">
        <v>0</v>
      </c>
      <c r="P8">
        <v>-12</v>
      </c>
      <c r="Q8" s="2">
        <f t="shared" si="0"/>
        <v>0.625</v>
      </c>
      <c r="R8" s="6" t="s">
        <v>45</v>
      </c>
      <c r="S8" s="2">
        <f t="shared" si="5"/>
        <v>0.66666666666666663</v>
      </c>
      <c r="T8">
        <v>34</v>
      </c>
      <c r="U8">
        <v>14</v>
      </c>
      <c r="V8">
        <v>1</v>
      </c>
      <c r="W8" s="3">
        <f t="shared" si="2"/>
        <v>18.838441176470589</v>
      </c>
      <c r="X8" s="4">
        <f t="shared" si="3"/>
        <v>24.799999999999997</v>
      </c>
      <c r="Y8" s="4">
        <f t="shared" si="4"/>
        <v>13.1</v>
      </c>
      <c r="Z8">
        <v>0</v>
      </c>
    </row>
    <row r="9" spans="1:26" x14ac:dyDescent="0.3">
      <c r="A9" s="1" t="str">
        <f>'Chris Paul'!A9</f>
        <v>vs FRA</v>
      </c>
      <c r="B9">
        <v>17</v>
      </c>
      <c r="C9">
        <v>9</v>
      </c>
      <c r="D9">
        <v>5</v>
      </c>
      <c r="E9">
        <v>0</v>
      </c>
      <c r="F9">
        <v>0</v>
      </c>
      <c r="G9">
        <v>1</v>
      </c>
      <c r="H9">
        <v>7</v>
      </c>
      <c r="I9">
        <v>18</v>
      </c>
      <c r="J9">
        <v>0</v>
      </c>
      <c r="K9">
        <v>0</v>
      </c>
      <c r="L9">
        <v>3</v>
      </c>
      <c r="M9">
        <v>4</v>
      </c>
      <c r="N9">
        <v>1</v>
      </c>
      <c r="O9">
        <v>3</v>
      </c>
      <c r="P9">
        <v>-6</v>
      </c>
      <c r="Q9" s="2">
        <f t="shared" si="0"/>
        <v>0.3888888888888889</v>
      </c>
      <c r="R9" s="6" t="s">
        <v>45</v>
      </c>
      <c r="S9" s="2">
        <f t="shared" si="5"/>
        <v>0.75</v>
      </c>
      <c r="T9">
        <v>40</v>
      </c>
      <c r="U9">
        <v>27</v>
      </c>
      <c r="V9">
        <v>0</v>
      </c>
      <c r="W9" s="3">
        <f t="shared" si="2"/>
        <v>12.888399999999999</v>
      </c>
      <c r="X9" s="4">
        <f t="shared" si="3"/>
        <v>34.299999999999997</v>
      </c>
      <c r="Y9" s="4">
        <f t="shared" si="4"/>
        <v>11.2</v>
      </c>
      <c r="Z9">
        <v>0</v>
      </c>
    </row>
    <row r="10" spans="1:26" x14ac:dyDescent="0.3">
      <c r="A10" s="1" t="str">
        <f>'Chris Paul'!A10</f>
        <v>@ INJ</v>
      </c>
      <c r="B10">
        <v>19</v>
      </c>
      <c r="C10">
        <v>6</v>
      </c>
      <c r="D10">
        <v>2</v>
      </c>
      <c r="E10">
        <v>0</v>
      </c>
      <c r="F10">
        <v>0</v>
      </c>
      <c r="G10">
        <v>1</v>
      </c>
      <c r="H10">
        <v>9</v>
      </c>
      <c r="I10">
        <v>13</v>
      </c>
      <c r="J10">
        <v>0</v>
      </c>
      <c r="K10">
        <v>0</v>
      </c>
      <c r="L10">
        <v>1</v>
      </c>
      <c r="M10">
        <v>1</v>
      </c>
      <c r="N10">
        <v>2</v>
      </c>
      <c r="O10">
        <v>1</v>
      </c>
      <c r="P10">
        <v>-16</v>
      </c>
      <c r="Q10" s="2">
        <f t="shared" si="0"/>
        <v>0.69230769230769229</v>
      </c>
      <c r="R10" s="6" t="s">
        <v>45</v>
      </c>
      <c r="S10" s="2">
        <f t="shared" si="5"/>
        <v>1</v>
      </c>
      <c r="T10">
        <v>41</v>
      </c>
      <c r="U10">
        <v>25</v>
      </c>
      <c r="V10">
        <v>0</v>
      </c>
      <c r="W10" s="3">
        <f t="shared" si="2"/>
        <v>19.48209756097561</v>
      </c>
      <c r="X10" s="4">
        <f t="shared" si="3"/>
        <v>28.2</v>
      </c>
      <c r="Y10" s="4">
        <f t="shared" si="4"/>
        <v>16.100000000000001</v>
      </c>
      <c r="Z10">
        <v>0</v>
      </c>
    </row>
    <row r="11" spans="1:26" x14ac:dyDescent="0.3">
      <c r="A11" s="1" t="str">
        <f>'Chris Paul'!A11</f>
        <v>vs EUR</v>
      </c>
      <c r="B11">
        <v>23</v>
      </c>
      <c r="C11">
        <v>5</v>
      </c>
      <c r="D11">
        <v>3</v>
      </c>
      <c r="E11">
        <v>0</v>
      </c>
      <c r="F11">
        <v>0</v>
      </c>
      <c r="G11">
        <v>1</v>
      </c>
      <c r="H11">
        <v>10</v>
      </c>
      <c r="I11">
        <v>19</v>
      </c>
      <c r="J11">
        <v>1</v>
      </c>
      <c r="K11">
        <v>2</v>
      </c>
      <c r="L11">
        <v>2</v>
      </c>
      <c r="M11">
        <v>2</v>
      </c>
      <c r="N11">
        <v>2</v>
      </c>
      <c r="O11">
        <v>2</v>
      </c>
      <c r="P11">
        <v>-11</v>
      </c>
      <c r="Q11" s="2">
        <f t="shared" si="0"/>
        <v>0.52631578947368418</v>
      </c>
      <c r="R11" s="2">
        <f t="shared" si="1"/>
        <v>0.5</v>
      </c>
      <c r="S11" s="2">
        <f t="shared" si="5"/>
        <v>1</v>
      </c>
      <c r="T11">
        <v>36</v>
      </c>
      <c r="U11">
        <v>29</v>
      </c>
      <c r="V11">
        <v>0</v>
      </c>
      <c r="W11" s="3">
        <f t="shared" si="2"/>
        <v>21.94788888888888</v>
      </c>
      <c r="X11" s="4">
        <f t="shared" si="3"/>
        <v>32.5</v>
      </c>
      <c r="Y11" s="4">
        <f t="shared" si="4"/>
        <v>16.3</v>
      </c>
      <c r="Z11">
        <v>0</v>
      </c>
    </row>
    <row r="12" spans="1:26" x14ac:dyDescent="0.3">
      <c r="A12" s="1" t="str">
        <f>'Chris Paul'!A12</f>
        <v>@ RKS</v>
      </c>
      <c r="B12">
        <v>20</v>
      </c>
      <c r="C12">
        <v>13</v>
      </c>
      <c r="D12">
        <v>5</v>
      </c>
      <c r="E12">
        <v>1</v>
      </c>
      <c r="F12">
        <v>3</v>
      </c>
      <c r="G12">
        <v>2</v>
      </c>
      <c r="H12">
        <v>7</v>
      </c>
      <c r="I12">
        <v>21</v>
      </c>
      <c r="J12">
        <v>1</v>
      </c>
      <c r="K12">
        <v>4</v>
      </c>
      <c r="L12">
        <v>5</v>
      </c>
      <c r="M12">
        <v>5</v>
      </c>
      <c r="N12">
        <v>5</v>
      </c>
      <c r="O12">
        <v>4</v>
      </c>
      <c r="P12">
        <v>-27</v>
      </c>
      <c r="Q12" s="2">
        <f t="shared" si="0"/>
        <v>0.33333333333333331</v>
      </c>
      <c r="R12" s="2">
        <f t="shared" si="1"/>
        <v>0.25</v>
      </c>
      <c r="S12" s="2">
        <f t="shared" si="5"/>
        <v>1</v>
      </c>
      <c r="T12">
        <v>46</v>
      </c>
      <c r="U12">
        <v>32</v>
      </c>
      <c r="V12">
        <v>0</v>
      </c>
      <c r="W12" s="3">
        <f t="shared" si="2"/>
        <v>18.479869565217392</v>
      </c>
      <c r="X12" s="4">
        <f t="shared" si="3"/>
        <v>53.1</v>
      </c>
      <c r="Y12" s="4">
        <f t="shared" si="4"/>
        <v>17.599999999999998</v>
      </c>
      <c r="Z12">
        <v>0</v>
      </c>
    </row>
    <row r="13" spans="1:26" x14ac:dyDescent="0.3">
      <c r="A13" s="1" t="str">
        <f>'Chris Paul'!A13</f>
        <v>vs AFR</v>
      </c>
      <c r="B13">
        <v>6</v>
      </c>
      <c r="C13">
        <v>8</v>
      </c>
      <c r="D13">
        <v>1</v>
      </c>
      <c r="E13">
        <v>1</v>
      </c>
      <c r="F13">
        <v>1</v>
      </c>
      <c r="G13">
        <v>0</v>
      </c>
      <c r="H13">
        <v>3</v>
      </c>
      <c r="I13">
        <v>9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-10</v>
      </c>
      <c r="Q13" s="2">
        <f t="shared" si="0"/>
        <v>0.33333333333333331</v>
      </c>
      <c r="R13" s="2">
        <f t="shared" si="1"/>
        <v>0</v>
      </c>
      <c r="S13" s="6" t="s">
        <v>45</v>
      </c>
      <c r="T13">
        <v>40</v>
      </c>
      <c r="U13">
        <v>8</v>
      </c>
      <c r="V13">
        <v>0</v>
      </c>
      <c r="W13" s="3">
        <f t="shared" si="2"/>
        <v>6.2709000000000019</v>
      </c>
      <c r="X13" s="4">
        <f t="shared" si="3"/>
        <v>23.1</v>
      </c>
      <c r="Y13" s="4">
        <f t="shared" si="4"/>
        <v>5.3000000000000007</v>
      </c>
      <c r="Z13">
        <v>0</v>
      </c>
    </row>
    <row r="14" spans="1:26" x14ac:dyDescent="0.3">
      <c r="A14" s="1" t="str">
        <f>'Chris Paul'!A14</f>
        <v>@ CHI</v>
      </c>
      <c r="B14">
        <v>29</v>
      </c>
      <c r="C14">
        <v>12</v>
      </c>
      <c r="D14">
        <v>3</v>
      </c>
      <c r="E14">
        <v>0</v>
      </c>
      <c r="F14">
        <v>0</v>
      </c>
      <c r="G14">
        <v>1</v>
      </c>
      <c r="H14">
        <v>12</v>
      </c>
      <c r="I14">
        <v>16</v>
      </c>
      <c r="J14">
        <v>0</v>
      </c>
      <c r="K14">
        <v>0</v>
      </c>
      <c r="L14">
        <v>5</v>
      </c>
      <c r="M14">
        <v>8</v>
      </c>
      <c r="N14">
        <v>2</v>
      </c>
      <c r="O14">
        <v>0</v>
      </c>
      <c r="P14">
        <v>8</v>
      </c>
      <c r="Q14" s="2">
        <f t="shared" si="0"/>
        <v>0.75</v>
      </c>
      <c r="R14" s="6" t="s">
        <v>45</v>
      </c>
      <c r="S14" s="2">
        <f t="shared" si="5"/>
        <v>0.625</v>
      </c>
      <c r="T14">
        <v>41</v>
      </c>
      <c r="U14">
        <v>38</v>
      </c>
      <c r="V14">
        <v>0</v>
      </c>
      <c r="W14" s="3">
        <f t="shared" si="2"/>
        <v>32.285268292682929</v>
      </c>
      <c r="X14" s="4">
        <f t="shared" si="3"/>
        <v>46.9</v>
      </c>
      <c r="Y14" s="4">
        <f t="shared" si="4"/>
        <v>26.9</v>
      </c>
      <c r="Z14">
        <v>1</v>
      </c>
    </row>
    <row r="15" spans="1:26" x14ac:dyDescent="0.3">
      <c r="A15" s="1" t="str">
        <f>'Chris Paul'!A15</f>
        <v>@ USA</v>
      </c>
      <c r="B15">
        <v>22</v>
      </c>
      <c r="C15">
        <v>7</v>
      </c>
      <c r="D15">
        <v>5</v>
      </c>
      <c r="E15">
        <v>0</v>
      </c>
      <c r="F15">
        <v>0</v>
      </c>
      <c r="G15">
        <v>0</v>
      </c>
      <c r="H15">
        <v>9</v>
      </c>
      <c r="I15">
        <v>16</v>
      </c>
      <c r="J15">
        <v>1</v>
      </c>
      <c r="K15">
        <v>1</v>
      </c>
      <c r="L15">
        <v>3</v>
      </c>
      <c r="M15">
        <v>4</v>
      </c>
      <c r="N15">
        <v>2</v>
      </c>
      <c r="O15">
        <v>4</v>
      </c>
      <c r="P15">
        <v>-9</v>
      </c>
      <c r="Q15" s="2">
        <f t="shared" si="0"/>
        <v>0.5625</v>
      </c>
      <c r="R15" s="2">
        <f t="shared" si="1"/>
        <v>1</v>
      </c>
      <c r="S15" s="2">
        <f t="shared" si="5"/>
        <v>0.75</v>
      </c>
      <c r="T15">
        <v>36</v>
      </c>
      <c r="U15">
        <v>35</v>
      </c>
      <c r="V15">
        <v>0</v>
      </c>
      <c r="W15" s="3">
        <f t="shared" si="2"/>
        <v>25.768472222222229</v>
      </c>
      <c r="X15" s="4">
        <f t="shared" si="3"/>
        <v>37.9</v>
      </c>
      <c r="Y15" s="4">
        <f t="shared" si="4"/>
        <v>18.8</v>
      </c>
      <c r="Z15">
        <v>0</v>
      </c>
    </row>
    <row r="16" spans="1:26" x14ac:dyDescent="0.3">
      <c r="A16" s="1" t="str">
        <f>'Chris Paul'!A16</f>
        <v>vs SPA</v>
      </c>
      <c r="B16">
        <v>16</v>
      </c>
      <c r="C16">
        <v>9</v>
      </c>
      <c r="D16">
        <v>3</v>
      </c>
      <c r="E16">
        <v>0</v>
      </c>
      <c r="F16">
        <v>0</v>
      </c>
      <c r="G16">
        <v>2</v>
      </c>
      <c r="H16">
        <v>7</v>
      </c>
      <c r="I16">
        <v>16</v>
      </c>
      <c r="J16">
        <v>0</v>
      </c>
      <c r="K16">
        <v>0</v>
      </c>
      <c r="L16">
        <v>2</v>
      </c>
      <c r="M16">
        <v>2</v>
      </c>
      <c r="N16">
        <v>2</v>
      </c>
      <c r="O16">
        <v>1</v>
      </c>
      <c r="P16">
        <v>-7</v>
      </c>
      <c r="Q16" s="2">
        <f t="shared" si="0"/>
        <v>0.4375</v>
      </c>
      <c r="R16" s="6" t="s">
        <v>45</v>
      </c>
      <c r="S16" s="2">
        <f t="shared" si="5"/>
        <v>1</v>
      </c>
      <c r="T16">
        <v>35</v>
      </c>
      <c r="U16">
        <v>23</v>
      </c>
      <c r="V16">
        <v>1</v>
      </c>
      <c r="W16" s="3">
        <f t="shared" si="2"/>
        <v>14.364057142857146</v>
      </c>
      <c r="X16" s="4">
        <f t="shared" si="3"/>
        <v>29.299999999999997</v>
      </c>
      <c r="Y16" s="4">
        <f t="shared" si="4"/>
        <v>10.8</v>
      </c>
      <c r="Z16">
        <v>0</v>
      </c>
    </row>
    <row r="17" spans="1:26" x14ac:dyDescent="0.3">
      <c r="A17" s="1" t="str">
        <f>'Chris Paul'!A17</f>
        <v>vs 6TH</v>
      </c>
      <c r="B17">
        <v>12</v>
      </c>
      <c r="C17">
        <v>8</v>
      </c>
      <c r="D17">
        <v>1</v>
      </c>
      <c r="E17">
        <v>0</v>
      </c>
      <c r="F17">
        <v>1</v>
      </c>
      <c r="G17">
        <v>1</v>
      </c>
      <c r="H17">
        <v>6</v>
      </c>
      <c r="I17">
        <v>14</v>
      </c>
      <c r="J17">
        <v>0</v>
      </c>
      <c r="K17">
        <v>2</v>
      </c>
      <c r="L17">
        <v>0</v>
      </c>
      <c r="M17">
        <v>1</v>
      </c>
      <c r="N17">
        <v>3</v>
      </c>
      <c r="O17">
        <v>1</v>
      </c>
      <c r="P17">
        <v>1</v>
      </c>
      <c r="Q17" s="2">
        <f t="shared" si="0"/>
        <v>0.42857142857142855</v>
      </c>
      <c r="R17" s="2">
        <f t="shared" si="1"/>
        <v>0</v>
      </c>
      <c r="S17" s="2">
        <f t="shared" si="5"/>
        <v>0</v>
      </c>
      <c r="T17">
        <v>37</v>
      </c>
      <c r="U17">
        <v>14</v>
      </c>
      <c r="V17">
        <v>0</v>
      </c>
      <c r="W17" s="3">
        <f t="shared" si="2"/>
        <v>10.552891891891896</v>
      </c>
      <c r="X17" s="4">
        <f t="shared" si="3"/>
        <v>25.1</v>
      </c>
      <c r="Y17" s="4">
        <f t="shared" si="4"/>
        <v>8.1</v>
      </c>
      <c r="Z17">
        <v>0</v>
      </c>
    </row>
    <row r="18" spans="1:26" x14ac:dyDescent="0.3">
      <c r="A18" s="1" t="str">
        <f>'Chris Paul'!A18</f>
        <v>@ CAN</v>
      </c>
      <c r="B18">
        <v>22</v>
      </c>
      <c r="C18">
        <v>8</v>
      </c>
      <c r="D18">
        <v>5</v>
      </c>
      <c r="E18">
        <v>0</v>
      </c>
      <c r="F18">
        <v>2</v>
      </c>
      <c r="G18">
        <v>1</v>
      </c>
      <c r="H18">
        <v>10</v>
      </c>
      <c r="I18">
        <v>18</v>
      </c>
      <c r="J18">
        <v>0</v>
      </c>
      <c r="K18">
        <v>0</v>
      </c>
      <c r="L18">
        <v>2</v>
      </c>
      <c r="M18">
        <v>2</v>
      </c>
      <c r="N18">
        <v>6</v>
      </c>
      <c r="O18">
        <v>4</v>
      </c>
      <c r="P18">
        <v>-5</v>
      </c>
      <c r="Q18" s="2">
        <f t="shared" si="0"/>
        <v>0.55555555555555558</v>
      </c>
      <c r="R18" s="6" t="s">
        <v>45</v>
      </c>
      <c r="S18" s="2">
        <f t="shared" si="5"/>
        <v>1</v>
      </c>
      <c r="T18">
        <v>40</v>
      </c>
      <c r="U18">
        <v>35</v>
      </c>
      <c r="V18">
        <v>1</v>
      </c>
      <c r="W18" s="3">
        <f t="shared" si="2"/>
        <v>26.560249999999996</v>
      </c>
      <c r="X18" s="4">
        <f t="shared" si="3"/>
        <v>44.1</v>
      </c>
      <c r="Y18" s="4">
        <f t="shared" si="4"/>
        <v>21.1</v>
      </c>
      <c r="Z18">
        <v>0</v>
      </c>
    </row>
    <row r="19" spans="1:26" x14ac:dyDescent="0.3">
      <c r="A19" s="1">
        <f>'Chris Paul'!A19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'Chris Paul'!A20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'Chris Paul'!A21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'Chris Paul'!A22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'Chris Paul'!A23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'Chris Paul'!A24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'Chris Paul'!A25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'Chris Paul'!A26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'Chris Paul'!A27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'Chris Paul'!A28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'Chris Paul'!A29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'Chris Paul'!A30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'Chris Paul'!A31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'Chris Paul'!A32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'Chris Paul'!A33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'Chris Paul'!A34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'Chris Paul'!A35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'Chris Paul'!A36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'Chris Paul'!A37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'Chris Paul'!A38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'Chris Paul'!A39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'Chris Paul'!A40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'Chris Paul'!A41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'Chris Paul'!A42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'Chris Paul'!A43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'Chris Paul'!A44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'Chris Paul'!A45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'Chris Paul'!A46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19.470588235294116</v>
      </c>
      <c r="C47" s="4">
        <f t="shared" ref="C47:P47" si="6">AVERAGE(C2:C46)</f>
        <v>8.5882352941176467</v>
      </c>
      <c r="D47" s="4">
        <f t="shared" si="6"/>
        <v>2.7058823529411766</v>
      </c>
      <c r="E47" s="4">
        <f t="shared" si="6"/>
        <v>0.41176470588235292</v>
      </c>
      <c r="F47" s="4">
        <f t="shared" si="6"/>
        <v>0.82352941176470584</v>
      </c>
      <c r="G47" s="4">
        <f t="shared" si="6"/>
        <v>0.82352941176470584</v>
      </c>
      <c r="H47" s="4">
        <f t="shared" si="6"/>
        <v>8.1764705882352935</v>
      </c>
      <c r="I47" s="4">
        <f t="shared" si="6"/>
        <v>14.882352941176471</v>
      </c>
      <c r="J47" s="4">
        <f t="shared" si="6"/>
        <v>0.29411764705882354</v>
      </c>
      <c r="K47" s="4">
        <f t="shared" si="6"/>
        <v>0.70588235294117652</v>
      </c>
      <c r="L47" s="4">
        <f t="shared" si="6"/>
        <v>2.8235294117647061</v>
      </c>
      <c r="M47" s="4">
        <f t="shared" si="6"/>
        <v>3.4705882352941178</v>
      </c>
      <c r="N47" s="4">
        <f t="shared" si="6"/>
        <v>2.6470588235294117</v>
      </c>
      <c r="O47" s="4">
        <f t="shared" si="6"/>
        <v>1.9411764705882353</v>
      </c>
      <c r="P47" s="4">
        <f t="shared" si="6"/>
        <v>-8.2941176470588243</v>
      </c>
      <c r="Q47" s="2">
        <f>SUM(H2:H46)/SUM(I2:I46)</f>
        <v>0.54940711462450598</v>
      </c>
      <c r="R47" s="2">
        <f>SUM(J2:J46)/SUM(K2:K46)</f>
        <v>0.41666666666666669</v>
      </c>
      <c r="S47" s="2">
        <f>SUM(L2:L46)/SUM(M2:M46)</f>
        <v>0.81355932203389836</v>
      </c>
      <c r="T47" s="4">
        <f t="shared" ref="T47:V47" si="7">AVERAGE(T2:T46)</f>
        <v>37.529411764705884</v>
      </c>
      <c r="U47" s="4">
        <f t="shared" si="7"/>
        <v>26</v>
      </c>
      <c r="V47" s="4">
        <f t="shared" si="7"/>
        <v>0.35294117647058826</v>
      </c>
      <c r="W47" s="3">
        <f>((H49*85.91) +(F49*53.897)+(J49*51.757)+(L49*46.845)+(E49*39.19)+(N49*39.19)+(D49*34.677)+((C49-N49)*14.707)-(O49*17.174)-((M49-L49)*20.091)-((I49-H49)*39.19)-(G49*53.897))/T49</f>
        <v>22.432384012539181</v>
      </c>
      <c r="X47" s="4">
        <f t="shared" ref="X47" si="8">B47+(C47*1.2)+(D47*1.5)+(E47*3)+(F47*3)-G47</f>
        <v>36.717647058823523</v>
      </c>
      <c r="Y47" s="4">
        <f t="shared" ref="Y47" si="9">B47+0.4*H47-0.7*I47-0.4*(M47-L47)+0.7*N47+0.3*(C47-N47)+F47+D47*0.7+0.7*E47-0.4*O47-G47</f>
        <v>17.105882352941176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331</v>
      </c>
      <c r="C49">
        <f t="shared" ref="C49:P49" si="10">SUM(C2:C46)</f>
        <v>146</v>
      </c>
      <c r="D49">
        <f t="shared" si="10"/>
        <v>46</v>
      </c>
      <c r="E49">
        <f t="shared" si="10"/>
        <v>7</v>
      </c>
      <c r="F49">
        <f t="shared" si="10"/>
        <v>14</v>
      </c>
      <c r="G49">
        <f t="shared" si="10"/>
        <v>14</v>
      </c>
      <c r="H49">
        <f t="shared" si="10"/>
        <v>139</v>
      </c>
      <c r="I49">
        <f t="shared" si="10"/>
        <v>253</v>
      </c>
      <c r="J49">
        <f t="shared" si="10"/>
        <v>5</v>
      </c>
      <c r="K49">
        <f t="shared" si="10"/>
        <v>12</v>
      </c>
      <c r="L49">
        <f t="shared" si="10"/>
        <v>48</v>
      </c>
      <c r="M49">
        <f t="shared" si="10"/>
        <v>59</v>
      </c>
      <c r="N49">
        <f t="shared" si="10"/>
        <v>45</v>
      </c>
      <c r="O49">
        <f t="shared" si="10"/>
        <v>33</v>
      </c>
      <c r="P49">
        <f t="shared" si="10"/>
        <v>-141</v>
      </c>
      <c r="T49">
        <f>SUM(T2:T46)</f>
        <v>638</v>
      </c>
      <c r="U49">
        <f>SUM(U2:U46)</f>
        <v>442</v>
      </c>
      <c r="V49">
        <f>SUM(V2:V46)</f>
        <v>6</v>
      </c>
      <c r="X49" s="4">
        <f>SUM(X2:X46)</f>
        <v>624.20000000000005</v>
      </c>
      <c r="Z49">
        <f>SUM(Z2:Z46)</f>
        <v>2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'Chris Paul'!A2</f>
        <v>@ 6TH</v>
      </c>
      <c r="B2">
        <v>4</v>
      </c>
      <c r="C2">
        <v>1</v>
      </c>
      <c r="D2">
        <v>4</v>
      </c>
      <c r="E2">
        <v>3</v>
      </c>
      <c r="F2">
        <v>1</v>
      </c>
      <c r="G2">
        <v>1</v>
      </c>
      <c r="H2">
        <v>1</v>
      </c>
      <c r="I2">
        <v>4</v>
      </c>
      <c r="J2">
        <v>0</v>
      </c>
      <c r="K2">
        <v>1</v>
      </c>
      <c r="L2">
        <v>2</v>
      </c>
      <c r="M2">
        <v>3</v>
      </c>
      <c r="N2">
        <v>0</v>
      </c>
      <c r="O2">
        <v>1</v>
      </c>
      <c r="P2">
        <v>-7</v>
      </c>
      <c r="Q2" s="2">
        <f t="shared" ref="Q2:Q33" si="0">H2/I2</f>
        <v>0.25</v>
      </c>
      <c r="R2" s="2">
        <f t="shared" ref="R2:R33" si="1">J2/K2</f>
        <v>0</v>
      </c>
      <c r="S2" s="2">
        <f>L2/M2</f>
        <v>0.66666666666666663</v>
      </c>
      <c r="T2">
        <v>19</v>
      </c>
      <c r="U2">
        <v>13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15.565789473684211</v>
      </c>
      <c r="X2" s="4">
        <f t="shared" ref="X2:X46" si="3">B2+(C2*1.2)+(D2*1.5)+(E2*3)+(F2*3)-G2</f>
        <v>22.2</v>
      </c>
      <c r="Y2" s="4">
        <f t="shared" ref="Y2:Y46" si="4">B2+0.4*H2-0.7*I2-0.4*(M2-L2)+0.7*N2+0.3*(C2-N2)+F2+D2*0.7+0.7*E2-0.4*O2-G2</f>
        <v>6</v>
      </c>
      <c r="Z2">
        <v>0</v>
      </c>
    </row>
    <row r="3" spans="1:26" x14ac:dyDescent="0.3">
      <c r="A3" s="1" t="str">
        <f>'Chris Paul'!A3</f>
        <v>vs CAN</v>
      </c>
      <c r="B3">
        <v>5</v>
      </c>
      <c r="C3">
        <v>2</v>
      </c>
      <c r="D3">
        <v>3</v>
      </c>
      <c r="E3">
        <v>0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0</v>
      </c>
      <c r="M3">
        <v>0</v>
      </c>
      <c r="N3">
        <v>1</v>
      </c>
      <c r="O3">
        <v>2</v>
      </c>
      <c r="P3">
        <v>7</v>
      </c>
      <c r="Q3" s="2">
        <f t="shared" si="0"/>
        <v>1</v>
      </c>
      <c r="R3" s="2">
        <f t="shared" si="1"/>
        <v>1</v>
      </c>
      <c r="S3" s="6" t="s">
        <v>45</v>
      </c>
      <c r="T3">
        <v>18</v>
      </c>
      <c r="U3">
        <v>13</v>
      </c>
      <c r="V3">
        <v>0</v>
      </c>
      <c r="W3" s="3">
        <f t="shared" si="2"/>
        <v>19.2865</v>
      </c>
      <c r="X3" s="4">
        <f t="shared" si="3"/>
        <v>15.899999999999999</v>
      </c>
      <c r="Y3" s="4">
        <f t="shared" si="4"/>
        <v>6.6999999999999993</v>
      </c>
      <c r="Z3">
        <v>0</v>
      </c>
    </row>
    <row r="4" spans="1:26" x14ac:dyDescent="0.3">
      <c r="A4" s="1" t="str">
        <f>'Chris Paul'!A4</f>
        <v>@ DNK</v>
      </c>
      <c r="B4">
        <v>4</v>
      </c>
      <c r="C4">
        <v>0</v>
      </c>
      <c r="D4">
        <v>2</v>
      </c>
      <c r="E4">
        <v>1</v>
      </c>
      <c r="F4">
        <v>0</v>
      </c>
      <c r="G4">
        <v>0</v>
      </c>
      <c r="H4">
        <v>2</v>
      </c>
      <c r="I4">
        <v>4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-14</v>
      </c>
      <c r="Q4" s="2">
        <f t="shared" si="0"/>
        <v>0.5</v>
      </c>
      <c r="R4" s="2">
        <f t="shared" si="1"/>
        <v>0</v>
      </c>
      <c r="S4" s="6" t="s">
        <v>45</v>
      </c>
      <c r="T4">
        <v>9</v>
      </c>
      <c r="U4">
        <v>9</v>
      </c>
      <c r="V4">
        <v>0</v>
      </c>
      <c r="W4" s="3">
        <f t="shared" si="2"/>
        <v>20.534444444444446</v>
      </c>
      <c r="X4" s="4">
        <f t="shared" si="3"/>
        <v>10</v>
      </c>
      <c r="Y4" s="4">
        <f t="shared" si="4"/>
        <v>3.6999999999999997</v>
      </c>
      <c r="Z4">
        <v>0</v>
      </c>
    </row>
    <row r="5" spans="1:26" x14ac:dyDescent="0.3">
      <c r="A5" s="1" t="str">
        <f>'Chris Paul'!A5</f>
        <v>vs IMP</v>
      </c>
      <c r="B5">
        <v>7</v>
      </c>
      <c r="C5">
        <v>2</v>
      </c>
      <c r="D5">
        <v>1</v>
      </c>
      <c r="E5">
        <v>0</v>
      </c>
      <c r="F5">
        <v>0</v>
      </c>
      <c r="G5">
        <v>1</v>
      </c>
      <c r="H5">
        <v>2</v>
      </c>
      <c r="I5">
        <v>6</v>
      </c>
      <c r="J5">
        <v>2</v>
      </c>
      <c r="K5">
        <v>5</v>
      </c>
      <c r="L5">
        <v>1</v>
      </c>
      <c r="M5">
        <v>2</v>
      </c>
      <c r="N5">
        <v>0</v>
      </c>
      <c r="O5">
        <v>0</v>
      </c>
      <c r="P5">
        <v>-1</v>
      </c>
      <c r="Q5" s="2">
        <f t="shared" si="0"/>
        <v>0.33333333333333331</v>
      </c>
      <c r="R5" s="2">
        <f t="shared" si="1"/>
        <v>0.4</v>
      </c>
      <c r="S5" s="2">
        <f>L5/M5</f>
        <v>0.5</v>
      </c>
      <c r="T5">
        <v>13</v>
      </c>
      <c r="U5">
        <v>9</v>
      </c>
      <c r="V5">
        <v>0</v>
      </c>
      <c r="W5" s="3">
        <f t="shared" si="2"/>
        <v>11.963230769230769</v>
      </c>
      <c r="X5" s="4">
        <f t="shared" si="3"/>
        <v>9.9</v>
      </c>
      <c r="Y5" s="4">
        <f t="shared" si="4"/>
        <v>3.5000000000000009</v>
      </c>
      <c r="Z5">
        <v>0</v>
      </c>
    </row>
    <row r="6" spans="1:26" x14ac:dyDescent="0.3">
      <c r="A6" s="1" t="str">
        <f>'Chris Paul'!A6</f>
        <v>@ 3PT</v>
      </c>
      <c r="B6">
        <v>2</v>
      </c>
      <c r="C6">
        <v>3</v>
      </c>
      <c r="D6">
        <v>2</v>
      </c>
      <c r="E6">
        <v>0</v>
      </c>
      <c r="F6">
        <v>0</v>
      </c>
      <c r="G6">
        <v>0</v>
      </c>
      <c r="H6">
        <v>1</v>
      </c>
      <c r="I6">
        <v>2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-7</v>
      </c>
      <c r="Q6" s="2">
        <f t="shared" si="0"/>
        <v>0.5</v>
      </c>
      <c r="R6" s="2">
        <f t="shared" si="1"/>
        <v>0</v>
      </c>
      <c r="S6" s="6" t="s">
        <v>45</v>
      </c>
      <c r="T6">
        <v>13</v>
      </c>
      <c r="U6">
        <v>7</v>
      </c>
      <c r="V6">
        <v>0</v>
      </c>
      <c r="W6" s="3">
        <f t="shared" si="2"/>
        <v>12.322692307692309</v>
      </c>
      <c r="X6" s="4">
        <f t="shared" si="3"/>
        <v>8.6</v>
      </c>
      <c r="Y6" s="4">
        <f t="shared" si="4"/>
        <v>3.3</v>
      </c>
      <c r="Z6">
        <v>0</v>
      </c>
    </row>
    <row r="7" spans="1:26" x14ac:dyDescent="0.3">
      <c r="A7" s="1" t="str">
        <f>'Chris Paul'!A7</f>
        <v>vs DEF</v>
      </c>
      <c r="B7">
        <v>0</v>
      </c>
      <c r="C7">
        <v>0</v>
      </c>
      <c r="D7">
        <v>2</v>
      </c>
      <c r="E7">
        <v>1</v>
      </c>
      <c r="F7">
        <v>0</v>
      </c>
      <c r="G7">
        <v>1</v>
      </c>
      <c r="H7">
        <v>0</v>
      </c>
      <c r="I7">
        <v>2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-14</v>
      </c>
      <c r="Q7" s="2">
        <f t="shared" si="0"/>
        <v>0</v>
      </c>
      <c r="R7" s="2">
        <f t="shared" si="1"/>
        <v>0</v>
      </c>
      <c r="S7" s="6" t="s">
        <v>45</v>
      </c>
      <c r="T7">
        <v>7</v>
      </c>
      <c r="U7">
        <v>4</v>
      </c>
      <c r="V7">
        <v>0</v>
      </c>
      <c r="W7" s="3">
        <f t="shared" si="2"/>
        <v>-3.3904285714285711</v>
      </c>
      <c r="X7" s="4">
        <f t="shared" si="3"/>
        <v>5</v>
      </c>
      <c r="Y7" s="4">
        <f t="shared" si="4"/>
        <v>-0.30000000000000004</v>
      </c>
      <c r="Z7">
        <v>0</v>
      </c>
    </row>
    <row r="8" spans="1:26" x14ac:dyDescent="0.3">
      <c r="A8" s="1" t="str">
        <f>'Chris Paul'!A8</f>
        <v>@ OCE</v>
      </c>
      <c r="B8">
        <v>2</v>
      </c>
      <c r="C8">
        <v>2</v>
      </c>
      <c r="D8">
        <v>1</v>
      </c>
      <c r="E8">
        <v>0</v>
      </c>
      <c r="F8">
        <v>0</v>
      </c>
      <c r="G8">
        <v>1</v>
      </c>
      <c r="H8">
        <v>1</v>
      </c>
      <c r="I8">
        <v>2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-13</v>
      </c>
      <c r="Q8" s="2">
        <f t="shared" si="0"/>
        <v>0.5</v>
      </c>
      <c r="R8" s="2">
        <f t="shared" si="1"/>
        <v>0</v>
      </c>
      <c r="S8" s="6" t="s">
        <v>45</v>
      </c>
      <c r="T8">
        <v>16</v>
      </c>
      <c r="U8">
        <v>5</v>
      </c>
      <c r="V8">
        <v>1</v>
      </c>
      <c r="W8" s="3">
        <f t="shared" si="2"/>
        <v>2.4837499999999983</v>
      </c>
      <c r="X8" s="4">
        <f t="shared" si="3"/>
        <v>4.9000000000000004</v>
      </c>
      <c r="Y8" s="4">
        <f t="shared" si="4"/>
        <v>0.89999999999999991</v>
      </c>
      <c r="Z8">
        <v>0</v>
      </c>
    </row>
    <row r="9" spans="1:26" x14ac:dyDescent="0.3">
      <c r="A9" s="1" t="str">
        <f>'Chris Paul'!A9</f>
        <v>vs FRA</v>
      </c>
      <c r="B9">
        <v>9</v>
      </c>
      <c r="C9">
        <v>2</v>
      </c>
      <c r="D9">
        <v>1</v>
      </c>
      <c r="E9">
        <v>0</v>
      </c>
      <c r="F9">
        <v>0</v>
      </c>
      <c r="G9">
        <v>0</v>
      </c>
      <c r="H9">
        <v>3</v>
      </c>
      <c r="I9">
        <v>7</v>
      </c>
      <c r="J9">
        <v>3</v>
      </c>
      <c r="K9">
        <v>5</v>
      </c>
      <c r="L9">
        <v>0</v>
      </c>
      <c r="M9">
        <v>0</v>
      </c>
      <c r="N9">
        <v>0</v>
      </c>
      <c r="O9">
        <v>0</v>
      </c>
      <c r="P9">
        <v>-2</v>
      </c>
      <c r="Q9" s="2">
        <f t="shared" si="0"/>
        <v>0.42857142857142855</v>
      </c>
      <c r="R9" s="2">
        <f t="shared" si="1"/>
        <v>0.6</v>
      </c>
      <c r="S9" s="6" t="s">
        <v>45</v>
      </c>
      <c r="T9">
        <v>21</v>
      </c>
      <c r="U9">
        <v>12</v>
      </c>
      <c r="V9">
        <v>0</v>
      </c>
      <c r="W9" s="3">
        <f t="shared" si="2"/>
        <v>15.253904761904762</v>
      </c>
      <c r="X9" s="4">
        <f t="shared" si="3"/>
        <v>12.9</v>
      </c>
      <c r="Y9" s="4">
        <f t="shared" si="4"/>
        <v>6.6</v>
      </c>
      <c r="Z9">
        <v>0</v>
      </c>
    </row>
    <row r="10" spans="1:26" x14ac:dyDescent="0.3">
      <c r="A10" s="1" t="str">
        <f>'Chris Paul'!A10</f>
        <v>@ INJ</v>
      </c>
      <c r="B10">
        <v>5</v>
      </c>
      <c r="C10">
        <v>0</v>
      </c>
      <c r="D10">
        <v>1</v>
      </c>
      <c r="E10">
        <v>1</v>
      </c>
      <c r="F10">
        <v>1</v>
      </c>
      <c r="G10">
        <v>2</v>
      </c>
      <c r="H10">
        <v>2</v>
      </c>
      <c r="I10">
        <v>4</v>
      </c>
      <c r="J10">
        <v>0</v>
      </c>
      <c r="K10">
        <v>1</v>
      </c>
      <c r="L10">
        <v>1</v>
      </c>
      <c r="M10">
        <v>1</v>
      </c>
      <c r="N10">
        <v>0</v>
      </c>
      <c r="O10">
        <v>1</v>
      </c>
      <c r="P10">
        <v>-18</v>
      </c>
      <c r="Q10" s="2">
        <f t="shared" si="0"/>
        <v>0.5</v>
      </c>
      <c r="R10" s="2">
        <f t="shared" si="1"/>
        <v>0</v>
      </c>
      <c r="S10" s="2">
        <f t="shared" ref="S10:S41" si="5">L10/M10</f>
        <v>1</v>
      </c>
      <c r="T10">
        <v>19</v>
      </c>
      <c r="U10">
        <v>8</v>
      </c>
      <c r="V10">
        <v>0</v>
      </c>
      <c r="W10" s="3">
        <f t="shared" si="2"/>
        <v>7.5305789473684248</v>
      </c>
      <c r="X10" s="4">
        <f t="shared" si="3"/>
        <v>10.5</v>
      </c>
      <c r="Y10" s="4">
        <f t="shared" si="4"/>
        <v>3</v>
      </c>
      <c r="Z10">
        <v>0</v>
      </c>
    </row>
    <row r="11" spans="1:26" x14ac:dyDescent="0.3">
      <c r="A11" s="1" t="str">
        <f>'Chris Paul'!A11</f>
        <v>vs EUR</v>
      </c>
      <c r="B11">
        <v>2</v>
      </c>
      <c r="C11">
        <v>6</v>
      </c>
      <c r="D11">
        <v>6</v>
      </c>
      <c r="E11">
        <v>0</v>
      </c>
      <c r="F11">
        <v>1</v>
      </c>
      <c r="G11">
        <v>0</v>
      </c>
      <c r="H11">
        <v>1</v>
      </c>
      <c r="I11">
        <v>3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10</v>
      </c>
      <c r="Q11" s="2">
        <f t="shared" si="0"/>
        <v>0.33333333333333331</v>
      </c>
      <c r="R11" s="6" t="s">
        <v>45</v>
      </c>
      <c r="S11" s="2">
        <f t="shared" si="5"/>
        <v>0</v>
      </c>
      <c r="T11">
        <v>17</v>
      </c>
      <c r="U11">
        <v>19</v>
      </c>
      <c r="V11">
        <v>0</v>
      </c>
      <c r="W11" s="3">
        <f t="shared" si="2"/>
        <v>19.861176470588237</v>
      </c>
      <c r="X11" s="4">
        <f t="shared" si="3"/>
        <v>21.2</v>
      </c>
      <c r="Y11" s="4">
        <f t="shared" si="4"/>
        <v>6.8999999999999995</v>
      </c>
      <c r="Z11">
        <v>0</v>
      </c>
    </row>
    <row r="12" spans="1:26" x14ac:dyDescent="0.3">
      <c r="A12" s="1" t="str">
        <f>'Chris Paul'!A12</f>
        <v>@ RKS</v>
      </c>
      <c r="B12">
        <v>4</v>
      </c>
      <c r="C12">
        <v>1</v>
      </c>
      <c r="D12">
        <v>2</v>
      </c>
      <c r="E12">
        <v>0</v>
      </c>
      <c r="F12">
        <v>1</v>
      </c>
      <c r="G12">
        <v>0</v>
      </c>
      <c r="H12">
        <v>2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 s="2">
        <f t="shared" si="0"/>
        <v>1</v>
      </c>
      <c r="R12" s="6" t="s">
        <v>45</v>
      </c>
      <c r="S12" s="6" t="s">
        <v>45</v>
      </c>
      <c r="T12">
        <v>9</v>
      </c>
      <c r="U12">
        <v>9</v>
      </c>
      <c r="V12">
        <v>0</v>
      </c>
      <c r="W12" s="3">
        <f t="shared" si="2"/>
        <v>34.419777777777774</v>
      </c>
      <c r="X12" s="4">
        <f t="shared" si="3"/>
        <v>11.2</v>
      </c>
      <c r="Y12" s="4">
        <f t="shared" si="4"/>
        <v>6.1</v>
      </c>
      <c r="Z12">
        <v>0</v>
      </c>
    </row>
    <row r="13" spans="1:26" x14ac:dyDescent="0.3">
      <c r="A13" s="1" t="str">
        <f>'Chris Paul'!A13</f>
        <v>vs AFR</v>
      </c>
      <c r="B13">
        <v>2</v>
      </c>
      <c r="C13">
        <v>1</v>
      </c>
      <c r="D13">
        <v>5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-1</v>
      </c>
      <c r="Q13" s="2">
        <f t="shared" si="0"/>
        <v>1</v>
      </c>
      <c r="R13" s="6" t="s">
        <v>45</v>
      </c>
      <c r="S13" s="6" t="s">
        <v>45</v>
      </c>
      <c r="T13">
        <v>13</v>
      </c>
      <c r="U13">
        <v>14</v>
      </c>
      <c r="V13">
        <v>0</v>
      </c>
      <c r="W13" s="3">
        <f t="shared" si="2"/>
        <v>21.07707692307692</v>
      </c>
      <c r="X13" s="4">
        <f t="shared" si="3"/>
        <v>10.7</v>
      </c>
      <c r="Y13" s="4">
        <f t="shared" si="4"/>
        <v>5.5</v>
      </c>
      <c r="Z13">
        <v>0</v>
      </c>
    </row>
    <row r="14" spans="1:26" x14ac:dyDescent="0.3">
      <c r="A14" s="1" t="str">
        <f>'Chris Paul'!A14</f>
        <v>@ CHI</v>
      </c>
      <c r="B14">
        <v>5</v>
      </c>
      <c r="C14">
        <v>2</v>
      </c>
      <c r="D14">
        <v>0</v>
      </c>
      <c r="E14">
        <v>0</v>
      </c>
      <c r="F14">
        <v>0</v>
      </c>
      <c r="G14">
        <v>0</v>
      </c>
      <c r="H14">
        <v>2</v>
      </c>
      <c r="I14">
        <v>4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-1</v>
      </c>
      <c r="Q14" s="2">
        <f t="shared" si="0"/>
        <v>0.5</v>
      </c>
      <c r="R14" s="2">
        <f t="shared" si="1"/>
        <v>1</v>
      </c>
      <c r="S14" s="6" t="s">
        <v>45</v>
      </c>
      <c r="T14">
        <v>12</v>
      </c>
      <c r="U14">
        <v>5</v>
      </c>
      <c r="V14">
        <v>0</v>
      </c>
      <c r="W14" s="3">
        <f t="shared" si="2"/>
        <v>15.160000000000002</v>
      </c>
      <c r="X14" s="4">
        <f t="shared" si="3"/>
        <v>7.4</v>
      </c>
      <c r="Y14" s="4">
        <f t="shared" si="4"/>
        <v>3.6</v>
      </c>
      <c r="Z14">
        <v>0</v>
      </c>
    </row>
    <row r="15" spans="1:26" x14ac:dyDescent="0.3">
      <c r="A15" s="1" t="str">
        <f>'Chris Paul'!A15</f>
        <v>@ USA</v>
      </c>
      <c r="B15">
        <v>0</v>
      </c>
      <c r="C15">
        <v>3</v>
      </c>
      <c r="D15">
        <v>1</v>
      </c>
      <c r="E15">
        <v>2</v>
      </c>
      <c r="F15">
        <v>1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</v>
      </c>
      <c r="Q15" s="2">
        <f t="shared" si="0"/>
        <v>0</v>
      </c>
      <c r="R15" s="6" t="s">
        <v>45</v>
      </c>
      <c r="S15" s="6" t="s">
        <v>45</v>
      </c>
      <c r="T15">
        <v>16</v>
      </c>
      <c r="U15">
        <v>3</v>
      </c>
      <c r="V15">
        <v>0</v>
      </c>
      <c r="W15" s="3">
        <f t="shared" si="2"/>
        <v>8.2934374999999996</v>
      </c>
      <c r="X15" s="4">
        <f t="shared" si="3"/>
        <v>14.1</v>
      </c>
      <c r="Y15" s="4">
        <f t="shared" si="4"/>
        <v>2.5999999999999996</v>
      </c>
      <c r="Z15">
        <v>0</v>
      </c>
    </row>
    <row r="16" spans="1:26" x14ac:dyDescent="0.3">
      <c r="A16" s="1" t="str">
        <f>'Chris Paul'!A16</f>
        <v>vs SPA</v>
      </c>
      <c r="B16">
        <v>2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-7</v>
      </c>
      <c r="Q16" s="2">
        <f t="shared" si="0"/>
        <v>1</v>
      </c>
      <c r="R16" s="6" t="s">
        <v>45</v>
      </c>
      <c r="S16" s="6" t="s">
        <v>45</v>
      </c>
      <c r="T16">
        <v>7</v>
      </c>
      <c r="U16">
        <v>2</v>
      </c>
      <c r="V16">
        <v>0</v>
      </c>
      <c r="W16" s="3">
        <f t="shared" si="2"/>
        <v>4.5732857142857144</v>
      </c>
      <c r="X16" s="4">
        <f t="shared" si="3"/>
        <v>1</v>
      </c>
      <c r="Y16" s="4">
        <f t="shared" si="4"/>
        <v>0.7</v>
      </c>
      <c r="Z16">
        <v>0</v>
      </c>
    </row>
    <row r="17" spans="1:26" x14ac:dyDescent="0.3">
      <c r="A17" s="1" t="str">
        <f>'Chris Paul'!A17</f>
        <v>vs 6TH</v>
      </c>
      <c r="B17">
        <v>7</v>
      </c>
      <c r="C17">
        <v>1</v>
      </c>
      <c r="D17">
        <v>0</v>
      </c>
      <c r="E17">
        <v>0</v>
      </c>
      <c r="F17">
        <v>0</v>
      </c>
      <c r="G17">
        <v>0</v>
      </c>
      <c r="H17">
        <v>2</v>
      </c>
      <c r="I17">
        <v>2</v>
      </c>
      <c r="J17">
        <v>0</v>
      </c>
      <c r="K17">
        <v>0</v>
      </c>
      <c r="L17">
        <v>3</v>
      </c>
      <c r="M17">
        <v>4</v>
      </c>
      <c r="N17">
        <v>0</v>
      </c>
      <c r="O17">
        <v>2</v>
      </c>
      <c r="P17">
        <v>-2</v>
      </c>
      <c r="Q17" s="2">
        <f t="shared" si="0"/>
        <v>1</v>
      </c>
      <c r="R17" s="6" t="s">
        <v>45</v>
      </c>
      <c r="S17" s="2">
        <f t="shared" si="5"/>
        <v>0.75</v>
      </c>
      <c r="T17">
        <v>15</v>
      </c>
      <c r="U17">
        <v>7</v>
      </c>
      <c r="V17">
        <v>1</v>
      </c>
      <c r="W17" s="3">
        <f t="shared" si="2"/>
        <v>18.174866666666667</v>
      </c>
      <c r="X17" s="4">
        <f t="shared" si="3"/>
        <v>8.1999999999999993</v>
      </c>
      <c r="Y17" s="4">
        <f t="shared" si="4"/>
        <v>5.5</v>
      </c>
      <c r="Z17">
        <v>0</v>
      </c>
    </row>
    <row r="18" spans="1:26" x14ac:dyDescent="0.3">
      <c r="A18" s="1" t="str">
        <f>'Chris Paul'!A18</f>
        <v>@ CAN</v>
      </c>
      <c r="B18">
        <v>2</v>
      </c>
      <c r="C18">
        <v>1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2</v>
      </c>
      <c r="N18">
        <v>0</v>
      </c>
      <c r="O18">
        <v>0</v>
      </c>
      <c r="P18">
        <v>-3</v>
      </c>
      <c r="Q18" s="2">
        <f t="shared" si="0"/>
        <v>1</v>
      </c>
      <c r="R18" s="6" t="s">
        <v>45</v>
      </c>
      <c r="S18" s="2">
        <f t="shared" si="5"/>
        <v>0</v>
      </c>
      <c r="T18">
        <v>11</v>
      </c>
      <c r="U18">
        <v>2</v>
      </c>
      <c r="V18">
        <v>0</v>
      </c>
      <c r="W18" s="3">
        <f t="shared" si="2"/>
        <v>0.59436363636363543</v>
      </c>
      <c r="X18" s="4">
        <f t="shared" si="3"/>
        <v>2.2000000000000002</v>
      </c>
      <c r="Y18" s="4">
        <f t="shared" si="4"/>
        <v>0.19999999999999996</v>
      </c>
      <c r="Z18">
        <v>0</v>
      </c>
    </row>
    <row r="19" spans="1:26" x14ac:dyDescent="0.3">
      <c r="A19" s="1">
        <f>'Chris Paul'!A19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'Chris Paul'!A20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'Chris Paul'!A21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'Chris Paul'!A22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'Chris Paul'!A23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'Chris Paul'!A24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'Chris Paul'!A25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'Chris Paul'!A26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'Chris Paul'!A27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'Chris Paul'!A28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'Chris Paul'!A29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'Chris Paul'!A30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'Chris Paul'!A31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'Chris Paul'!A32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'Chris Paul'!A33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'Chris Paul'!A34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'Chris Paul'!A35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'Chris Paul'!A36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'Chris Paul'!A37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'Chris Paul'!A38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'Chris Paul'!A39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'Chris Paul'!A40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'Chris Paul'!A41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'Chris Paul'!A42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'Chris Paul'!A43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'Chris Paul'!A44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'Chris Paul'!A45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'Chris Paul'!A46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3.6470588235294117</v>
      </c>
      <c r="C47" s="4">
        <f t="shared" ref="C47:P47" si="9">AVERAGE(C2:C46)</f>
        <v>1.588235294117647</v>
      </c>
      <c r="D47" s="4">
        <f t="shared" si="9"/>
        <v>1.8235294117647058</v>
      </c>
      <c r="E47" s="4">
        <f t="shared" si="9"/>
        <v>0.47058823529411764</v>
      </c>
      <c r="F47" s="4">
        <f t="shared" si="9"/>
        <v>0.41176470588235292</v>
      </c>
      <c r="G47" s="4">
        <f t="shared" si="9"/>
        <v>0.58823529411764708</v>
      </c>
      <c r="H47" s="4">
        <f t="shared" si="9"/>
        <v>1.411764705882353</v>
      </c>
      <c r="I47" s="4">
        <f t="shared" si="9"/>
        <v>2.8823529411764706</v>
      </c>
      <c r="J47" s="4">
        <f t="shared" si="9"/>
        <v>0.41176470588235292</v>
      </c>
      <c r="K47" s="4">
        <f t="shared" si="9"/>
        <v>1.1176470588235294</v>
      </c>
      <c r="L47" s="4">
        <f t="shared" si="9"/>
        <v>0.41176470588235292</v>
      </c>
      <c r="M47" s="4">
        <f t="shared" si="9"/>
        <v>0.76470588235294112</v>
      </c>
      <c r="N47" s="4">
        <f t="shared" si="9"/>
        <v>0.11764705882352941</v>
      </c>
      <c r="O47" s="4">
        <f t="shared" si="9"/>
        <v>0.52941176470588236</v>
      </c>
      <c r="P47" s="4">
        <f t="shared" si="9"/>
        <v>-3.6470588235294117</v>
      </c>
      <c r="Q47" s="2">
        <f>SUM(H2:H46)/SUM(I2:I46)</f>
        <v>0.48979591836734693</v>
      </c>
      <c r="R47" s="2">
        <f>SUM(J2:J46)/SUM(K2:K46)</f>
        <v>0.36842105263157893</v>
      </c>
      <c r="S47" s="2">
        <f>SUM(L2:L46)/SUM(M2:M46)</f>
        <v>0.53846153846153844</v>
      </c>
      <c r="T47" s="4">
        <f t="shared" ref="T47:V47" si="10">AVERAGE(T2:T46)</f>
        <v>13.823529411764707</v>
      </c>
      <c r="U47" s="4">
        <f t="shared" si="10"/>
        <v>8.2941176470588243</v>
      </c>
      <c r="V47" s="4">
        <f t="shared" si="10"/>
        <v>0.11764705882352941</v>
      </c>
      <c r="W47" s="3">
        <f>((H49*85.91) +(F49*53.897)+(J49*51.757)+(L49*46.845)+(E49*39.19)+(N49*39.19)+(D49*34.677)+((C49-N49)*14.707)-(O49*17.174)-((M49-L49)*20.091)-((I49-H49)*39.19)-(G49*53.897))/T49</f>
        <v>13.489629787234042</v>
      </c>
      <c r="X47" s="4">
        <f t="shared" ref="X47" si="11">B47+(C47*1.2)+(D47*1.5)+(E47*3)+(F47*3)-G47</f>
        <v>10.347058823529414</v>
      </c>
      <c r="Y47" s="4">
        <f t="shared" ref="Y47" si="12">B47+0.4*H47-0.7*I47-0.4*(M47-L47)+0.7*N47+0.3*(C47-N47)+F47+D47*0.7+0.7*E47-0.4*O47-G47</f>
        <v>3.7941176470588229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62</v>
      </c>
      <c r="C49">
        <f t="shared" ref="C49:P49" si="13">SUM(C2:C46)</f>
        <v>27</v>
      </c>
      <c r="D49">
        <f t="shared" si="13"/>
        <v>31</v>
      </c>
      <c r="E49">
        <f t="shared" si="13"/>
        <v>8</v>
      </c>
      <c r="F49">
        <f t="shared" si="13"/>
        <v>7</v>
      </c>
      <c r="G49">
        <f t="shared" si="13"/>
        <v>10</v>
      </c>
      <c r="H49">
        <f t="shared" si="13"/>
        <v>24</v>
      </c>
      <c r="I49">
        <f t="shared" si="13"/>
        <v>49</v>
      </c>
      <c r="J49">
        <f t="shared" si="13"/>
        <v>7</v>
      </c>
      <c r="K49">
        <f t="shared" si="13"/>
        <v>19</v>
      </c>
      <c r="L49">
        <f t="shared" si="13"/>
        <v>7</v>
      </c>
      <c r="M49">
        <f t="shared" si="13"/>
        <v>13</v>
      </c>
      <c r="N49">
        <f t="shared" si="13"/>
        <v>2</v>
      </c>
      <c r="O49">
        <f t="shared" si="13"/>
        <v>9</v>
      </c>
      <c r="P49">
        <f t="shared" si="13"/>
        <v>-62</v>
      </c>
      <c r="T49">
        <f>SUM(T2:T46)</f>
        <v>235</v>
      </c>
      <c r="U49">
        <f>SUM(U2:U46)</f>
        <v>141</v>
      </c>
      <c r="V49">
        <f>SUM(V2:V46)</f>
        <v>2</v>
      </c>
      <c r="X49" s="4">
        <f>SUM(X2:X46)</f>
        <v>175.89999999999998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'Chris Paul'!A2</f>
        <v>@ 6TH</v>
      </c>
      <c r="B2">
        <v>0</v>
      </c>
      <c r="C2">
        <v>3</v>
      </c>
      <c r="D2">
        <v>1</v>
      </c>
      <c r="E2">
        <v>0</v>
      </c>
      <c r="F2">
        <v>0</v>
      </c>
      <c r="G2">
        <v>0</v>
      </c>
      <c r="H2">
        <v>0</v>
      </c>
      <c r="I2">
        <v>6</v>
      </c>
      <c r="J2">
        <v>0</v>
      </c>
      <c r="K2">
        <v>5</v>
      </c>
      <c r="L2">
        <v>0</v>
      </c>
      <c r="M2">
        <v>0</v>
      </c>
      <c r="N2">
        <v>0</v>
      </c>
      <c r="O2">
        <v>0</v>
      </c>
      <c r="P2">
        <v>-8</v>
      </c>
      <c r="Q2" s="2">
        <f t="shared" ref="Q2:Q46" si="0">H2/I2</f>
        <v>0</v>
      </c>
      <c r="R2" s="2">
        <f t="shared" ref="R2:R46" si="1">J2/K2</f>
        <v>0</v>
      </c>
      <c r="S2" s="6" t="s">
        <v>45</v>
      </c>
      <c r="T2">
        <v>15</v>
      </c>
      <c r="U2">
        <v>3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-10.422799999999999</v>
      </c>
      <c r="X2" s="4">
        <f t="shared" ref="X2:X46" si="3">B2+(C2*1.2)+(D2*1.5)+(E2*3)+(F2*3)-G2</f>
        <v>5.0999999999999996</v>
      </c>
      <c r="Y2" s="4">
        <f t="shared" ref="Y2:Y46" si="4">B2+0.4*H2-0.7*I2-0.4*(M2-L2)+0.7*N2+0.3*(C2-N2)+F2+D2*0.7+0.7*E2-0.4*O2-G2</f>
        <v>-2.5999999999999996</v>
      </c>
      <c r="Z2">
        <v>0</v>
      </c>
    </row>
    <row r="3" spans="1:26" x14ac:dyDescent="0.3">
      <c r="A3" s="1" t="str">
        <f>'Chris Paul'!A3</f>
        <v>vs CAN</v>
      </c>
      <c r="B3">
        <v>0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4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-5</v>
      </c>
      <c r="Q3" s="2">
        <f t="shared" si="0"/>
        <v>0</v>
      </c>
      <c r="R3" s="2">
        <f t="shared" si="1"/>
        <v>0</v>
      </c>
      <c r="S3" s="6" t="s">
        <v>45</v>
      </c>
      <c r="T3">
        <v>12</v>
      </c>
      <c r="U3">
        <v>6</v>
      </c>
      <c r="V3">
        <v>0</v>
      </c>
      <c r="W3" s="3">
        <f t="shared" si="2"/>
        <v>-7.2838333333333329</v>
      </c>
      <c r="X3" s="4">
        <f t="shared" si="3"/>
        <v>3</v>
      </c>
      <c r="Y3" s="4">
        <f t="shared" si="4"/>
        <v>-1.4</v>
      </c>
      <c r="Z3">
        <v>0</v>
      </c>
    </row>
    <row r="4" spans="1:26" x14ac:dyDescent="0.3">
      <c r="A4" s="1" t="str">
        <f>'Chris Paul'!A4</f>
        <v>@ DNK</v>
      </c>
      <c r="B4">
        <v>6</v>
      </c>
      <c r="C4">
        <v>2</v>
      </c>
      <c r="D4">
        <v>0</v>
      </c>
      <c r="E4">
        <v>0</v>
      </c>
      <c r="F4">
        <v>0</v>
      </c>
      <c r="G4">
        <v>0</v>
      </c>
      <c r="H4">
        <v>2</v>
      </c>
      <c r="I4">
        <v>5</v>
      </c>
      <c r="J4">
        <v>2</v>
      </c>
      <c r="K4">
        <v>4</v>
      </c>
      <c r="L4">
        <v>0</v>
      </c>
      <c r="M4">
        <v>0</v>
      </c>
      <c r="N4">
        <v>2</v>
      </c>
      <c r="O4">
        <v>0</v>
      </c>
      <c r="P4">
        <v>-6</v>
      </c>
      <c r="Q4" s="2">
        <f t="shared" si="0"/>
        <v>0.4</v>
      </c>
      <c r="R4" s="2">
        <f t="shared" si="1"/>
        <v>0.5</v>
      </c>
      <c r="S4" s="6" t="s">
        <v>45</v>
      </c>
      <c r="T4">
        <v>13</v>
      </c>
      <c r="U4">
        <v>6</v>
      </c>
      <c r="V4">
        <v>0</v>
      </c>
      <c r="W4" s="3">
        <f t="shared" si="2"/>
        <v>18.164923076923078</v>
      </c>
      <c r="X4" s="4">
        <f t="shared" si="3"/>
        <v>8.4</v>
      </c>
      <c r="Y4" s="4">
        <f t="shared" si="4"/>
        <v>4.6999999999999993</v>
      </c>
      <c r="Z4">
        <v>0</v>
      </c>
    </row>
    <row r="5" spans="1:26" x14ac:dyDescent="0.3">
      <c r="A5" s="1" t="str">
        <f>'Chris Paul'!A5</f>
        <v>vs IMP</v>
      </c>
      <c r="B5">
        <v>5</v>
      </c>
      <c r="C5">
        <v>2</v>
      </c>
      <c r="D5">
        <v>1</v>
      </c>
      <c r="E5">
        <v>0</v>
      </c>
      <c r="F5">
        <v>0</v>
      </c>
      <c r="G5">
        <v>1</v>
      </c>
      <c r="H5">
        <v>2</v>
      </c>
      <c r="I5">
        <v>3</v>
      </c>
      <c r="J5">
        <v>1</v>
      </c>
      <c r="K5">
        <v>2</v>
      </c>
      <c r="L5">
        <v>0</v>
      </c>
      <c r="M5">
        <v>0</v>
      </c>
      <c r="N5">
        <v>1</v>
      </c>
      <c r="O5">
        <v>0</v>
      </c>
      <c r="P5">
        <v>-4</v>
      </c>
      <c r="Q5" s="2">
        <f t="shared" si="0"/>
        <v>0.66666666666666663</v>
      </c>
      <c r="R5" s="2">
        <f t="shared" si="1"/>
        <v>0.5</v>
      </c>
      <c r="S5" s="6" t="s">
        <v>45</v>
      </c>
      <c r="T5">
        <v>10</v>
      </c>
      <c r="U5">
        <v>8</v>
      </c>
      <c r="V5">
        <v>0</v>
      </c>
      <c r="W5" s="3">
        <f t="shared" si="2"/>
        <v>21.906400000000001</v>
      </c>
      <c r="X5" s="4">
        <f t="shared" si="3"/>
        <v>7.9</v>
      </c>
      <c r="Y5" s="4">
        <f t="shared" si="4"/>
        <v>4.4000000000000004</v>
      </c>
      <c r="Z5">
        <v>0</v>
      </c>
    </row>
    <row r="6" spans="1:26" x14ac:dyDescent="0.3">
      <c r="A6" s="1" t="str">
        <f>'Chris Paul'!A6</f>
        <v>@ 3PT</v>
      </c>
      <c r="B6">
        <v>6</v>
      </c>
      <c r="C6">
        <v>0</v>
      </c>
      <c r="D6">
        <v>1</v>
      </c>
      <c r="E6">
        <v>0</v>
      </c>
      <c r="F6">
        <v>0</v>
      </c>
      <c r="G6">
        <v>0</v>
      </c>
      <c r="H6">
        <v>2</v>
      </c>
      <c r="I6">
        <v>6</v>
      </c>
      <c r="J6">
        <v>2</v>
      </c>
      <c r="K6">
        <v>5</v>
      </c>
      <c r="L6">
        <v>0</v>
      </c>
      <c r="M6">
        <v>0</v>
      </c>
      <c r="N6">
        <v>0</v>
      </c>
      <c r="O6">
        <v>0</v>
      </c>
      <c r="P6">
        <v>1</v>
      </c>
      <c r="Q6" s="2">
        <f t="shared" si="0"/>
        <v>0.33333333333333331</v>
      </c>
      <c r="R6" s="2">
        <f t="shared" si="1"/>
        <v>0.4</v>
      </c>
      <c r="S6" s="6" t="s">
        <v>45</v>
      </c>
      <c r="T6">
        <v>11</v>
      </c>
      <c r="U6">
        <v>9</v>
      </c>
      <c r="V6">
        <v>0</v>
      </c>
      <c r="W6" s="3">
        <f t="shared" si="2"/>
        <v>13.931909090909095</v>
      </c>
      <c r="X6" s="4">
        <f t="shared" si="3"/>
        <v>7.5</v>
      </c>
      <c r="Y6" s="4">
        <f t="shared" si="4"/>
        <v>3.3000000000000007</v>
      </c>
      <c r="Z6">
        <v>0</v>
      </c>
    </row>
    <row r="7" spans="1:26" x14ac:dyDescent="0.3">
      <c r="A7" s="1" t="str">
        <f>'Chris Paul'!A7</f>
        <v>vs DEF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-11</v>
      </c>
      <c r="Q7" s="6" t="s">
        <v>45</v>
      </c>
      <c r="R7" s="6" t="s">
        <v>45</v>
      </c>
      <c r="S7" s="6" t="s">
        <v>45</v>
      </c>
      <c r="T7">
        <v>6</v>
      </c>
      <c r="U7">
        <v>0</v>
      </c>
      <c r="V7">
        <v>0</v>
      </c>
      <c r="W7" s="3">
        <f t="shared" si="2"/>
        <v>-8.9828333333333337</v>
      </c>
      <c r="X7" s="4">
        <f t="shared" si="3"/>
        <v>-1</v>
      </c>
      <c r="Y7" s="4">
        <f t="shared" si="4"/>
        <v>-1</v>
      </c>
      <c r="Z7">
        <v>0</v>
      </c>
    </row>
    <row r="8" spans="1:26" x14ac:dyDescent="0.3">
      <c r="A8" s="1" t="str">
        <f>'Chris Paul'!A8</f>
        <v>@ OCE</v>
      </c>
      <c r="B8">
        <v>6</v>
      </c>
      <c r="C8">
        <v>1</v>
      </c>
      <c r="D8">
        <v>1</v>
      </c>
      <c r="E8">
        <v>0</v>
      </c>
      <c r="F8">
        <v>0</v>
      </c>
      <c r="G8">
        <v>1</v>
      </c>
      <c r="H8">
        <v>2</v>
      </c>
      <c r="I8">
        <v>4</v>
      </c>
      <c r="J8">
        <v>2</v>
      </c>
      <c r="K8">
        <v>4</v>
      </c>
      <c r="L8">
        <v>0</v>
      </c>
      <c r="M8">
        <v>0</v>
      </c>
      <c r="N8">
        <v>0</v>
      </c>
      <c r="O8">
        <v>0</v>
      </c>
      <c r="P8">
        <v>-3</v>
      </c>
      <c r="Q8" s="2">
        <f t="shared" si="0"/>
        <v>0.5</v>
      </c>
      <c r="R8" s="2">
        <f t="shared" si="1"/>
        <v>0.5</v>
      </c>
      <c r="S8" s="6" t="s">
        <v>45</v>
      </c>
      <c r="T8">
        <v>12</v>
      </c>
      <c r="U8">
        <v>9</v>
      </c>
      <c r="V8">
        <v>0</v>
      </c>
      <c r="W8" s="3">
        <f t="shared" si="2"/>
        <v>16.036750000000001</v>
      </c>
      <c r="X8" s="4">
        <f t="shared" si="3"/>
        <v>7.6999999999999993</v>
      </c>
      <c r="Y8" s="4">
        <f t="shared" si="4"/>
        <v>4</v>
      </c>
      <c r="Z8">
        <v>0</v>
      </c>
    </row>
    <row r="9" spans="1:26" x14ac:dyDescent="0.3">
      <c r="A9" s="1" t="str">
        <f>'Chris Paul'!A9</f>
        <v>vs FRA</v>
      </c>
      <c r="B9">
        <v>7</v>
      </c>
      <c r="C9">
        <v>1</v>
      </c>
      <c r="D9">
        <v>0</v>
      </c>
      <c r="E9">
        <v>0</v>
      </c>
      <c r="F9">
        <v>0</v>
      </c>
      <c r="G9">
        <v>0</v>
      </c>
      <c r="H9">
        <v>2</v>
      </c>
      <c r="I9">
        <v>5</v>
      </c>
      <c r="J9">
        <v>1</v>
      </c>
      <c r="K9">
        <v>3</v>
      </c>
      <c r="L9">
        <v>2</v>
      </c>
      <c r="M9">
        <v>2</v>
      </c>
      <c r="N9">
        <v>0</v>
      </c>
      <c r="O9">
        <v>0</v>
      </c>
      <c r="P9">
        <v>2</v>
      </c>
      <c r="Q9" s="2">
        <f t="shared" si="0"/>
        <v>0.4</v>
      </c>
      <c r="R9" s="2">
        <f t="shared" si="1"/>
        <v>0.33333333333333331</v>
      </c>
      <c r="S9" s="2">
        <f t="shared" ref="S9:S46" si="5">L9/M9</f>
        <v>1</v>
      </c>
      <c r="T9">
        <v>9</v>
      </c>
      <c r="U9">
        <v>7</v>
      </c>
      <c r="V9">
        <v>0</v>
      </c>
      <c r="W9" s="3">
        <f t="shared" si="2"/>
        <v>23.822666666666667</v>
      </c>
      <c r="X9" s="4">
        <f t="shared" si="3"/>
        <v>8.1999999999999993</v>
      </c>
      <c r="Y9" s="4">
        <f t="shared" si="4"/>
        <v>4.5999999999999996</v>
      </c>
      <c r="Z9">
        <v>0</v>
      </c>
    </row>
    <row r="10" spans="1:26" x14ac:dyDescent="0.3">
      <c r="A10" s="1" t="str">
        <f>'Chris Paul'!A10</f>
        <v>@ INJ</v>
      </c>
      <c r="B10">
        <v>3</v>
      </c>
      <c r="C10">
        <v>0</v>
      </c>
      <c r="D10">
        <v>1</v>
      </c>
      <c r="E10">
        <v>1</v>
      </c>
      <c r="F10">
        <v>0</v>
      </c>
      <c r="G10">
        <v>1</v>
      </c>
      <c r="H10">
        <v>1</v>
      </c>
      <c r="I10">
        <v>2</v>
      </c>
      <c r="J10">
        <v>1</v>
      </c>
      <c r="K10">
        <v>2</v>
      </c>
      <c r="L10">
        <v>0</v>
      </c>
      <c r="M10">
        <v>0</v>
      </c>
      <c r="N10">
        <v>0</v>
      </c>
      <c r="O10">
        <v>1</v>
      </c>
      <c r="P10">
        <v>-5</v>
      </c>
      <c r="Q10" s="2">
        <f t="shared" si="0"/>
        <v>0.5</v>
      </c>
      <c r="R10" s="2">
        <f t="shared" si="1"/>
        <v>0.5</v>
      </c>
      <c r="S10" s="6" t="s">
        <v>45</v>
      </c>
      <c r="T10">
        <v>10</v>
      </c>
      <c r="U10">
        <v>5</v>
      </c>
      <c r="V10">
        <v>0</v>
      </c>
      <c r="W10" s="3">
        <f t="shared" si="2"/>
        <v>10.1273</v>
      </c>
      <c r="X10" s="4">
        <f t="shared" si="3"/>
        <v>6.5</v>
      </c>
      <c r="Y10" s="4">
        <f t="shared" si="4"/>
        <v>2.0000000000000004</v>
      </c>
      <c r="Z10">
        <v>0</v>
      </c>
    </row>
    <row r="11" spans="1:26" x14ac:dyDescent="0.3">
      <c r="A11" s="1" t="str">
        <f>'Chris Paul'!A11</f>
        <v>vs EUR</v>
      </c>
      <c r="B11">
        <v>2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2</v>
      </c>
      <c r="J11">
        <v>0</v>
      </c>
      <c r="K11">
        <v>1</v>
      </c>
      <c r="L11">
        <v>2</v>
      </c>
      <c r="M11">
        <v>2</v>
      </c>
      <c r="N11">
        <v>0</v>
      </c>
      <c r="O11">
        <v>0</v>
      </c>
      <c r="P11">
        <v>-5</v>
      </c>
      <c r="Q11" s="2">
        <f t="shared" si="0"/>
        <v>0</v>
      </c>
      <c r="R11" s="2">
        <f t="shared" si="1"/>
        <v>0</v>
      </c>
      <c r="S11" s="2">
        <f t="shared" si="5"/>
        <v>1</v>
      </c>
      <c r="T11">
        <v>11</v>
      </c>
      <c r="U11">
        <v>5</v>
      </c>
      <c r="V11">
        <v>0</v>
      </c>
      <c r="W11" s="3">
        <f t="shared" si="2"/>
        <v>0.98154545454545361</v>
      </c>
      <c r="X11" s="4">
        <f t="shared" si="3"/>
        <v>3.7</v>
      </c>
      <c r="Y11" s="4">
        <f t="shared" si="4"/>
        <v>0.60000000000000009</v>
      </c>
      <c r="Z11">
        <v>0</v>
      </c>
    </row>
    <row r="12" spans="1:26" x14ac:dyDescent="0.3">
      <c r="A12" s="1" t="str">
        <f>'Chris Paul'!A12</f>
        <v>@ RKS</v>
      </c>
      <c r="B12">
        <v>5</v>
      </c>
      <c r="C12">
        <v>1</v>
      </c>
      <c r="D12">
        <v>1</v>
      </c>
      <c r="E12">
        <v>0</v>
      </c>
      <c r="F12">
        <v>0</v>
      </c>
      <c r="G12">
        <v>0</v>
      </c>
      <c r="H12">
        <v>2</v>
      </c>
      <c r="I12">
        <v>3</v>
      </c>
      <c r="J12">
        <v>1</v>
      </c>
      <c r="K12">
        <v>1</v>
      </c>
      <c r="L12">
        <v>0</v>
      </c>
      <c r="M12">
        <v>0</v>
      </c>
      <c r="N12">
        <v>1</v>
      </c>
      <c r="O12">
        <v>0</v>
      </c>
      <c r="P12">
        <v>19</v>
      </c>
      <c r="Q12" s="2">
        <f t="shared" si="0"/>
        <v>0.66666666666666663</v>
      </c>
      <c r="R12" s="2">
        <f t="shared" si="1"/>
        <v>1</v>
      </c>
      <c r="S12" s="6" t="s">
        <v>45</v>
      </c>
      <c r="T12">
        <v>13</v>
      </c>
      <c r="U12">
        <v>8</v>
      </c>
      <c r="V12">
        <v>0</v>
      </c>
      <c r="W12" s="3">
        <f t="shared" si="2"/>
        <v>19.86569230769231</v>
      </c>
      <c r="X12" s="4">
        <f t="shared" si="3"/>
        <v>7.7</v>
      </c>
      <c r="Y12" s="4">
        <f t="shared" si="4"/>
        <v>5.1000000000000005</v>
      </c>
      <c r="Z12">
        <v>0</v>
      </c>
    </row>
    <row r="13" spans="1:26" x14ac:dyDescent="0.3">
      <c r="A13" s="1" t="str">
        <f>'Chris Paul'!A13</f>
        <v>vs AFR</v>
      </c>
      <c r="B13">
        <v>6</v>
      </c>
      <c r="C13">
        <v>1</v>
      </c>
      <c r="D13">
        <v>0</v>
      </c>
      <c r="E13">
        <v>0</v>
      </c>
      <c r="F13">
        <v>0</v>
      </c>
      <c r="G13">
        <v>0</v>
      </c>
      <c r="H13">
        <v>2</v>
      </c>
      <c r="I13">
        <v>3</v>
      </c>
      <c r="J13">
        <v>2</v>
      </c>
      <c r="K13">
        <v>3</v>
      </c>
      <c r="L13">
        <v>0</v>
      </c>
      <c r="M13">
        <v>0</v>
      </c>
      <c r="N13">
        <v>0</v>
      </c>
      <c r="O13">
        <v>0</v>
      </c>
      <c r="P13">
        <v>5</v>
      </c>
      <c r="Q13" s="2">
        <f t="shared" si="0"/>
        <v>0.66666666666666663</v>
      </c>
      <c r="R13" s="2">
        <f t="shared" si="1"/>
        <v>0.66666666666666663</v>
      </c>
      <c r="S13" s="6" t="s">
        <v>45</v>
      </c>
      <c r="T13">
        <v>9</v>
      </c>
      <c r="U13">
        <v>6</v>
      </c>
      <c r="V13">
        <v>0</v>
      </c>
      <c r="W13" s="3">
        <f t="shared" si="2"/>
        <v>27.872333333333334</v>
      </c>
      <c r="X13" s="4">
        <f t="shared" si="3"/>
        <v>7.2</v>
      </c>
      <c r="Y13" s="4">
        <f t="shared" si="4"/>
        <v>5</v>
      </c>
      <c r="Z13">
        <v>0</v>
      </c>
    </row>
    <row r="14" spans="1:26" x14ac:dyDescent="0.3">
      <c r="A14" s="1" t="str">
        <f>'Chris Paul'!A14</f>
        <v>@ CHI</v>
      </c>
      <c r="B14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2</v>
      </c>
      <c r="J14">
        <v>1</v>
      </c>
      <c r="K14">
        <v>2</v>
      </c>
      <c r="L14">
        <v>0</v>
      </c>
      <c r="M14">
        <v>0</v>
      </c>
      <c r="N14">
        <v>0</v>
      </c>
      <c r="O14">
        <v>0</v>
      </c>
      <c r="P14">
        <v>-1</v>
      </c>
      <c r="Q14" s="2">
        <f t="shared" si="0"/>
        <v>0.5</v>
      </c>
      <c r="R14" s="2">
        <f t="shared" si="1"/>
        <v>0.5</v>
      </c>
      <c r="S14" s="6" t="s">
        <v>45</v>
      </c>
      <c r="T14">
        <v>10</v>
      </c>
      <c r="U14">
        <v>3</v>
      </c>
      <c r="V14">
        <v>0</v>
      </c>
      <c r="W14" s="3">
        <f t="shared" si="2"/>
        <v>9.8476999999999997</v>
      </c>
      <c r="X14" s="4">
        <f t="shared" si="3"/>
        <v>3</v>
      </c>
      <c r="Y14" s="4">
        <f t="shared" si="4"/>
        <v>2</v>
      </c>
      <c r="Z14">
        <v>0</v>
      </c>
    </row>
    <row r="15" spans="1:26" x14ac:dyDescent="0.3">
      <c r="A15" s="1" t="str">
        <f>'Chris Paul'!A15</f>
        <v>@ USA</v>
      </c>
      <c r="B15">
        <v>9</v>
      </c>
      <c r="C15">
        <v>0</v>
      </c>
      <c r="D15">
        <v>1</v>
      </c>
      <c r="E15">
        <v>0</v>
      </c>
      <c r="F15">
        <v>0</v>
      </c>
      <c r="G15">
        <v>0</v>
      </c>
      <c r="H15">
        <v>3</v>
      </c>
      <c r="I15">
        <v>4</v>
      </c>
      <c r="J15">
        <v>3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 s="2">
        <f t="shared" si="0"/>
        <v>0.75</v>
      </c>
      <c r="R15" s="2">
        <f t="shared" si="1"/>
        <v>1</v>
      </c>
      <c r="S15" s="6" t="s">
        <v>45</v>
      </c>
      <c r="T15">
        <v>9</v>
      </c>
      <c r="U15">
        <v>12</v>
      </c>
      <c r="V15">
        <v>0</v>
      </c>
      <c r="W15" s="3">
        <f t="shared" si="2"/>
        <v>45.387555555555558</v>
      </c>
      <c r="X15" s="4">
        <f t="shared" si="3"/>
        <v>10.5</v>
      </c>
      <c r="Y15" s="4">
        <f t="shared" si="4"/>
        <v>8.1</v>
      </c>
      <c r="Z15">
        <v>0</v>
      </c>
    </row>
    <row r="16" spans="1:26" x14ac:dyDescent="0.3">
      <c r="A16" s="1" t="str">
        <f>'Chris Paul'!A16</f>
        <v>vs SPA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5</v>
      </c>
      <c r="J16">
        <v>1</v>
      </c>
      <c r="K16">
        <v>5</v>
      </c>
      <c r="L16">
        <v>0</v>
      </c>
      <c r="M16">
        <v>0</v>
      </c>
      <c r="N16">
        <v>0</v>
      </c>
      <c r="O16">
        <v>0</v>
      </c>
      <c r="P16">
        <v>-6</v>
      </c>
      <c r="Q16" s="2">
        <f t="shared" si="0"/>
        <v>0.2</v>
      </c>
      <c r="R16" s="2">
        <f t="shared" si="1"/>
        <v>0.2</v>
      </c>
      <c r="S16" s="6" t="s">
        <v>45</v>
      </c>
      <c r="T16">
        <v>13</v>
      </c>
      <c r="U16">
        <v>3</v>
      </c>
      <c r="V16">
        <v>0</v>
      </c>
      <c r="W16" s="3">
        <f t="shared" si="2"/>
        <v>-1.4686923076923069</v>
      </c>
      <c r="X16" s="4">
        <f t="shared" si="3"/>
        <v>3</v>
      </c>
      <c r="Y16" s="4">
        <f t="shared" si="4"/>
        <v>-0.10000000000000009</v>
      </c>
      <c r="Z16">
        <v>0</v>
      </c>
    </row>
    <row r="17" spans="1:26" x14ac:dyDescent="0.3">
      <c r="A17" s="1" t="str">
        <f>'Chris Paul'!A17</f>
        <v>vs 6TH</v>
      </c>
      <c r="B17">
        <v>5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J17">
        <v>1</v>
      </c>
      <c r="K17">
        <v>2</v>
      </c>
      <c r="L17">
        <v>2</v>
      </c>
      <c r="M17">
        <v>2</v>
      </c>
      <c r="N17">
        <v>1</v>
      </c>
      <c r="O17">
        <v>0</v>
      </c>
      <c r="P17">
        <v>4</v>
      </c>
      <c r="Q17" s="2">
        <f t="shared" si="0"/>
        <v>0.5</v>
      </c>
      <c r="R17" s="2">
        <f t="shared" si="1"/>
        <v>0.5</v>
      </c>
      <c r="S17" s="2">
        <f t="shared" si="5"/>
        <v>1</v>
      </c>
      <c r="T17">
        <v>8</v>
      </c>
      <c r="U17">
        <v>8</v>
      </c>
      <c r="V17">
        <v>0</v>
      </c>
      <c r="W17" s="3">
        <f t="shared" si="2"/>
        <v>35.092625000000005</v>
      </c>
      <c r="X17" s="4">
        <f t="shared" si="3"/>
        <v>8.9</v>
      </c>
      <c r="Y17" s="4">
        <f t="shared" si="4"/>
        <v>5.7</v>
      </c>
      <c r="Z17">
        <v>0</v>
      </c>
    </row>
    <row r="18" spans="1:26" x14ac:dyDescent="0.3">
      <c r="A18" s="1" t="str">
        <f>'Chris Paul'!A18</f>
        <v>@ CAN</v>
      </c>
      <c r="B18">
        <v>3</v>
      </c>
      <c r="C18">
        <v>2</v>
      </c>
      <c r="D18">
        <v>0</v>
      </c>
      <c r="E18">
        <v>0</v>
      </c>
      <c r="F18">
        <v>0</v>
      </c>
      <c r="G18">
        <v>0</v>
      </c>
      <c r="H18">
        <v>1</v>
      </c>
      <c r="I18">
        <v>3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-4</v>
      </c>
      <c r="Q18" s="2">
        <f t="shared" si="0"/>
        <v>0.33333333333333331</v>
      </c>
      <c r="R18" s="2">
        <f t="shared" si="1"/>
        <v>0</v>
      </c>
      <c r="S18" s="2">
        <f t="shared" si="5"/>
        <v>1</v>
      </c>
      <c r="T18">
        <v>8</v>
      </c>
      <c r="U18">
        <v>3</v>
      </c>
      <c r="V18">
        <v>0</v>
      </c>
      <c r="W18" s="3">
        <f t="shared" si="2"/>
        <v>11.387249999999998</v>
      </c>
      <c r="X18" s="4">
        <f t="shared" si="3"/>
        <v>5.4</v>
      </c>
      <c r="Y18" s="4">
        <f t="shared" si="4"/>
        <v>1.9</v>
      </c>
      <c r="Z18">
        <v>0</v>
      </c>
    </row>
    <row r="19" spans="1:26" x14ac:dyDescent="0.3">
      <c r="A19" s="1">
        <f>'Chris Paul'!A19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'Chris Paul'!A20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'Chris Paul'!A21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'Chris Paul'!A22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'Chris Paul'!A23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'Chris Paul'!A24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'Chris Paul'!A25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'Chris Paul'!A26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'Chris Paul'!A27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'Chris Paul'!A28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'Chris Paul'!A29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'Chris Paul'!A30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'Chris Paul'!A31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'Chris Paul'!A32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'Chris Paul'!A33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'Chris Paul'!A34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'Chris Paul'!A35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'Chris Paul'!A36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'Chris Paul'!A37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'Chris Paul'!A38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'Chris Paul'!A39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'Chris Paul'!A40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'Chris Paul'!A41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'Chris Paul'!A42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'Chris Paul'!A43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'Chris Paul'!A44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'Chris Paul'!A45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'Chris Paul'!A46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4.0588235294117645</v>
      </c>
      <c r="C47" s="4">
        <f t="shared" ref="C47:P47" si="6">AVERAGE(C2:C46)</f>
        <v>0.94117647058823528</v>
      </c>
      <c r="D47" s="4">
        <f t="shared" si="6"/>
        <v>0.6470588235294118</v>
      </c>
      <c r="E47" s="4">
        <f t="shared" si="6"/>
        <v>5.8823529411764705E-2</v>
      </c>
      <c r="F47" s="4">
        <f t="shared" si="6"/>
        <v>0</v>
      </c>
      <c r="G47" s="4">
        <f t="shared" si="6"/>
        <v>0.29411764705882354</v>
      </c>
      <c r="H47" s="4">
        <f t="shared" si="6"/>
        <v>1.2941176470588236</v>
      </c>
      <c r="I47" s="4">
        <f t="shared" si="6"/>
        <v>3.4705882352941178</v>
      </c>
      <c r="J47" s="4">
        <f t="shared" si="6"/>
        <v>1.0588235294117647</v>
      </c>
      <c r="K47" s="4">
        <f t="shared" si="6"/>
        <v>2.6470588235294117</v>
      </c>
      <c r="L47" s="4">
        <f t="shared" si="6"/>
        <v>0.41176470588235292</v>
      </c>
      <c r="M47" s="4">
        <f t="shared" si="6"/>
        <v>0.41176470588235292</v>
      </c>
      <c r="N47" s="4">
        <f t="shared" si="6"/>
        <v>0.35294117647058826</v>
      </c>
      <c r="O47" s="4">
        <f t="shared" si="6"/>
        <v>0.11764705882352941</v>
      </c>
      <c r="P47" s="4">
        <f t="shared" si="6"/>
        <v>-1.588235294117647</v>
      </c>
      <c r="Q47" s="2">
        <f>SUM(H2:H46)/SUM(I2:I46)</f>
        <v>0.3728813559322034</v>
      </c>
      <c r="R47" s="2">
        <f>SUM(J2:J46)/SUM(K2:K46)</f>
        <v>0.4</v>
      </c>
      <c r="S47" s="2">
        <f>SUM(L2:L46)/SUM(M2:M46)</f>
        <v>1</v>
      </c>
      <c r="T47" s="4">
        <f t="shared" ref="T47:V47" si="7">AVERAGE(T2:T46)</f>
        <v>10.529411764705882</v>
      </c>
      <c r="U47" s="4">
        <f t="shared" si="7"/>
        <v>5.9411764705882355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12.282374301675976</v>
      </c>
      <c r="X47" s="4">
        <f t="shared" ref="X47" si="8">B47+(C47*1.2)+(D47*1.5)+(E47*3)+(F47*3)-G47</f>
        <v>6.0411764705882351</v>
      </c>
      <c r="Y47" s="4">
        <f t="shared" ref="Y47" si="9">B47+0.4*H47-0.7*I47-0.4*(M47-L47)+0.7*N47+0.3*(C47-N47)+F47+D47*0.7+0.7*E47-0.4*O47-G47</f>
        <v>2.723529411764706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69</v>
      </c>
      <c r="C49">
        <f t="shared" ref="C49:P49" si="10">SUM(C2:C46)</f>
        <v>16</v>
      </c>
      <c r="D49">
        <f t="shared" si="10"/>
        <v>11</v>
      </c>
      <c r="E49">
        <f t="shared" si="10"/>
        <v>1</v>
      </c>
      <c r="F49">
        <f t="shared" si="10"/>
        <v>0</v>
      </c>
      <c r="G49">
        <f t="shared" si="10"/>
        <v>5</v>
      </c>
      <c r="H49">
        <f t="shared" si="10"/>
        <v>22</v>
      </c>
      <c r="I49">
        <f t="shared" si="10"/>
        <v>59</v>
      </c>
      <c r="J49">
        <f t="shared" si="10"/>
        <v>18</v>
      </c>
      <c r="K49">
        <f t="shared" si="10"/>
        <v>45</v>
      </c>
      <c r="L49">
        <f t="shared" si="10"/>
        <v>7</v>
      </c>
      <c r="M49">
        <f t="shared" si="10"/>
        <v>7</v>
      </c>
      <c r="N49">
        <f t="shared" si="10"/>
        <v>6</v>
      </c>
      <c r="O49">
        <f t="shared" si="10"/>
        <v>2</v>
      </c>
      <c r="P49">
        <f t="shared" si="10"/>
        <v>-27</v>
      </c>
      <c r="T49">
        <f>SUM(T2:T46)</f>
        <v>179</v>
      </c>
      <c r="U49">
        <f>SUM(U2:U46)</f>
        <v>101</v>
      </c>
      <c r="V49">
        <f>SUM(V2:V46)</f>
        <v>0</v>
      </c>
      <c r="X49" s="4">
        <f>SUM(X2:X46)</f>
        <v>102.70000000000002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'Chris Paul'!A2</f>
        <v>@ 6TH</v>
      </c>
      <c r="B2">
        <v>7</v>
      </c>
      <c r="C2">
        <v>1</v>
      </c>
      <c r="D2">
        <v>0</v>
      </c>
      <c r="E2">
        <v>0</v>
      </c>
      <c r="F2">
        <v>1</v>
      </c>
      <c r="G2">
        <v>0</v>
      </c>
      <c r="H2">
        <v>3</v>
      </c>
      <c r="I2">
        <v>7</v>
      </c>
      <c r="J2">
        <v>1</v>
      </c>
      <c r="K2">
        <v>2</v>
      </c>
      <c r="L2">
        <v>0</v>
      </c>
      <c r="M2">
        <v>0</v>
      </c>
      <c r="N2">
        <v>0</v>
      </c>
      <c r="O2">
        <v>0</v>
      </c>
      <c r="P2">
        <v>-1</v>
      </c>
      <c r="Q2" s="2">
        <f t="shared" ref="Q2:Q46" si="0">H2/I2</f>
        <v>0.42857142857142855</v>
      </c>
      <c r="R2" s="2">
        <f t="shared" ref="R2:R46" si="1">J2/K2</f>
        <v>0.5</v>
      </c>
      <c r="S2" s="6" t="s">
        <v>45</v>
      </c>
      <c r="T2">
        <v>10</v>
      </c>
      <c r="U2">
        <v>7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22.133100000000002</v>
      </c>
      <c r="X2" s="4">
        <f t="shared" ref="X2:X46" si="3">B2+(C2*1.2)+(D2*1.5)+(E2*3)+(F2*3)-G2</f>
        <v>11.2</v>
      </c>
      <c r="Y2" s="4">
        <f t="shared" ref="Y2:Y46" si="4">B2+0.4*H2-0.7*I2-0.4*(M2-L2)+0.7*N2+0.3*(C2-N2)+F2+D2*0.7+0.7*E2-0.4*O2-G2</f>
        <v>4.5999999999999996</v>
      </c>
      <c r="Z2">
        <v>0</v>
      </c>
    </row>
    <row r="3" spans="1:26" x14ac:dyDescent="0.3">
      <c r="A3" s="1" t="str">
        <f>'Chris Paul'!A3</f>
        <v>vs CAN</v>
      </c>
      <c r="B3">
        <v>5</v>
      </c>
      <c r="C3">
        <v>0</v>
      </c>
      <c r="D3">
        <v>1</v>
      </c>
      <c r="E3">
        <v>1</v>
      </c>
      <c r="F3">
        <v>0</v>
      </c>
      <c r="G3">
        <v>0</v>
      </c>
      <c r="H3">
        <v>2</v>
      </c>
      <c r="I3">
        <v>2</v>
      </c>
      <c r="J3">
        <v>1</v>
      </c>
      <c r="K3">
        <v>1</v>
      </c>
      <c r="L3">
        <v>0</v>
      </c>
      <c r="M3">
        <v>0</v>
      </c>
      <c r="N3">
        <v>0</v>
      </c>
      <c r="O3">
        <v>2</v>
      </c>
      <c r="P3">
        <v>2</v>
      </c>
      <c r="Q3" s="2">
        <f t="shared" si="0"/>
        <v>1</v>
      </c>
      <c r="R3" s="2">
        <f t="shared" si="1"/>
        <v>1</v>
      </c>
      <c r="S3" s="6" t="s">
        <v>45</v>
      </c>
      <c r="T3">
        <v>13</v>
      </c>
      <c r="U3">
        <v>7</v>
      </c>
      <c r="V3">
        <v>0</v>
      </c>
      <c r="W3" s="3">
        <f t="shared" si="2"/>
        <v>20.238153846153846</v>
      </c>
      <c r="X3" s="4">
        <f t="shared" si="3"/>
        <v>9.5</v>
      </c>
      <c r="Y3" s="4">
        <f t="shared" si="4"/>
        <v>5.0000000000000009</v>
      </c>
      <c r="Z3">
        <v>0</v>
      </c>
    </row>
    <row r="4" spans="1:26" x14ac:dyDescent="0.3">
      <c r="A4" s="1" t="str">
        <f>'Chris Paul'!A4</f>
        <v>@ DNK</v>
      </c>
      <c r="B4">
        <v>8</v>
      </c>
      <c r="C4">
        <v>6</v>
      </c>
      <c r="D4">
        <v>2</v>
      </c>
      <c r="E4">
        <v>1</v>
      </c>
      <c r="F4">
        <v>0</v>
      </c>
      <c r="G4">
        <v>1</v>
      </c>
      <c r="H4">
        <v>3</v>
      </c>
      <c r="I4">
        <v>7</v>
      </c>
      <c r="J4">
        <v>1</v>
      </c>
      <c r="K4">
        <v>3</v>
      </c>
      <c r="L4">
        <v>1</v>
      </c>
      <c r="M4">
        <v>2</v>
      </c>
      <c r="N4">
        <v>0</v>
      </c>
      <c r="O4">
        <v>0</v>
      </c>
      <c r="P4">
        <v>1</v>
      </c>
      <c r="Q4" s="2">
        <f t="shared" si="0"/>
        <v>0.42857142857142855</v>
      </c>
      <c r="R4" s="2">
        <f t="shared" si="1"/>
        <v>0.33333333333333331</v>
      </c>
      <c r="S4" s="2">
        <f>L4/M4</f>
        <v>0.5</v>
      </c>
      <c r="T4">
        <v>16</v>
      </c>
      <c r="U4">
        <v>12</v>
      </c>
      <c r="V4">
        <v>0</v>
      </c>
      <c r="W4" s="3">
        <f t="shared" si="2"/>
        <v>20.148124999999997</v>
      </c>
      <c r="X4" s="4">
        <f t="shared" si="3"/>
        <v>20.2</v>
      </c>
      <c r="Y4" s="4">
        <f t="shared" si="4"/>
        <v>6.8</v>
      </c>
      <c r="Z4">
        <v>0</v>
      </c>
    </row>
    <row r="5" spans="1:26" x14ac:dyDescent="0.3">
      <c r="A5" s="1" t="str">
        <f>'Chris Paul'!A5</f>
        <v>vs IMP</v>
      </c>
      <c r="B5">
        <v>3</v>
      </c>
      <c r="C5">
        <v>0</v>
      </c>
      <c r="D5">
        <v>2</v>
      </c>
      <c r="E5">
        <v>0</v>
      </c>
      <c r="F5">
        <v>1</v>
      </c>
      <c r="G5">
        <v>0</v>
      </c>
      <c r="H5">
        <v>1</v>
      </c>
      <c r="I5">
        <v>2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 s="2">
        <f t="shared" si="0"/>
        <v>0.5</v>
      </c>
      <c r="R5" s="2">
        <f t="shared" si="1"/>
        <v>1</v>
      </c>
      <c r="S5" s="6" t="s">
        <v>45</v>
      </c>
      <c r="T5">
        <v>10</v>
      </c>
      <c r="U5">
        <v>9</v>
      </c>
      <c r="V5">
        <v>0</v>
      </c>
      <c r="W5" s="3">
        <f t="shared" si="2"/>
        <v>22.172800000000002</v>
      </c>
      <c r="X5" s="4">
        <f t="shared" si="3"/>
        <v>9</v>
      </c>
      <c r="Y5" s="4">
        <f t="shared" si="4"/>
        <v>4.4000000000000004</v>
      </c>
      <c r="Z5">
        <v>0</v>
      </c>
    </row>
    <row r="6" spans="1:26" x14ac:dyDescent="0.3">
      <c r="A6" s="1" t="str">
        <f>'Chris Paul'!A6</f>
        <v>@ 3PT</v>
      </c>
      <c r="B6">
        <v>2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-11</v>
      </c>
      <c r="Q6" s="2">
        <f t="shared" si="0"/>
        <v>1</v>
      </c>
      <c r="R6" s="6" t="s">
        <v>45</v>
      </c>
      <c r="S6" s="6" t="s">
        <v>45</v>
      </c>
      <c r="T6">
        <v>11</v>
      </c>
      <c r="U6">
        <v>2</v>
      </c>
      <c r="V6">
        <v>0</v>
      </c>
      <c r="W6" s="3">
        <f t="shared" si="2"/>
        <v>11.372727272727273</v>
      </c>
      <c r="X6" s="4">
        <f t="shared" si="3"/>
        <v>3.2</v>
      </c>
      <c r="Y6" s="4">
        <f t="shared" si="4"/>
        <v>2.4</v>
      </c>
      <c r="Z6">
        <v>0</v>
      </c>
    </row>
    <row r="7" spans="1:26" x14ac:dyDescent="0.3">
      <c r="A7" s="1" t="str">
        <f>'Chris Paul'!A7</f>
        <v>vs DEF</v>
      </c>
      <c r="B7">
        <v>3</v>
      </c>
      <c r="C7">
        <v>2</v>
      </c>
      <c r="D7">
        <v>0</v>
      </c>
      <c r="E7">
        <v>0</v>
      </c>
      <c r="F7">
        <v>0</v>
      </c>
      <c r="G7">
        <v>0</v>
      </c>
      <c r="H7">
        <v>1</v>
      </c>
      <c r="I7">
        <v>5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3</v>
      </c>
      <c r="Q7" s="2">
        <f t="shared" si="0"/>
        <v>0.2</v>
      </c>
      <c r="R7" s="2">
        <f t="shared" si="1"/>
        <v>0.5</v>
      </c>
      <c r="S7" s="6" t="s">
        <v>45</v>
      </c>
      <c r="T7">
        <v>11</v>
      </c>
      <c r="U7">
        <v>3</v>
      </c>
      <c r="V7">
        <v>0</v>
      </c>
      <c r="W7" s="3">
        <f t="shared" si="2"/>
        <v>0.9382727272727297</v>
      </c>
      <c r="X7" s="4">
        <f t="shared" si="3"/>
        <v>5.4</v>
      </c>
      <c r="Y7" s="4">
        <f t="shared" si="4"/>
        <v>0.49999999999999989</v>
      </c>
      <c r="Z7">
        <v>0</v>
      </c>
    </row>
    <row r="8" spans="1:26" x14ac:dyDescent="0.3">
      <c r="A8" s="1" t="str">
        <f>'Chris Paul'!A8</f>
        <v>@ OCE</v>
      </c>
      <c r="B8">
        <v>2</v>
      </c>
      <c r="C8">
        <v>1</v>
      </c>
      <c r="D8">
        <v>3</v>
      </c>
      <c r="E8">
        <v>1</v>
      </c>
      <c r="F8">
        <v>0</v>
      </c>
      <c r="G8">
        <v>1</v>
      </c>
      <c r="H8">
        <v>1</v>
      </c>
      <c r="I8">
        <v>3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-5</v>
      </c>
      <c r="Q8" s="2">
        <f t="shared" si="0"/>
        <v>0.33333333333333331</v>
      </c>
      <c r="R8" s="2">
        <f t="shared" si="1"/>
        <v>0</v>
      </c>
      <c r="S8" s="6" t="s">
        <v>45</v>
      </c>
      <c r="T8">
        <v>10</v>
      </c>
      <c r="U8">
        <v>10</v>
      </c>
      <c r="V8">
        <v>0</v>
      </c>
      <c r="W8" s="3">
        <f t="shared" si="2"/>
        <v>13.604400000000004</v>
      </c>
      <c r="X8" s="4">
        <f t="shared" si="3"/>
        <v>9.6999999999999993</v>
      </c>
      <c r="Y8" s="4">
        <f t="shared" si="4"/>
        <v>2.8</v>
      </c>
      <c r="Z8">
        <v>0</v>
      </c>
    </row>
    <row r="9" spans="1:26" x14ac:dyDescent="0.3">
      <c r="A9" s="1" t="str">
        <f>'Chris Paul'!A9</f>
        <v>vs FRA</v>
      </c>
      <c r="B9">
        <v>3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2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>
        <v>3</v>
      </c>
      <c r="Q9" s="2">
        <f t="shared" si="0"/>
        <v>0.5</v>
      </c>
      <c r="R9" s="2">
        <f t="shared" si="1"/>
        <v>1</v>
      </c>
      <c r="S9" s="6" t="s">
        <v>45</v>
      </c>
      <c r="T9">
        <v>9</v>
      </c>
      <c r="U9">
        <v>5</v>
      </c>
      <c r="V9">
        <v>0</v>
      </c>
      <c r="W9" s="3">
        <f t="shared" si="2"/>
        <v>16.154888888888888</v>
      </c>
      <c r="X9" s="4">
        <f t="shared" si="3"/>
        <v>6.9</v>
      </c>
      <c r="Y9" s="4">
        <f t="shared" si="4"/>
        <v>2.9</v>
      </c>
      <c r="Z9">
        <v>0</v>
      </c>
    </row>
    <row r="10" spans="1:26" x14ac:dyDescent="0.3">
      <c r="A10" s="1" t="str">
        <f>'Chris Paul'!A10</f>
        <v>@ INJ</v>
      </c>
      <c r="B10">
        <v>5</v>
      </c>
      <c r="C10">
        <v>0</v>
      </c>
      <c r="D10">
        <v>1</v>
      </c>
      <c r="E10">
        <v>0</v>
      </c>
      <c r="F10">
        <v>0</v>
      </c>
      <c r="G10">
        <v>1</v>
      </c>
      <c r="H10">
        <v>2</v>
      </c>
      <c r="I10">
        <v>4</v>
      </c>
      <c r="J10">
        <v>1</v>
      </c>
      <c r="K10">
        <v>2</v>
      </c>
      <c r="L10">
        <v>0</v>
      </c>
      <c r="M10">
        <v>0</v>
      </c>
      <c r="N10">
        <v>0</v>
      </c>
      <c r="O10">
        <v>0</v>
      </c>
      <c r="P10">
        <v>-6</v>
      </c>
      <c r="Q10" s="2">
        <f t="shared" si="0"/>
        <v>0.5</v>
      </c>
      <c r="R10" s="2">
        <f t="shared" si="1"/>
        <v>0.5</v>
      </c>
      <c r="S10" s="6" t="s">
        <v>45</v>
      </c>
      <c r="T10">
        <v>12</v>
      </c>
      <c r="U10">
        <v>8</v>
      </c>
      <c r="V10">
        <v>0</v>
      </c>
      <c r="W10" s="3">
        <f t="shared" si="2"/>
        <v>10.498083333333335</v>
      </c>
      <c r="X10" s="4">
        <f t="shared" si="3"/>
        <v>5.5</v>
      </c>
      <c r="Y10" s="4">
        <f t="shared" si="4"/>
        <v>2.7</v>
      </c>
      <c r="Z10">
        <v>0</v>
      </c>
    </row>
    <row r="11" spans="1:26" x14ac:dyDescent="0.3">
      <c r="A11" s="1" t="str">
        <f>'Chris Paul'!A11</f>
        <v>vs EUR</v>
      </c>
      <c r="B11">
        <v>3</v>
      </c>
      <c r="C11">
        <v>0</v>
      </c>
      <c r="D11">
        <v>1</v>
      </c>
      <c r="E11">
        <v>1</v>
      </c>
      <c r="F11">
        <v>0</v>
      </c>
      <c r="G11">
        <v>0</v>
      </c>
      <c r="H11">
        <v>1</v>
      </c>
      <c r="I11">
        <v>3</v>
      </c>
      <c r="J11">
        <v>1</v>
      </c>
      <c r="K11">
        <v>2</v>
      </c>
      <c r="L11">
        <v>0</v>
      </c>
      <c r="M11">
        <v>0</v>
      </c>
      <c r="N11">
        <v>0</v>
      </c>
      <c r="O11">
        <v>0</v>
      </c>
      <c r="P11">
        <v>11</v>
      </c>
      <c r="Q11" s="2">
        <f t="shared" si="0"/>
        <v>0.33333333333333331</v>
      </c>
      <c r="R11" s="2">
        <f t="shared" si="1"/>
        <v>0.5</v>
      </c>
      <c r="S11" s="6" t="s">
        <v>45</v>
      </c>
      <c r="T11">
        <v>8</v>
      </c>
      <c r="U11">
        <v>6</v>
      </c>
      <c r="V11">
        <v>0</v>
      </c>
      <c r="W11" s="3">
        <f t="shared" si="2"/>
        <v>16.64425</v>
      </c>
      <c r="X11" s="4">
        <f t="shared" si="3"/>
        <v>7.5</v>
      </c>
      <c r="Y11" s="4">
        <f t="shared" si="4"/>
        <v>2.7</v>
      </c>
      <c r="Z11">
        <v>0</v>
      </c>
    </row>
    <row r="12" spans="1:26" x14ac:dyDescent="0.3">
      <c r="A12" s="1" t="str">
        <f>'Chris Paul'!A12</f>
        <v>@ RKS</v>
      </c>
      <c r="B12">
        <v>5</v>
      </c>
      <c r="C12">
        <v>1</v>
      </c>
      <c r="D12">
        <v>0</v>
      </c>
      <c r="E12">
        <v>0</v>
      </c>
      <c r="F12">
        <v>0</v>
      </c>
      <c r="G12">
        <v>0</v>
      </c>
      <c r="H12">
        <v>2</v>
      </c>
      <c r="I12">
        <v>2</v>
      </c>
      <c r="J12">
        <v>1</v>
      </c>
      <c r="K12">
        <v>1</v>
      </c>
      <c r="L12">
        <v>0</v>
      </c>
      <c r="M12">
        <v>0</v>
      </c>
      <c r="N12">
        <v>0</v>
      </c>
      <c r="O12">
        <v>1</v>
      </c>
      <c r="P12">
        <v>4</v>
      </c>
      <c r="Q12" s="2">
        <f t="shared" si="0"/>
        <v>1</v>
      </c>
      <c r="R12" s="2">
        <f t="shared" si="1"/>
        <v>1</v>
      </c>
      <c r="S12" s="6" t="s">
        <v>45</v>
      </c>
      <c r="T12">
        <v>9</v>
      </c>
      <c r="U12">
        <v>5</v>
      </c>
      <c r="V12">
        <v>0</v>
      </c>
      <c r="W12" s="3">
        <f t="shared" si="2"/>
        <v>24.567777777777778</v>
      </c>
      <c r="X12" s="4">
        <f t="shared" si="3"/>
        <v>6.2</v>
      </c>
      <c r="Y12" s="4">
        <f t="shared" si="4"/>
        <v>4.3</v>
      </c>
      <c r="Z12">
        <v>0</v>
      </c>
    </row>
    <row r="13" spans="1:26" x14ac:dyDescent="0.3">
      <c r="A13" s="1" t="str">
        <f>'Chris Paul'!A13</f>
        <v>vs AFR</v>
      </c>
      <c r="B13">
        <v>6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2</v>
      </c>
      <c r="J13">
        <v>2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 s="2">
        <f t="shared" si="0"/>
        <v>1</v>
      </c>
      <c r="R13" s="2">
        <f t="shared" si="1"/>
        <v>1</v>
      </c>
      <c r="S13" s="6" t="s">
        <v>45</v>
      </c>
      <c r="T13">
        <v>7</v>
      </c>
      <c r="U13">
        <v>6</v>
      </c>
      <c r="V13">
        <v>0</v>
      </c>
      <c r="W13" s="3">
        <f t="shared" si="2"/>
        <v>39.33342857142857</v>
      </c>
      <c r="X13" s="4">
        <f t="shared" si="3"/>
        <v>6</v>
      </c>
      <c r="Y13" s="4">
        <f t="shared" si="4"/>
        <v>5.4</v>
      </c>
      <c r="Z13">
        <v>0</v>
      </c>
    </row>
    <row r="14" spans="1:26" x14ac:dyDescent="0.3">
      <c r="A14" s="1" t="str">
        <f>'Chris Paul'!A14</f>
        <v>@ CHI</v>
      </c>
      <c r="B14">
        <v>9</v>
      </c>
      <c r="C14">
        <v>0</v>
      </c>
      <c r="D14">
        <v>1</v>
      </c>
      <c r="E14">
        <v>0</v>
      </c>
      <c r="F14">
        <v>1</v>
      </c>
      <c r="G14">
        <v>1</v>
      </c>
      <c r="H14">
        <v>3</v>
      </c>
      <c r="I14">
        <v>3</v>
      </c>
      <c r="J14">
        <v>3</v>
      </c>
      <c r="K14">
        <v>3</v>
      </c>
      <c r="L14">
        <v>0</v>
      </c>
      <c r="M14">
        <v>0</v>
      </c>
      <c r="N14">
        <v>0</v>
      </c>
      <c r="O14">
        <v>0</v>
      </c>
      <c r="P14">
        <v>1</v>
      </c>
      <c r="Q14" s="2">
        <f t="shared" si="0"/>
        <v>1</v>
      </c>
      <c r="R14" s="2">
        <f t="shared" si="1"/>
        <v>1</v>
      </c>
      <c r="S14" s="6" t="s">
        <v>45</v>
      </c>
      <c r="T14">
        <v>7</v>
      </c>
      <c r="U14">
        <v>11</v>
      </c>
      <c r="V14">
        <v>0</v>
      </c>
      <c r="W14" s="3">
        <f t="shared" si="2"/>
        <v>63.954000000000008</v>
      </c>
      <c r="X14" s="4">
        <f t="shared" si="3"/>
        <v>12.5</v>
      </c>
      <c r="Y14" s="4">
        <f t="shared" si="4"/>
        <v>8.7999999999999989</v>
      </c>
      <c r="Z14">
        <v>0</v>
      </c>
    </row>
    <row r="15" spans="1:26" x14ac:dyDescent="0.3">
      <c r="A15" s="1" t="str">
        <f>'Chris Paul'!A15</f>
        <v>@ USA</v>
      </c>
      <c r="B15">
        <v>0</v>
      </c>
      <c r="C15">
        <v>1</v>
      </c>
      <c r="D15">
        <v>0</v>
      </c>
      <c r="E15">
        <v>1</v>
      </c>
      <c r="F15">
        <v>1</v>
      </c>
      <c r="G15">
        <v>1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-3</v>
      </c>
      <c r="Q15" s="2">
        <f t="shared" si="0"/>
        <v>0</v>
      </c>
      <c r="R15" s="2">
        <f t="shared" si="1"/>
        <v>0</v>
      </c>
      <c r="S15" s="6" t="s">
        <v>45</v>
      </c>
      <c r="T15">
        <v>12</v>
      </c>
      <c r="U15">
        <v>0</v>
      </c>
      <c r="V15">
        <v>0</v>
      </c>
      <c r="W15" s="3">
        <f t="shared" si="2"/>
        <v>1.2255833333333321</v>
      </c>
      <c r="X15" s="4">
        <f t="shared" si="3"/>
        <v>6.2</v>
      </c>
      <c r="Y15" s="4">
        <f t="shared" si="4"/>
        <v>0.30000000000000004</v>
      </c>
      <c r="Z15">
        <v>0</v>
      </c>
    </row>
    <row r="16" spans="1:26" x14ac:dyDescent="0.3">
      <c r="A16" s="1" t="str">
        <f>'Chris Paul'!A16</f>
        <v>vs SPA</v>
      </c>
      <c r="B16">
        <v>8</v>
      </c>
      <c r="C16">
        <v>1</v>
      </c>
      <c r="D16">
        <v>0</v>
      </c>
      <c r="E16">
        <v>1</v>
      </c>
      <c r="F16">
        <v>0</v>
      </c>
      <c r="G16">
        <v>0</v>
      </c>
      <c r="H16">
        <v>3</v>
      </c>
      <c r="I16">
        <v>4</v>
      </c>
      <c r="J16">
        <v>2</v>
      </c>
      <c r="K16">
        <v>3</v>
      </c>
      <c r="L16">
        <v>0</v>
      </c>
      <c r="M16">
        <v>0</v>
      </c>
      <c r="N16">
        <v>0</v>
      </c>
      <c r="O16">
        <v>0</v>
      </c>
      <c r="P16">
        <v>-3</v>
      </c>
      <c r="Q16" s="2">
        <f t="shared" si="0"/>
        <v>0.75</v>
      </c>
      <c r="R16" s="2">
        <f t="shared" si="1"/>
        <v>0.66666666666666663</v>
      </c>
      <c r="S16" s="6" t="s">
        <v>45</v>
      </c>
      <c r="T16">
        <v>9</v>
      </c>
      <c r="U16">
        <v>8</v>
      </c>
      <c r="V16">
        <v>0</v>
      </c>
      <c r="W16" s="3">
        <f t="shared" si="2"/>
        <v>41.772333333333336</v>
      </c>
      <c r="X16" s="4">
        <f t="shared" si="3"/>
        <v>12.2</v>
      </c>
      <c r="Y16" s="4">
        <f t="shared" si="4"/>
        <v>7.3999999999999995</v>
      </c>
      <c r="Z16">
        <v>0</v>
      </c>
    </row>
    <row r="17" spans="1:26" x14ac:dyDescent="0.3">
      <c r="A17" s="1" t="str">
        <f>'Chris Paul'!A17</f>
        <v>vs 6TH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-7</v>
      </c>
      <c r="Q17" s="2">
        <f t="shared" si="0"/>
        <v>0</v>
      </c>
      <c r="R17" s="2">
        <f t="shared" si="1"/>
        <v>0</v>
      </c>
      <c r="S17" s="6" t="s">
        <v>45</v>
      </c>
      <c r="T17">
        <v>7</v>
      </c>
      <c r="U17">
        <v>0</v>
      </c>
      <c r="V17">
        <v>0</v>
      </c>
      <c r="W17" s="3">
        <f t="shared" si="2"/>
        <v>-11.197142857142856</v>
      </c>
      <c r="X17" s="4">
        <f t="shared" si="3"/>
        <v>0</v>
      </c>
      <c r="Y17" s="4">
        <f t="shared" si="4"/>
        <v>-1.4</v>
      </c>
      <c r="Z17">
        <v>0</v>
      </c>
    </row>
    <row r="18" spans="1:26" x14ac:dyDescent="0.3">
      <c r="A18" s="1" t="str">
        <f>'Chris Paul'!A18</f>
        <v>@ CAN</v>
      </c>
      <c r="B18">
        <v>2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3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4</v>
      </c>
      <c r="Q18" s="2">
        <f t="shared" si="0"/>
        <v>0.33333333333333331</v>
      </c>
      <c r="R18" s="6" t="s">
        <v>45</v>
      </c>
      <c r="S18" s="6" t="s">
        <v>45</v>
      </c>
      <c r="T18">
        <v>5</v>
      </c>
      <c r="U18">
        <v>5</v>
      </c>
      <c r="V18">
        <v>0</v>
      </c>
      <c r="W18" s="3">
        <f t="shared" si="2"/>
        <v>19.220799999999997</v>
      </c>
      <c r="X18" s="4">
        <f t="shared" si="3"/>
        <v>5.9</v>
      </c>
      <c r="Y18" s="4">
        <f t="shared" si="4"/>
        <v>2</v>
      </c>
      <c r="Z18">
        <v>0</v>
      </c>
    </row>
    <row r="19" spans="1:26" x14ac:dyDescent="0.3">
      <c r="A19" s="1">
        <f>'Chris Paul'!A19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ref="S18:S46" si="5">L19/M19</f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'Chris Paul'!A20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'Chris Paul'!A21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'Chris Paul'!A22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'Chris Paul'!A23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'Chris Paul'!A24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'Chris Paul'!A25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'Chris Paul'!A26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'Chris Paul'!A27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'Chris Paul'!A28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'Chris Paul'!A29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'Chris Paul'!A30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'Chris Paul'!A31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'Chris Paul'!A32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'Chris Paul'!A33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'Chris Paul'!A34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'Chris Paul'!A35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'Chris Paul'!A36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'Chris Paul'!A37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'Chris Paul'!A38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'Chris Paul'!A39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'Chris Paul'!A40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'Chris Paul'!A41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'Chris Paul'!A42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'Chris Paul'!A43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'Chris Paul'!A44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'Chris Paul'!A45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'Chris Paul'!A46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4.1764705882352944</v>
      </c>
      <c r="C47" s="4">
        <f t="shared" ref="C47:P47" si="6">AVERAGE(C2:C46)</f>
        <v>1.0588235294117647</v>
      </c>
      <c r="D47" s="4">
        <f t="shared" si="6"/>
        <v>0.76470588235294112</v>
      </c>
      <c r="E47" s="4">
        <f t="shared" si="6"/>
        <v>0.35294117647058826</v>
      </c>
      <c r="F47" s="4">
        <f t="shared" si="6"/>
        <v>0.23529411764705882</v>
      </c>
      <c r="G47" s="4">
        <f t="shared" si="6"/>
        <v>0.29411764705882354</v>
      </c>
      <c r="H47" s="4">
        <f t="shared" si="6"/>
        <v>1.588235294117647</v>
      </c>
      <c r="I47" s="4">
        <f t="shared" si="6"/>
        <v>3.1176470588235294</v>
      </c>
      <c r="J47" s="4">
        <f t="shared" si="6"/>
        <v>0.94117647058823528</v>
      </c>
      <c r="K47" s="4">
        <f t="shared" si="6"/>
        <v>1.5294117647058822</v>
      </c>
      <c r="L47" s="4">
        <f t="shared" si="6"/>
        <v>5.8823529411764705E-2</v>
      </c>
      <c r="M47" s="4">
        <f t="shared" si="6"/>
        <v>0.11764705882352941</v>
      </c>
      <c r="N47" s="4">
        <f t="shared" si="6"/>
        <v>0.17647058823529413</v>
      </c>
      <c r="O47" s="4">
        <f t="shared" si="6"/>
        <v>0.23529411764705882</v>
      </c>
      <c r="P47" s="4">
        <f t="shared" si="6"/>
        <v>-0.41176470588235292</v>
      </c>
      <c r="Q47" s="2">
        <f>SUM(H2:H46)/SUM(I2:I46)</f>
        <v>0.50943396226415094</v>
      </c>
      <c r="R47" s="2">
        <f>SUM(J2:J46)/SUM(K2:K46)</f>
        <v>0.61538461538461542</v>
      </c>
      <c r="S47" s="2">
        <f>SUM(L2:L46)/SUM(M2:M46)</f>
        <v>0.5</v>
      </c>
      <c r="T47" s="4">
        <f t="shared" ref="T47:V47" si="7">AVERAGE(T2:T46)</f>
        <v>9.764705882352942</v>
      </c>
      <c r="U47" s="4">
        <f t="shared" si="7"/>
        <v>6.117647058823529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18.41577710843373</v>
      </c>
      <c r="X47" s="4">
        <f t="shared" ref="X47" si="8">B47+(C47*1.2)+(D47*1.5)+(E47*3)+(F47*3)-G47</f>
        <v>8.0647058823529392</v>
      </c>
      <c r="Y47" s="4">
        <f t="shared" ref="Y47" si="9">B47+0.4*H47-0.7*I47-0.4*(M47-L47)+0.7*N47+0.3*(C47-N47)+F47+D47*0.7+0.7*E47-0.4*O47-G47</f>
        <v>3.6235294117647068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71</v>
      </c>
      <c r="C49">
        <f t="shared" ref="C49:P49" si="10">SUM(C2:C46)</f>
        <v>18</v>
      </c>
      <c r="D49">
        <f t="shared" si="10"/>
        <v>13</v>
      </c>
      <c r="E49">
        <f t="shared" si="10"/>
        <v>6</v>
      </c>
      <c r="F49">
        <f t="shared" si="10"/>
        <v>4</v>
      </c>
      <c r="G49">
        <f t="shared" si="10"/>
        <v>5</v>
      </c>
      <c r="H49">
        <f t="shared" si="10"/>
        <v>27</v>
      </c>
      <c r="I49">
        <f t="shared" si="10"/>
        <v>53</v>
      </c>
      <c r="J49">
        <f t="shared" si="10"/>
        <v>16</v>
      </c>
      <c r="K49">
        <f t="shared" si="10"/>
        <v>26</v>
      </c>
      <c r="L49">
        <f t="shared" si="10"/>
        <v>1</v>
      </c>
      <c r="M49">
        <f t="shared" si="10"/>
        <v>2</v>
      </c>
      <c r="N49">
        <f t="shared" si="10"/>
        <v>3</v>
      </c>
      <c r="O49">
        <f t="shared" si="10"/>
        <v>4</v>
      </c>
      <c r="P49">
        <f t="shared" si="10"/>
        <v>-7</v>
      </c>
      <c r="T49">
        <f>SUM(T2:T46)</f>
        <v>166</v>
      </c>
      <c r="U49">
        <f>SUM(U2:U46)</f>
        <v>104</v>
      </c>
      <c r="V49">
        <f>SUM(V2:V46)</f>
        <v>0</v>
      </c>
      <c r="X49" s="4">
        <f>SUM(X2:X46)</f>
        <v>137.10000000000002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'Chris Paul'!A2</f>
        <v>@ 6TH</v>
      </c>
      <c r="B2">
        <v>10</v>
      </c>
      <c r="C2">
        <v>1</v>
      </c>
      <c r="D2">
        <v>0</v>
      </c>
      <c r="E2">
        <v>0</v>
      </c>
      <c r="F2">
        <v>0</v>
      </c>
      <c r="G2">
        <v>0</v>
      </c>
      <c r="H2">
        <v>4</v>
      </c>
      <c r="I2">
        <v>4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 s="2">
        <f t="shared" ref="Q2:Q46" si="0">H2/I2</f>
        <v>1</v>
      </c>
      <c r="R2" s="2" t="e">
        <f t="shared" ref="R2:R46" si="1">J2/K2</f>
        <v>#DIV/0!</v>
      </c>
      <c r="S2" s="6" t="s">
        <v>45</v>
      </c>
      <c r="T2">
        <v>10</v>
      </c>
      <c r="U2">
        <v>10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36.565600000000003</v>
      </c>
      <c r="X2" s="4">
        <f t="shared" ref="X2:X46" si="3">B2+(C2*1.2)+(D2*1.5)+(E2*3)+(F2*3)-G2</f>
        <v>11.2</v>
      </c>
      <c r="Y2" s="4">
        <f t="shared" ref="Y2:Y46" si="4">B2+0.4*H2-0.7*I2-0.4*(M2-L2)+0.7*N2+0.3*(C2-N2)+F2+D2*0.7+0.7*E2-0.4*O2-G2</f>
        <v>9.1</v>
      </c>
      <c r="Z2">
        <v>0</v>
      </c>
    </row>
    <row r="3" spans="1:26" x14ac:dyDescent="0.3">
      <c r="A3" s="1" t="str">
        <f>'Chris Paul'!A3</f>
        <v>vs CAN</v>
      </c>
      <c r="B3">
        <v>3</v>
      </c>
      <c r="C3">
        <v>1</v>
      </c>
      <c r="D3">
        <v>2</v>
      </c>
      <c r="E3">
        <v>0</v>
      </c>
      <c r="F3">
        <v>0</v>
      </c>
      <c r="G3">
        <v>0</v>
      </c>
      <c r="H3">
        <v>1</v>
      </c>
      <c r="I3">
        <v>3</v>
      </c>
      <c r="J3">
        <v>0</v>
      </c>
      <c r="K3">
        <v>1</v>
      </c>
      <c r="L3">
        <v>1</v>
      </c>
      <c r="M3">
        <v>1</v>
      </c>
      <c r="N3">
        <v>0</v>
      </c>
      <c r="O3">
        <v>1</v>
      </c>
      <c r="P3">
        <v>8</v>
      </c>
      <c r="Q3" s="2">
        <f t="shared" si="0"/>
        <v>0.33333333333333331</v>
      </c>
      <c r="R3" s="2">
        <f t="shared" si="1"/>
        <v>0</v>
      </c>
      <c r="S3" s="2">
        <f>L3/M3</f>
        <v>1</v>
      </c>
      <c r="T3">
        <v>9</v>
      </c>
      <c r="U3">
        <v>9</v>
      </c>
      <c r="V3">
        <v>0</v>
      </c>
      <c r="W3" s="3">
        <f t="shared" si="2"/>
        <v>13.473555555555553</v>
      </c>
      <c r="X3" s="4">
        <f t="shared" si="3"/>
        <v>7.2</v>
      </c>
      <c r="Y3" s="4">
        <f t="shared" si="4"/>
        <v>2.6</v>
      </c>
      <c r="Z3">
        <v>0</v>
      </c>
    </row>
    <row r="4" spans="1:26" x14ac:dyDescent="0.3">
      <c r="A4" s="1" t="str">
        <f>'Chris Paul'!A4</f>
        <v>@ DNK</v>
      </c>
      <c r="B4">
        <v>4</v>
      </c>
      <c r="C4">
        <v>3</v>
      </c>
      <c r="D4">
        <v>0</v>
      </c>
      <c r="E4">
        <v>0</v>
      </c>
      <c r="F4">
        <v>0</v>
      </c>
      <c r="G4">
        <v>0</v>
      </c>
      <c r="H4">
        <v>2</v>
      </c>
      <c r="I4">
        <v>2</v>
      </c>
      <c r="J4">
        <v>0</v>
      </c>
      <c r="K4">
        <v>0</v>
      </c>
      <c r="L4">
        <v>0</v>
      </c>
      <c r="M4">
        <v>0</v>
      </c>
      <c r="N4">
        <v>2</v>
      </c>
      <c r="O4">
        <v>2</v>
      </c>
      <c r="P4">
        <v>-8</v>
      </c>
      <c r="Q4" s="2">
        <f t="shared" si="0"/>
        <v>1</v>
      </c>
      <c r="R4" s="6" t="s">
        <v>45</v>
      </c>
      <c r="S4" s="6" t="s">
        <v>45</v>
      </c>
      <c r="T4">
        <v>12</v>
      </c>
      <c r="U4">
        <v>4</v>
      </c>
      <c r="V4">
        <v>0</v>
      </c>
      <c r="W4" s="3">
        <f t="shared" si="2"/>
        <v>19.213249999999999</v>
      </c>
      <c r="X4" s="4">
        <f t="shared" si="3"/>
        <v>7.6</v>
      </c>
      <c r="Y4" s="4">
        <f t="shared" si="4"/>
        <v>4.3</v>
      </c>
      <c r="Z4">
        <v>0</v>
      </c>
    </row>
    <row r="5" spans="1:26" x14ac:dyDescent="0.3">
      <c r="A5" s="1" t="str">
        <f>'Chris Paul'!A5</f>
        <v>vs IMP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 s="2">
        <f t="shared" si="0"/>
        <v>1</v>
      </c>
      <c r="R5" s="6" t="s">
        <v>45</v>
      </c>
      <c r="S5" s="6" t="s">
        <v>45</v>
      </c>
      <c r="T5">
        <v>8</v>
      </c>
      <c r="U5">
        <v>2</v>
      </c>
      <c r="V5">
        <v>0</v>
      </c>
      <c r="W5" s="3">
        <f t="shared" si="2"/>
        <v>8.5919999999999987</v>
      </c>
      <c r="X5" s="4">
        <f t="shared" si="3"/>
        <v>2</v>
      </c>
      <c r="Y5" s="4">
        <f t="shared" si="4"/>
        <v>1.2999999999999998</v>
      </c>
      <c r="Z5">
        <v>0</v>
      </c>
    </row>
    <row r="6" spans="1:26" x14ac:dyDescent="0.3">
      <c r="A6" s="1" t="str">
        <f>'Chris Paul'!A6</f>
        <v>@ 3PT</v>
      </c>
      <c r="B6">
        <v>6</v>
      </c>
      <c r="C6">
        <v>3</v>
      </c>
      <c r="D6">
        <v>0</v>
      </c>
      <c r="E6">
        <v>0</v>
      </c>
      <c r="F6">
        <v>0</v>
      </c>
      <c r="G6">
        <v>0</v>
      </c>
      <c r="H6">
        <v>3</v>
      </c>
      <c r="I6">
        <v>4</v>
      </c>
      <c r="J6">
        <v>0</v>
      </c>
      <c r="K6">
        <v>0</v>
      </c>
      <c r="L6">
        <v>0</v>
      </c>
      <c r="M6">
        <v>0</v>
      </c>
      <c r="N6">
        <v>2</v>
      </c>
      <c r="O6">
        <v>0</v>
      </c>
      <c r="P6">
        <v>1</v>
      </c>
      <c r="Q6" s="2">
        <f t="shared" si="0"/>
        <v>0.75</v>
      </c>
      <c r="R6" s="6" t="s">
        <v>45</v>
      </c>
      <c r="S6" s="6" t="s">
        <v>45</v>
      </c>
      <c r="T6">
        <v>7</v>
      </c>
      <c r="U6">
        <v>6</v>
      </c>
      <c r="V6">
        <v>1</v>
      </c>
      <c r="W6" s="3">
        <f t="shared" si="2"/>
        <v>44.518142857142855</v>
      </c>
      <c r="X6" s="4">
        <f t="shared" si="3"/>
        <v>9.6</v>
      </c>
      <c r="Y6" s="4">
        <f t="shared" si="4"/>
        <v>6.1000000000000005</v>
      </c>
      <c r="Z6">
        <v>0</v>
      </c>
    </row>
    <row r="7" spans="1:26" x14ac:dyDescent="0.3">
      <c r="A7" s="1" t="str">
        <f>'Chris Paul'!A7</f>
        <v>vs DEF</v>
      </c>
      <c r="B7">
        <v>4</v>
      </c>
      <c r="C7">
        <v>6</v>
      </c>
      <c r="D7">
        <v>2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2</v>
      </c>
      <c r="M7">
        <v>2</v>
      </c>
      <c r="N7">
        <v>2</v>
      </c>
      <c r="O7">
        <v>0</v>
      </c>
      <c r="P7">
        <v>-2</v>
      </c>
      <c r="Q7" s="2">
        <f t="shared" si="0"/>
        <v>1</v>
      </c>
      <c r="R7" s="6" t="s">
        <v>45</v>
      </c>
      <c r="S7" s="2">
        <f t="shared" ref="S7:S46" si="5">L7/M7</f>
        <v>1</v>
      </c>
      <c r="T7">
        <v>11</v>
      </c>
      <c r="U7">
        <v>9</v>
      </c>
      <c r="V7">
        <v>0</v>
      </c>
      <c r="W7" s="3">
        <f t="shared" si="2"/>
        <v>40.005363636363633</v>
      </c>
      <c r="X7" s="4">
        <f t="shared" si="3"/>
        <v>17.2</v>
      </c>
      <c r="Y7" s="4">
        <f t="shared" si="4"/>
        <v>8.6999999999999993</v>
      </c>
      <c r="Z7">
        <v>0</v>
      </c>
    </row>
    <row r="8" spans="1:26" x14ac:dyDescent="0.3">
      <c r="A8" s="1" t="str">
        <f>'Chris Paul'!A8</f>
        <v>@ OCE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-1</v>
      </c>
      <c r="Q8" s="6" t="s">
        <v>45</v>
      </c>
      <c r="R8" s="6" t="s">
        <v>45</v>
      </c>
      <c r="S8" s="6" t="s">
        <v>45</v>
      </c>
      <c r="T8">
        <v>9</v>
      </c>
      <c r="U8">
        <v>0</v>
      </c>
      <c r="V8">
        <v>0</v>
      </c>
      <c r="W8" s="3">
        <f t="shared" si="2"/>
        <v>-5.9885555555555552</v>
      </c>
      <c r="X8" s="4">
        <f t="shared" si="3"/>
        <v>-1</v>
      </c>
      <c r="Y8" s="4">
        <f t="shared" si="4"/>
        <v>-1</v>
      </c>
      <c r="Z8">
        <v>0</v>
      </c>
    </row>
    <row r="9" spans="1:26" x14ac:dyDescent="0.3">
      <c r="A9" s="1" t="str">
        <f>'Chris Paul'!A9</f>
        <v>vs FRA</v>
      </c>
      <c r="B9">
        <v>2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  <c r="Q9" s="2">
        <f t="shared" si="0"/>
        <v>1</v>
      </c>
      <c r="R9" s="6" t="s">
        <v>45</v>
      </c>
      <c r="S9" s="6" t="s">
        <v>45</v>
      </c>
      <c r="T9">
        <v>9</v>
      </c>
      <c r="U9">
        <v>2</v>
      </c>
      <c r="V9">
        <v>1</v>
      </c>
      <c r="W9" s="3">
        <f t="shared" si="2"/>
        <v>15.534111111111109</v>
      </c>
      <c r="X9" s="4">
        <f t="shared" si="3"/>
        <v>6.2</v>
      </c>
      <c r="Y9" s="4">
        <f t="shared" si="4"/>
        <v>2.7</v>
      </c>
      <c r="Z9">
        <v>0</v>
      </c>
    </row>
    <row r="10" spans="1:26" x14ac:dyDescent="0.3">
      <c r="A10" s="1" t="str">
        <f>'Chris Paul'!A10</f>
        <v>@ INJ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-4</v>
      </c>
      <c r="Q10" s="6" t="s">
        <v>45</v>
      </c>
      <c r="R10" s="6" t="s">
        <v>45</v>
      </c>
      <c r="S10" s="6" t="s">
        <v>45</v>
      </c>
      <c r="T10">
        <v>4</v>
      </c>
      <c r="U10">
        <v>0</v>
      </c>
      <c r="V10">
        <v>0</v>
      </c>
      <c r="W10" s="3">
        <f t="shared" si="2"/>
        <v>7.3535000000000004</v>
      </c>
      <c r="X10" s="4">
        <f t="shared" si="3"/>
        <v>2.4</v>
      </c>
      <c r="Y10" s="4">
        <f t="shared" si="4"/>
        <v>0.6</v>
      </c>
      <c r="Z10">
        <v>0</v>
      </c>
    </row>
    <row r="11" spans="1:26" x14ac:dyDescent="0.3">
      <c r="A11" s="1" t="str">
        <f>'Chris Paul'!A11</f>
        <v>vs EUR</v>
      </c>
      <c r="B11">
        <v>2</v>
      </c>
      <c r="C11">
        <v>5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2</v>
      </c>
      <c r="O11">
        <v>1</v>
      </c>
      <c r="P11">
        <v>15</v>
      </c>
      <c r="Q11" s="2">
        <f t="shared" si="0"/>
        <v>1</v>
      </c>
      <c r="R11" s="6" t="s">
        <v>45</v>
      </c>
      <c r="S11" s="6" t="s">
        <v>45</v>
      </c>
      <c r="T11">
        <v>11</v>
      </c>
      <c r="U11">
        <v>2</v>
      </c>
      <c r="V11">
        <v>0</v>
      </c>
      <c r="W11" s="3">
        <f t="shared" si="2"/>
        <v>17.385181818181817</v>
      </c>
      <c r="X11" s="4">
        <f t="shared" si="3"/>
        <v>8</v>
      </c>
      <c r="Y11" s="4">
        <f t="shared" si="4"/>
        <v>3.5999999999999996</v>
      </c>
      <c r="Z11">
        <v>0</v>
      </c>
    </row>
    <row r="12" spans="1:26" x14ac:dyDescent="0.3">
      <c r="A12" s="1" t="str">
        <f>'Chris Paul'!A12</f>
        <v>@ RKS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14</v>
      </c>
      <c r="Q12" s="6" t="s">
        <v>45</v>
      </c>
      <c r="R12" s="6" t="s">
        <v>45</v>
      </c>
      <c r="S12" s="6" t="s">
        <v>45</v>
      </c>
      <c r="T12">
        <v>6</v>
      </c>
      <c r="U12">
        <v>0</v>
      </c>
      <c r="V12">
        <v>0</v>
      </c>
      <c r="W12" s="3">
        <f t="shared" si="2"/>
        <v>2.4511666666666669</v>
      </c>
      <c r="X12" s="4">
        <f t="shared" si="3"/>
        <v>1.2</v>
      </c>
      <c r="Y12" s="4">
        <f t="shared" si="4"/>
        <v>0.3</v>
      </c>
      <c r="Z12">
        <v>0</v>
      </c>
    </row>
    <row r="13" spans="1:26" x14ac:dyDescent="0.3">
      <c r="A13" s="1" t="str">
        <f>'Chris Paul'!A13</f>
        <v>vs AFR</v>
      </c>
      <c r="B13">
        <v>5</v>
      </c>
      <c r="C13">
        <v>2</v>
      </c>
      <c r="D13">
        <v>0</v>
      </c>
      <c r="E13">
        <v>0</v>
      </c>
      <c r="F13">
        <v>0</v>
      </c>
      <c r="G13">
        <v>0</v>
      </c>
      <c r="H13">
        <v>2</v>
      </c>
      <c r="I13">
        <v>3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-1</v>
      </c>
      <c r="Q13" s="2">
        <f t="shared" si="0"/>
        <v>0.66666666666666663</v>
      </c>
      <c r="R13" s="6" t="s">
        <v>45</v>
      </c>
      <c r="S13" s="2">
        <f t="shared" si="5"/>
        <v>1</v>
      </c>
      <c r="T13">
        <v>6</v>
      </c>
      <c r="U13">
        <v>5</v>
      </c>
      <c r="V13">
        <v>0</v>
      </c>
      <c r="W13" s="3">
        <f t="shared" si="2"/>
        <v>38.895333333333333</v>
      </c>
      <c r="X13" s="4">
        <f t="shared" si="3"/>
        <v>7.4</v>
      </c>
      <c r="Y13" s="4">
        <f t="shared" si="4"/>
        <v>4.7</v>
      </c>
      <c r="Z13">
        <v>0</v>
      </c>
    </row>
    <row r="14" spans="1:26" x14ac:dyDescent="0.3">
      <c r="A14" s="1" t="str">
        <f>'Chris Paul'!A14</f>
        <v>@ CHI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-1</v>
      </c>
      <c r="Q14" s="6" t="s">
        <v>45</v>
      </c>
      <c r="R14" s="6" t="s">
        <v>45</v>
      </c>
      <c r="S14" s="6" t="s">
        <v>45</v>
      </c>
      <c r="T14">
        <v>4</v>
      </c>
      <c r="U14">
        <v>2</v>
      </c>
      <c r="V14">
        <v>0</v>
      </c>
      <c r="W14" s="3">
        <f t="shared" si="2"/>
        <v>4.37575</v>
      </c>
      <c r="X14" s="4">
        <f t="shared" si="3"/>
        <v>1.5</v>
      </c>
      <c r="Y14" s="4">
        <f t="shared" si="4"/>
        <v>0.29999999999999993</v>
      </c>
      <c r="Z14">
        <v>0</v>
      </c>
    </row>
    <row r="15" spans="1:26" x14ac:dyDescent="0.3">
      <c r="A15" s="1" t="str">
        <f>'Chris Paul'!A15</f>
        <v>@ USA</v>
      </c>
      <c r="B15">
        <v>5</v>
      </c>
      <c r="C15">
        <v>2</v>
      </c>
      <c r="D15">
        <v>0</v>
      </c>
      <c r="E15">
        <v>0</v>
      </c>
      <c r="F15">
        <v>0</v>
      </c>
      <c r="G15">
        <v>0</v>
      </c>
      <c r="H15">
        <v>2</v>
      </c>
      <c r="I15">
        <v>2</v>
      </c>
      <c r="J15">
        <v>0</v>
      </c>
      <c r="K15">
        <v>0</v>
      </c>
      <c r="L15">
        <v>1</v>
      </c>
      <c r="M15">
        <v>1</v>
      </c>
      <c r="N15">
        <v>0</v>
      </c>
      <c r="O15">
        <v>1</v>
      </c>
      <c r="P15">
        <v>-3</v>
      </c>
      <c r="Q15" s="2">
        <f t="shared" si="0"/>
        <v>1</v>
      </c>
      <c r="R15" s="6" t="s">
        <v>45</v>
      </c>
      <c r="S15" s="2">
        <f t="shared" si="5"/>
        <v>1</v>
      </c>
      <c r="T15">
        <v>9</v>
      </c>
      <c r="U15">
        <v>5</v>
      </c>
      <c r="V15">
        <v>0</v>
      </c>
      <c r="W15" s="3">
        <f t="shared" si="2"/>
        <v>25.656111111111112</v>
      </c>
      <c r="X15" s="4">
        <f t="shared" si="3"/>
        <v>7.4</v>
      </c>
      <c r="Y15" s="4">
        <f t="shared" si="4"/>
        <v>4.5999999999999996</v>
      </c>
      <c r="Z15">
        <v>0</v>
      </c>
    </row>
    <row r="16" spans="1:26" x14ac:dyDescent="0.3">
      <c r="A16" s="1" t="str">
        <f>'Chris Paul'!A16</f>
        <v>vs SPA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2</v>
      </c>
      <c r="Q16" s="2">
        <f t="shared" si="0"/>
        <v>0</v>
      </c>
      <c r="R16" s="6" t="s">
        <v>45</v>
      </c>
      <c r="S16" s="6" t="s">
        <v>45</v>
      </c>
      <c r="T16">
        <v>7</v>
      </c>
      <c r="U16">
        <v>0</v>
      </c>
      <c r="V16">
        <v>0</v>
      </c>
      <c r="W16" s="3">
        <f t="shared" si="2"/>
        <v>2.101</v>
      </c>
      <c r="X16" s="4">
        <f t="shared" si="3"/>
        <v>2.4</v>
      </c>
      <c r="Y16" s="4">
        <f t="shared" si="4"/>
        <v>0.3</v>
      </c>
      <c r="Z16">
        <v>0</v>
      </c>
    </row>
    <row r="17" spans="1:26" x14ac:dyDescent="0.3">
      <c r="A17" s="1" t="str">
        <f>'Chris Paul'!A17</f>
        <v>vs 6TH</v>
      </c>
      <c r="B17">
        <v>2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</v>
      </c>
      <c r="Q17" s="2">
        <f t="shared" si="0"/>
        <v>0.33333333333333331</v>
      </c>
      <c r="R17" s="6" t="s">
        <v>45</v>
      </c>
      <c r="S17" s="6" t="s">
        <v>45</v>
      </c>
      <c r="T17">
        <v>8</v>
      </c>
      <c r="U17">
        <v>2</v>
      </c>
      <c r="V17">
        <v>0</v>
      </c>
      <c r="W17" s="3">
        <f t="shared" si="2"/>
        <v>2.7796249999999993</v>
      </c>
      <c r="X17" s="4">
        <f t="shared" si="3"/>
        <v>3.2</v>
      </c>
      <c r="Y17" s="4">
        <f t="shared" si="4"/>
        <v>0.60000000000000031</v>
      </c>
      <c r="Z17">
        <v>0</v>
      </c>
    </row>
    <row r="18" spans="1:26" x14ac:dyDescent="0.3">
      <c r="A18" s="1" t="str">
        <f>'Chris Paul'!A18</f>
        <v>@ CAN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-7</v>
      </c>
      <c r="Q18" s="6" t="s">
        <v>45</v>
      </c>
      <c r="R18" s="6" t="s">
        <v>45</v>
      </c>
      <c r="S18" s="6" t="s">
        <v>45</v>
      </c>
      <c r="T18">
        <v>4</v>
      </c>
      <c r="U18">
        <v>0</v>
      </c>
      <c r="V18">
        <v>0</v>
      </c>
      <c r="W18" s="3">
        <f t="shared" si="2"/>
        <v>3.6767500000000002</v>
      </c>
      <c r="X18" s="4">
        <f t="shared" si="3"/>
        <v>1.2</v>
      </c>
      <c r="Y18" s="4">
        <f t="shared" si="4"/>
        <v>0.3</v>
      </c>
      <c r="Z18">
        <v>0</v>
      </c>
    </row>
    <row r="19" spans="1:26" x14ac:dyDescent="0.3">
      <c r="A19" s="1">
        <f>'Chris Paul'!A19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'Chris Paul'!A20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'Chris Paul'!A21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'Chris Paul'!A22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'Chris Paul'!A23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'Chris Paul'!A24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'Chris Paul'!A25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'Chris Paul'!A26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'Chris Paul'!A27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'Chris Paul'!A28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'Chris Paul'!A29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'Chris Paul'!A30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'Chris Paul'!A31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'Chris Paul'!A32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'Chris Paul'!A33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'Chris Paul'!A34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'Chris Paul'!A35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'Chris Paul'!A36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'Chris Paul'!A37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'Chris Paul'!A38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'Chris Paul'!A39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'Chris Paul'!A40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'Chris Paul'!A41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'Chris Paul'!A42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'Chris Paul'!A43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'Chris Paul'!A44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'Chris Paul'!A45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'Chris Paul'!A46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2.6470588235294117</v>
      </c>
      <c r="C47" s="4">
        <f t="shared" ref="C47:P47" si="6">AVERAGE(C2:C46)</f>
        <v>1.8235294117647058</v>
      </c>
      <c r="D47" s="4">
        <f t="shared" si="6"/>
        <v>0.29411764705882354</v>
      </c>
      <c r="E47" s="4">
        <f t="shared" si="6"/>
        <v>5.8823529411764705E-2</v>
      </c>
      <c r="F47" s="4">
        <f t="shared" si="6"/>
        <v>5.8823529411764705E-2</v>
      </c>
      <c r="G47" s="4">
        <f t="shared" si="6"/>
        <v>5.8823529411764705E-2</v>
      </c>
      <c r="H47" s="4">
        <f t="shared" si="6"/>
        <v>1.1176470588235294</v>
      </c>
      <c r="I47" s="4">
        <f t="shared" si="6"/>
        <v>1.5294117647058822</v>
      </c>
      <c r="J47" s="4">
        <f t="shared" si="6"/>
        <v>0</v>
      </c>
      <c r="K47" s="4">
        <f t="shared" si="6"/>
        <v>5.8823529411764705E-2</v>
      </c>
      <c r="L47" s="4">
        <f t="shared" si="6"/>
        <v>0.29411764705882354</v>
      </c>
      <c r="M47" s="4">
        <f t="shared" si="6"/>
        <v>0.29411764705882354</v>
      </c>
      <c r="N47" s="4">
        <f t="shared" si="6"/>
        <v>0.6470588235294118</v>
      </c>
      <c r="O47" s="4">
        <f t="shared" si="6"/>
        <v>0.47058823529411764</v>
      </c>
      <c r="P47" s="4">
        <f t="shared" si="6"/>
        <v>1.0588235294117647</v>
      </c>
      <c r="Q47" s="2">
        <f>SUM(H2:H46)/SUM(I2:I46)</f>
        <v>0.73076923076923073</v>
      </c>
      <c r="R47" s="2">
        <f>SUM(J2:J46)/SUM(K2:K46)</f>
        <v>0</v>
      </c>
      <c r="S47" s="2">
        <f>SUM(L2:L46)/SUM(M2:M46)</f>
        <v>1</v>
      </c>
      <c r="T47" s="4">
        <f t="shared" ref="T47:V47" si="7">AVERAGE(T2:T46)</f>
        <v>7.882352941176471</v>
      </c>
      <c r="U47" s="4">
        <f t="shared" si="7"/>
        <v>3.4117647058823528</v>
      </c>
      <c r="V47" s="4">
        <f t="shared" si="7"/>
        <v>0.11764705882352941</v>
      </c>
      <c r="W47" s="3">
        <f>((H49*85.91) +(F49*53.897)+(J49*51.757)+(L49*46.845)+(E49*39.19)+(N49*39.19)+(D49*34.677)+((C49-N49)*14.707)-(O49*17.174)-((M49-L49)*20.091)-((I49-H49)*39.19)-(G49*53.897))/T49</f>
        <v>17.855208955223883</v>
      </c>
      <c r="X47" s="4">
        <f t="shared" ref="X47" si="8">B47+(C47*1.2)+(D47*1.5)+(E47*3)+(F47*3)-G47</f>
        <v>5.5705882352941183</v>
      </c>
      <c r="Y47" s="4">
        <f t="shared" ref="Y47" si="9">B47+0.4*H47-0.7*I47-0.4*(M47-L47)+0.7*N47+0.3*(C47-N47)+F47+D47*0.7+0.7*E47-0.4*O47-G47</f>
        <v>2.8882352941176475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45</v>
      </c>
      <c r="C49">
        <f t="shared" ref="C49:P49" si="10">SUM(C2:C46)</f>
        <v>31</v>
      </c>
      <c r="D49">
        <f t="shared" si="10"/>
        <v>5</v>
      </c>
      <c r="E49">
        <f t="shared" si="10"/>
        <v>1</v>
      </c>
      <c r="F49">
        <f t="shared" si="10"/>
        <v>1</v>
      </c>
      <c r="G49">
        <f t="shared" si="10"/>
        <v>1</v>
      </c>
      <c r="H49">
        <f t="shared" si="10"/>
        <v>19</v>
      </c>
      <c r="I49">
        <f t="shared" si="10"/>
        <v>26</v>
      </c>
      <c r="J49">
        <f t="shared" si="10"/>
        <v>0</v>
      </c>
      <c r="K49">
        <f t="shared" si="10"/>
        <v>1</v>
      </c>
      <c r="L49">
        <f t="shared" si="10"/>
        <v>5</v>
      </c>
      <c r="M49">
        <f t="shared" si="10"/>
        <v>5</v>
      </c>
      <c r="N49">
        <f t="shared" si="10"/>
        <v>11</v>
      </c>
      <c r="O49">
        <f t="shared" si="10"/>
        <v>8</v>
      </c>
      <c r="P49">
        <f t="shared" si="10"/>
        <v>18</v>
      </c>
      <c r="T49">
        <f>SUM(T2:T46)</f>
        <v>134</v>
      </c>
      <c r="U49">
        <f>SUM(U2:U46)</f>
        <v>58</v>
      </c>
      <c r="V49">
        <f>SUM(V2:V46)</f>
        <v>2</v>
      </c>
      <c r="X49" s="4">
        <f>SUM(X2:X46)</f>
        <v>94.700000000000031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Chris Paul</vt:lpstr>
      <vt:lpstr>Vince Carter</vt:lpstr>
      <vt:lpstr>LeBron James</vt:lpstr>
      <vt:lpstr>Carmelo Anthony</vt:lpstr>
      <vt:lpstr>Zach Randolph</vt:lpstr>
      <vt:lpstr>Andre Iguodala</vt:lpstr>
      <vt:lpstr>J.J. Redick</vt:lpstr>
      <vt:lpstr>Kyle Korver</vt:lpstr>
      <vt:lpstr>Zaza Pachulia</vt:lpstr>
      <vt:lpstr>Devin Harris</vt:lpstr>
      <vt:lpstr>Udonis Haslem</vt:lpstr>
      <vt:lpstr>Channing Frye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2024-03-25T08:40:49Z</dcterms:modified>
</cp:coreProperties>
</file>