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CA04ED9A-B480-48AB-B6CC-9C5EA790F0E9}" xr6:coauthVersionLast="47" xr6:coauthVersionMax="47" xr10:uidLastSave="{00000000-0000-0000-0000-000000000000}"/>
  <bookViews>
    <workbookView xWindow="-108" yWindow="-108" windowWidth="23256" windowHeight="12456" firstSheet="9" activeTab="13" xr2:uid="{0D40A248-FF8F-46CA-B1D1-6E3AD099E80C}"/>
  </bookViews>
  <sheets>
    <sheet name="Ricky Rubio" sheetId="4" r:id="rId1"/>
    <sheet name="Alex Abrines" sheetId="1" r:id="rId2"/>
    <sheet name="Serge Ibaka" sheetId="3" r:id="rId3"/>
    <sheet name="Pau Gasol" sheetId="12" r:id="rId4"/>
    <sheet name="Marc Gasol" sheetId="5" r:id="rId5"/>
    <sheet name="Santi Aldama" sheetId="2" r:id="rId6"/>
    <sheet name="Nikola Mirotic" sheetId="10" r:id="rId7"/>
    <sheet name="J.J. Barea" sheetId="6" r:id="rId8"/>
    <sheet name="Jose Calderon" sheetId="8" r:id="rId9"/>
    <sheet name="Willy Hernangomez" sheetId="15" r:id="rId10"/>
    <sheet name="Juancho Hernangomez" sheetId="9" r:id="rId11"/>
    <sheet name="Lorenzo Brown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" i="14" l="1"/>
  <c r="Z19" i="14"/>
  <c r="Y19" i="14"/>
  <c r="X19" i="14"/>
  <c r="Q19" i="14"/>
  <c r="AA19" i="13"/>
  <c r="Z19" i="13"/>
  <c r="Y19" i="13"/>
  <c r="X19" i="13"/>
  <c r="Q19" i="13"/>
  <c r="AA18" i="14"/>
  <c r="Z18" i="14"/>
  <c r="Y18" i="14"/>
  <c r="X18" i="14"/>
  <c r="Q18" i="14"/>
  <c r="AA18" i="13"/>
  <c r="Z18" i="13"/>
  <c r="Y18" i="13"/>
  <c r="X18" i="13"/>
  <c r="Q18" i="13"/>
  <c r="AA15" i="14" l="1"/>
  <c r="Z15" i="14"/>
  <c r="Y15" i="14"/>
  <c r="X15" i="14"/>
  <c r="Q15" i="14"/>
  <c r="AA15" i="13"/>
  <c r="Z15" i="13"/>
  <c r="Y15" i="13"/>
  <c r="X15" i="13"/>
  <c r="Q15" i="13"/>
  <c r="X14" i="14"/>
  <c r="AA13" i="14" l="1"/>
  <c r="Z13" i="14"/>
  <c r="Y13" i="14"/>
  <c r="X13" i="14"/>
  <c r="Q13" i="14"/>
  <c r="AA13" i="13"/>
  <c r="Z13" i="13"/>
  <c r="Y13" i="13"/>
  <c r="X13" i="13"/>
  <c r="Q13" i="13"/>
  <c r="AA11" i="14"/>
  <c r="Z11" i="14"/>
  <c r="Y11" i="14"/>
  <c r="X11" i="14"/>
  <c r="Q11" i="14"/>
  <c r="AA11" i="13"/>
  <c r="Z11" i="13"/>
  <c r="Y11" i="13"/>
  <c r="X11" i="13"/>
  <c r="Q11" i="13"/>
  <c r="AA9" i="14"/>
  <c r="Z9" i="14"/>
  <c r="Y9" i="14"/>
  <c r="X9" i="14"/>
  <c r="Q9" i="14"/>
  <c r="AA9" i="13"/>
  <c r="Z9" i="13"/>
  <c r="Y9" i="13"/>
  <c r="X9" i="13"/>
  <c r="Q9" i="13"/>
  <c r="R9" i="9"/>
  <c r="AA7" i="14"/>
  <c r="Z7" i="14"/>
  <c r="Y7" i="14"/>
  <c r="X7" i="14"/>
  <c r="Q7" i="14"/>
  <c r="AA7" i="13"/>
  <c r="Z7" i="13"/>
  <c r="Y7" i="13"/>
  <c r="X7" i="13"/>
  <c r="Q7" i="13"/>
  <c r="AA5" i="14"/>
  <c r="Z5" i="14"/>
  <c r="Y5" i="14"/>
  <c r="X5" i="14"/>
  <c r="Q5" i="14"/>
  <c r="AA5" i="13"/>
  <c r="Z5" i="13"/>
  <c r="Y5" i="13"/>
  <c r="X5" i="13"/>
  <c r="Q5" i="13"/>
  <c r="Q5" i="6"/>
  <c r="AA2" i="14" l="1"/>
  <c r="Z2" i="14"/>
  <c r="Y2" i="14"/>
  <c r="X2" i="14"/>
  <c r="Q2" i="14"/>
  <c r="AA2" i="13"/>
  <c r="Z2" i="13"/>
  <c r="Y2" i="13"/>
  <c r="X2" i="13"/>
  <c r="Q2" i="13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 l="1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6" i="14"/>
  <c r="Z26" i="14"/>
  <c r="Y26" i="14"/>
  <c r="X26" i="14"/>
  <c r="Q26" i="14"/>
  <c r="AA25" i="14"/>
  <c r="Z25" i="14"/>
  <c r="Y25" i="14"/>
  <c r="X25" i="14"/>
  <c r="Q25" i="14"/>
  <c r="AA24" i="14"/>
  <c r="Z24" i="14"/>
  <c r="Y24" i="14"/>
  <c r="X24" i="14"/>
  <c r="Q24" i="14"/>
  <c r="AA23" i="14"/>
  <c r="Z23" i="14"/>
  <c r="Y23" i="14"/>
  <c r="X23" i="14"/>
  <c r="Q23" i="14"/>
  <c r="AA22" i="14"/>
  <c r="Z22" i="14"/>
  <c r="Y22" i="14"/>
  <c r="X22" i="14"/>
  <c r="Q22" i="14"/>
  <c r="AA21" i="14"/>
  <c r="Z21" i="14"/>
  <c r="Y21" i="14"/>
  <c r="X21" i="14"/>
  <c r="Q21" i="14"/>
  <c r="AA20" i="14"/>
  <c r="Z20" i="14"/>
  <c r="Y20" i="14"/>
  <c r="X20" i="14"/>
  <c r="Q20" i="14"/>
  <c r="AA17" i="14"/>
  <c r="Z17" i="14"/>
  <c r="Y17" i="14"/>
  <c r="X17" i="14"/>
  <c r="Q17" i="14"/>
  <c r="AA16" i="14"/>
  <c r="Z16" i="14"/>
  <c r="Y16" i="14"/>
  <c r="X16" i="14"/>
  <c r="Q16" i="14"/>
  <c r="AA14" i="14"/>
  <c r="Z14" i="14"/>
  <c r="Y14" i="14"/>
  <c r="Q14" i="14"/>
  <c r="AA12" i="14"/>
  <c r="Z12" i="14"/>
  <c r="Y12" i="14"/>
  <c r="X12" i="14"/>
  <c r="Q12" i="14"/>
  <c r="AA10" i="14"/>
  <c r="Z10" i="14"/>
  <c r="Y10" i="14"/>
  <c r="X10" i="14"/>
  <c r="Q10" i="14"/>
  <c r="AA8" i="14"/>
  <c r="Z8" i="14"/>
  <c r="Y8" i="14"/>
  <c r="X8" i="14"/>
  <c r="Q8" i="14"/>
  <c r="AA6" i="14"/>
  <c r="Z6" i="14"/>
  <c r="Y6" i="14"/>
  <c r="X6" i="14"/>
  <c r="Q6" i="14"/>
  <c r="AA4" i="14"/>
  <c r="Z4" i="14"/>
  <c r="Y4" i="14"/>
  <c r="X4" i="14"/>
  <c r="Q4" i="14"/>
  <c r="AA3" i="14"/>
  <c r="Z3" i="14"/>
  <c r="Y3" i="14"/>
  <c r="X3" i="14"/>
  <c r="Q3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S24" i="11"/>
  <c r="R24" i="11"/>
  <c r="Q24" i="11"/>
  <c r="Y23" i="11"/>
  <c r="X23" i="11"/>
  <c r="W23" i="11"/>
  <c r="S23" i="11"/>
  <c r="R23" i="11"/>
  <c r="Q23" i="11"/>
  <c r="Y22" i="11"/>
  <c r="X22" i="11"/>
  <c r="W22" i="11"/>
  <c r="S22" i="11"/>
  <c r="R22" i="11"/>
  <c r="Q22" i="11"/>
  <c r="Y21" i="11"/>
  <c r="X21" i="11"/>
  <c r="W21" i="11"/>
  <c r="S21" i="11"/>
  <c r="R21" i="11"/>
  <c r="Q21" i="11"/>
  <c r="Y20" i="11"/>
  <c r="X20" i="11"/>
  <c r="W20" i="11"/>
  <c r="S20" i="11"/>
  <c r="R20" i="11"/>
  <c r="Q20" i="11"/>
  <c r="Y19" i="11"/>
  <c r="X19" i="11"/>
  <c r="W19" i="11"/>
  <c r="R19" i="11"/>
  <c r="Q19" i="11"/>
  <c r="Y18" i="11"/>
  <c r="X18" i="11"/>
  <c r="W18" i="11"/>
  <c r="S18" i="11"/>
  <c r="R18" i="11"/>
  <c r="Q18" i="11"/>
  <c r="Y17" i="11"/>
  <c r="X17" i="11"/>
  <c r="W17" i="11"/>
  <c r="Q17" i="11"/>
  <c r="Y16" i="11"/>
  <c r="X16" i="11"/>
  <c r="W16" i="11"/>
  <c r="R16" i="11"/>
  <c r="Q16" i="11"/>
  <c r="Y15" i="11"/>
  <c r="X15" i="11"/>
  <c r="W15" i="11"/>
  <c r="Q15" i="11"/>
  <c r="Y14" i="11"/>
  <c r="X14" i="11"/>
  <c r="W14" i="11"/>
  <c r="Q14" i="11"/>
  <c r="Y13" i="11"/>
  <c r="X13" i="11"/>
  <c r="W13" i="11"/>
  <c r="Y12" i="11"/>
  <c r="X12" i="11"/>
  <c r="W12" i="11"/>
  <c r="R12" i="11"/>
  <c r="Q12" i="11"/>
  <c r="Y11" i="11"/>
  <c r="X11" i="11"/>
  <c r="W11" i="11"/>
  <c r="R11" i="11"/>
  <c r="Q11" i="11"/>
  <c r="Y10" i="11"/>
  <c r="X10" i="11"/>
  <c r="W10" i="11"/>
  <c r="R10" i="11"/>
  <c r="Q10" i="11"/>
  <c r="Y9" i="11"/>
  <c r="X9" i="11"/>
  <c r="W9" i="11"/>
  <c r="Y8" i="11"/>
  <c r="X8" i="11"/>
  <c r="W8" i="11"/>
  <c r="R8" i="11"/>
  <c r="Q8" i="11"/>
  <c r="Y7" i="11"/>
  <c r="X7" i="11"/>
  <c r="W7" i="11"/>
  <c r="Y6" i="11"/>
  <c r="X6" i="11"/>
  <c r="W6" i="11"/>
  <c r="Y5" i="11"/>
  <c r="X5" i="11"/>
  <c r="W5" i="11"/>
  <c r="Y4" i="11"/>
  <c r="X4" i="11"/>
  <c r="W4" i="11"/>
  <c r="S4" i="11"/>
  <c r="Q4" i="11"/>
  <c r="Y3" i="11"/>
  <c r="X3" i="11"/>
  <c r="W3" i="11"/>
  <c r="Y2" i="11"/>
  <c r="X2" i="11"/>
  <c r="W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R27" i="9"/>
  <c r="Q27" i="9"/>
  <c r="Y26" i="9"/>
  <c r="X26" i="9"/>
  <c r="W26" i="9"/>
  <c r="S26" i="9"/>
  <c r="R26" i="9"/>
  <c r="Q26" i="9"/>
  <c r="Y25" i="9"/>
  <c r="X25" i="9"/>
  <c r="W25" i="9"/>
  <c r="S25" i="9"/>
  <c r="R25" i="9"/>
  <c r="Q25" i="9"/>
  <c r="Y24" i="9"/>
  <c r="X24" i="9"/>
  <c r="W24" i="9"/>
  <c r="S24" i="9"/>
  <c r="R24" i="9"/>
  <c r="Q24" i="9"/>
  <c r="Y23" i="9"/>
  <c r="X23" i="9"/>
  <c r="W23" i="9"/>
  <c r="S23" i="9"/>
  <c r="R23" i="9"/>
  <c r="Q23" i="9"/>
  <c r="Y22" i="9"/>
  <c r="X22" i="9"/>
  <c r="W22" i="9"/>
  <c r="S22" i="9"/>
  <c r="R22" i="9"/>
  <c r="Q22" i="9"/>
  <c r="Y21" i="9"/>
  <c r="X21" i="9"/>
  <c r="W21" i="9"/>
  <c r="S21" i="9"/>
  <c r="R21" i="9"/>
  <c r="Q21" i="9"/>
  <c r="Y20" i="9"/>
  <c r="X20" i="9"/>
  <c r="W20" i="9"/>
  <c r="S20" i="9"/>
  <c r="R20" i="9"/>
  <c r="Q20" i="9"/>
  <c r="Y19" i="9"/>
  <c r="X19" i="9"/>
  <c r="W19" i="9"/>
  <c r="R19" i="9"/>
  <c r="Q19" i="9"/>
  <c r="Y18" i="9"/>
  <c r="X18" i="9"/>
  <c r="W18" i="9"/>
  <c r="R18" i="9"/>
  <c r="Q18" i="9"/>
  <c r="Y17" i="9"/>
  <c r="X17" i="9"/>
  <c r="W17" i="9"/>
  <c r="R17" i="9"/>
  <c r="Q17" i="9"/>
  <c r="Y16" i="9"/>
  <c r="X16" i="9"/>
  <c r="W16" i="9"/>
  <c r="R16" i="9"/>
  <c r="Q16" i="9"/>
  <c r="Y15" i="9"/>
  <c r="X15" i="9"/>
  <c r="W15" i="9"/>
  <c r="R15" i="9"/>
  <c r="Q15" i="9"/>
  <c r="Y14" i="9"/>
  <c r="X14" i="9"/>
  <c r="W14" i="9"/>
  <c r="Y13" i="9"/>
  <c r="X13" i="9"/>
  <c r="W13" i="9"/>
  <c r="S13" i="9"/>
  <c r="R13" i="9"/>
  <c r="Q13" i="9"/>
  <c r="Y12" i="9"/>
  <c r="X12" i="9"/>
  <c r="W12" i="9"/>
  <c r="R12" i="9"/>
  <c r="Q12" i="9"/>
  <c r="Y11" i="9"/>
  <c r="X11" i="9"/>
  <c r="W11" i="9"/>
  <c r="R11" i="9"/>
  <c r="Q11" i="9"/>
  <c r="Y10" i="9"/>
  <c r="X10" i="9"/>
  <c r="W10" i="9"/>
  <c r="S10" i="9"/>
  <c r="R10" i="9"/>
  <c r="Q10" i="9"/>
  <c r="Y9" i="9"/>
  <c r="X9" i="9"/>
  <c r="W9" i="9"/>
  <c r="Q9" i="9"/>
  <c r="Y8" i="9"/>
  <c r="X8" i="9"/>
  <c r="W8" i="9"/>
  <c r="Q8" i="9"/>
  <c r="Y7" i="9"/>
  <c r="X7" i="9"/>
  <c r="W7" i="9"/>
  <c r="R7" i="9"/>
  <c r="Q7" i="9"/>
  <c r="Y6" i="9"/>
  <c r="X6" i="9"/>
  <c r="W6" i="9"/>
  <c r="S6" i="9"/>
  <c r="R6" i="9"/>
  <c r="Q6" i="9"/>
  <c r="Y5" i="9"/>
  <c r="X5" i="9"/>
  <c r="W5" i="9"/>
  <c r="R5" i="9"/>
  <c r="Q5" i="9"/>
  <c r="Y4" i="9"/>
  <c r="X4" i="9"/>
  <c r="W4" i="9"/>
  <c r="R4" i="9"/>
  <c r="Q4" i="9"/>
  <c r="Y3" i="9"/>
  <c r="X3" i="9"/>
  <c r="W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S26" i="8"/>
  <c r="R26" i="8"/>
  <c r="Q26" i="8"/>
  <c r="Y25" i="8"/>
  <c r="X25" i="8"/>
  <c r="W25" i="8"/>
  <c r="S25" i="8"/>
  <c r="R25" i="8"/>
  <c r="Q25" i="8"/>
  <c r="Y24" i="8"/>
  <c r="X24" i="8"/>
  <c r="W24" i="8"/>
  <c r="S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S21" i="8"/>
  <c r="R21" i="8"/>
  <c r="Q21" i="8"/>
  <c r="Y20" i="8"/>
  <c r="X20" i="8"/>
  <c r="W20" i="8"/>
  <c r="S20" i="8"/>
  <c r="R20" i="8"/>
  <c r="Q20" i="8"/>
  <c r="Y19" i="8"/>
  <c r="X19" i="8"/>
  <c r="W19" i="8"/>
  <c r="R19" i="8"/>
  <c r="Q19" i="8"/>
  <c r="Y18" i="8"/>
  <c r="X18" i="8"/>
  <c r="W18" i="8"/>
  <c r="R18" i="8"/>
  <c r="Q18" i="8"/>
  <c r="Y17" i="8"/>
  <c r="X17" i="8"/>
  <c r="W17" i="8"/>
  <c r="Y16" i="8"/>
  <c r="X16" i="8"/>
  <c r="W16" i="8"/>
  <c r="R16" i="8"/>
  <c r="Q16" i="8"/>
  <c r="Y15" i="8"/>
  <c r="X15" i="8"/>
  <c r="W15" i="8"/>
  <c r="R15" i="8"/>
  <c r="Q15" i="8"/>
  <c r="Y14" i="8"/>
  <c r="X14" i="8"/>
  <c r="W14" i="8"/>
  <c r="Q14" i="8"/>
  <c r="Y13" i="8"/>
  <c r="X13" i="8"/>
  <c r="W13" i="8"/>
  <c r="R13" i="8"/>
  <c r="Q13" i="8"/>
  <c r="Y12" i="8"/>
  <c r="X12" i="8"/>
  <c r="W12" i="8"/>
  <c r="R12" i="8"/>
  <c r="Q12" i="8"/>
  <c r="Y11" i="8"/>
  <c r="X11" i="8"/>
  <c r="W11" i="8"/>
  <c r="S11" i="8"/>
  <c r="R11" i="8"/>
  <c r="Q11" i="8"/>
  <c r="Y10" i="8"/>
  <c r="X10" i="8"/>
  <c r="W10" i="8"/>
  <c r="Y9" i="8"/>
  <c r="X9" i="8"/>
  <c r="W9" i="8"/>
  <c r="Y8" i="8"/>
  <c r="X8" i="8"/>
  <c r="W8" i="8"/>
  <c r="Q8" i="8"/>
  <c r="Y7" i="8"/>
  <c r="X7" i="8"/>
  <c r="W7" i="8"/>
  <c r="R7" i="8"/>
  <c r="Q7" i="8"/>
  <c r="Y6" i="8"/>
  <c r="X6" i="8"/>
  <c r="W6" i="8"/>
  <c r="R6" i="8"/>
  <c r="Q6" i="8"/>
  <c r="Y5" i="8"/>
  <c r="X5" i="8"/>
  <c r="W5" i="8"/>
  <c r="Q5" i="8"/>
  <c r="Y4" i="8"/>
  <c r="X4" i="8"/>
  <c r="W4" i="8"/>
  <c r="R4" i="8"/>
  <c r="Q4" i="8"/>
  <c r="Y3" i="8"/>
  <c r="X3" i="8"/>
  <c r="W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S19" i="12"/>
  <c r="R19" i="12"/>
  <c r="Q19" i="12"/>
  <c r="Y18" i="12"/>
  <c r="X18" i="12"/>
  <c r="W18" i="12"/>
  <c r="S18" i="12"/>
  <c r="Q18" i="12"/>
  <c r="Y17" i="12"/>
  <c r="X17" i="12"/>
  <c r="W17" i="12"/>
  <c r="R17" i="12"/>
  <c r="Q17" i="12"/>
  <c r="Y16" i="12"/>
  <c r="X16" i="12"/>
  <c r="W16" i="12"/>
  <c r="S16" i="12"/>
  <c r="R16" i="12"/>
  <c r="Q16" i="12"/>
  <c r="Y15" i="12"/>
  <c r="X15" i="12"/>
  <c r="W15" i="12"/>
  <c r="Q15" i="12"/>
  <c r="Y14" i="12"/>
  <c r="X14" i="12"/>
  <c r="W14" i="12"/>
  <c r="S14" i="12"/>
  <c r="R14" i="12"/>
  <c r="Q14" i="12"/>
  <c r="Y13" i="12"/>
  <c r="X13" i="12"/>
  <c r="W13" i="12"/>
  <c r="S13" i="12"/>
  <c r="R13" i="12"/>
  <c r="Q13" i="12"/>
  <c r="Y12" i="12"/>
  <c r="X12" i="12"/>
  <c r="W12" i="12"/>
  <c r="S12" i="12"/>
  <c r="R12" i="12"/>
  <c r="Q12" i="12"/>
  <c r="Y11" i="12"/>
  <c r="X11" i="12"/>
  <c r="W11" i="12"/>
  <c r="S11" i="12"/>
  <c r="R11" i="12"/>
  <c r="Q11" i="12"/>
  <c r="Y10" i="12"/>
  <c r="X10" i="12"/>
  <c r="W10" i="12"/>
  <c r="S10" i="12"/>
  <c r="R10" i="12"/>
  <c r="Q10" i="12"/>
  <c r="Y9" i="12"/>
  <c r="X9" i="12"/>
  <c r="W9" i="12"/>
  <c r="S9" i="12"/>
  <c r="R9" i="12"/>
  <c r="Q9" i="12"/>
  <c r="Y8" i="12"/>
  <c r="X8" i="12"/>
  <c r="W8" i="12"/>
  <c r="S8" i="12"/>
  <c r="R8" i="12"/>
  <c r="Q8" i="12"/>
  <c r="Y7" i="12"/>
  <c r="X7" i="12"/>
  <c r="W7" i="12"/>
  <c r="S7" i="12"/>
  <c r="Q7" i="12"/>
  <c r="Y6" i="12"/>
  <c r="X6" i="12"/>
  <c r="W6" i="12"/>
  <c r="R6" i="12"/>
  <c r="Q6" i="12"/>
  <c r="Y5" i="12"/>
  <c r="X5" i="12"/>
  <c r="W5" i="12"/>
  <c r="Q5" i="12"/>
  <c r="Y4" i="12"/>
  <c r="X4" i="12"/>
  <c r="W4" i="12"/>
  <c r="Q4" i="12"/>
  <c r="Y3" i="12"/>
  <c r="X3" i="12"/>
  <c r="W3" i="12"/>
  <c r="Q3" i="12"/>
  <c r="Y2" i="12"/>
  <c r="X2" i="12"/>
  <c r="W2" i="12"/>
  <c r="S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R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S19" i="15"/>
  <c r="Y18" i="15"/>
  <c r="X18" i="15"/>
  <c r="W18" i="15"/>
  <c r="Q18" i="15"/>
  <c r="Y17" i="15"/>
  <c r="X17" i="15"/>
  <c r="W17" i="15"/>
  <c r="S17" i="15"/>
  <c r="Q17" i="15"/>
  <c r="Y16" i="15"/>
  <c r="X16" i="15"/>
  <c r="W16" i="15"/>
  <c r="Y15" i="15"/>
  <c r="X15" i="15"/>
  <c r="W15" i="15"/>
  <c r="S15" i="15"/>
  <c r="Q15" i="15"/>
  <c r="Y14" i="15"/>
  <c r="X14" i="15"/>
  <c r="W14" i="15"/>
  <c r="S14" i="15"/>
  <c r="Q14" i="15"/>
  <c r="Y13" i="15"/>
  <c r="X13" i="15"/>
  <c r="W13" i="15"/>
  <c r="Q13" i="15"/>
  <c r="Y12" i="15"/>
  <c r="X12" i="15"/>
  <c r="W12" i="15"/>
  <c r="S12" i="15"/>
  <c r="Q12" i="15"/>
  <c r="Y11" i="15"/>
  <c r="X11" i="15"/>
  <c r="W11" i="15"/>
  <c r="Q11" i="15"/>
  <c r="Y10" i="15"/>
  <c r="X10" i="15"/>
  <c r="W10" i="15"/>
  <c r="Q10" i="15"/>
  <c r="Y9" i="15"/>
  <c r="X9" i="15"/>
  <c r="W9" i="15"/>
  <c r="Q9" i="15"/>
  <c r="Y8" i="15"/>
  <c r="X8" i="15"/>
  <c r="W8" i="15"/>
  <c r="Q8" i="15"/>
  <c r="Y7" i="15"/>
  <c r="X7" i="15"/>
  <c r="W7" i="15"/>
  <c r="Y6" i="15"/>
  <c r="X6" i="15"/>
  <c r="W6" i="15"/>
  <c r="Q6" i="15"/>
  <c r="Y5" i="15"/>
  <c r="X5" i="15"/>
  <c r="W5" i="15"/>
  <c r="Q5" i="15"/>
  <c r="Y4" i="15"/>
  <c r="X4" i="15"/>
  <c r="W4" i="15"/>
  <c r="Q4" i="15"/>
  <c r="Y3" i="15"/>
  <c r="X3" i="15"/>
  <c r="W3" i="15"/>
  <c r="S3" i="15"/>
  <c r="Q3" i="15"/>
  <c r="Y2" i="15"/>
  <c r="X2" i="15"/>
  <c r="W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R26" i="6"/>
  <c r="Q26" i="6"/>
  <c r="Y25" i="6"/>
  <c r="X25" i="6"/>
  <c r="W25" i="6"/>
  <c r="S25" i="6"/>
  <c r="R25" i="6"/>
  <c r="Q25" i="6"/>
  <c r="Y24" i="6"/>
  <c r="X24" i="6"/>
  <c r="W24" i="6"/>
  <c r="S24" i="6"/>
  <c r="R24" i="6"/>
  <c r="Q24" i="6"/>
  <c r="Y23" i="6"/>
  <c r="X23" i="6"/>
  <c r="W23" i="6"/>
  <c r="S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R19" i="6"/>
  <c r="Q19" i="6"/>
  <c r="Y18" i="6"/>
  <c r="X18" i="6"/>
  <c r="W18" i="6"/>
  <c r="R18" i="6"/>
  <c r="Q18" i="6"/>
  <c r="Y17" i="6"/>
  <c r="X17" i="6"/>
  <c r="W17" i="6"/>
  <c r="Q17" i="6"/>
  <c r="Y16" i="6"/>
  <c r="X16" i="6"/>
  <c r="W16" i="6"/>
  <c r="R16" i="6"/>
  <c r="Q16" i="6"/>
  <c r="Y15" i="6"/>
  <c r="X15" i="6"/>
  <c r="W15" i="6"/>
  <c r="R15" i="6"/>
  <c r="Q15" i="6"/>
  <c r="Y14" i="6"/>
  <c r="X14" i="6"/>
  <c r="W14" i="6"/>
  <c r="R14" i="6"/>
  <c r="Q14" i="6"/>
  <c r="Y13" i="6"/>
  <c r="X13" i="6"/>
  <c r="W13" i="6"/>
  <c r="R13" i="6"/>
  <c r="Q13" i="6"/>
  <c r="Y12" i="6"/>
  <c r="X12" i="6"/>
  <c r="W12" i="6"/>
  <c r="Y11" i="6"/>
  <c r="X11" i="6"/>
  <c r="W11" i="6"/>
  <c r="S11" i="6"/>
  <c r="R11" i="6"/>
  <c r="Q11" i="6"/>
  <c r="Y10" i="6"/>
  <c r="X10" i="6"/>
  <c r="W10" i="6"/>
  <c r="S10" i="6"/>
  <c r="R10" i="6"/>
  <c r="Q10" i="6"/>
  <c r="Y9" i="6"/>
  <c r="X9" i="6"/>
  <c r="W9" i="6"/>
  <c r="S9" i="6"/>
  <c r="Q9" i="6"/>
  <c r="Y8" i="6"/>
  <c r="X8" i="6"/>
  <c r="W8" i="6"/>
  <c r="S8" i="6"/>
  <c r="Q8" i="6"/>
  <c r="Y7" i="6"/>
  <c r="X7" i="6"/>
  <c r="W7" i="6"/>
  <c r="S7" i="6"/>
  <c r="R7" i="6"/>
  <c r="Q7" i="6"/>
  <c r="Y6" i="6"/>
  <c r="X6" i="6"/>
  <c r="W6" i="6"/>
  <c r="S6" i="6"/>
  <c r="R6" i="6"/>
  <c r="Q6" i="6"/>
  <c r="Y5" i="6"/>
  <c r="X5" i="6"/>
  <c r="W5" i="6"/>
  <c r="R5" i="6"/>
  <c r="Y4" i="6"/>
  <c r="X4" i="6"/>
  <c r="W4" i="6"/>
  <c r="R4" i="6"/>
  <c r="Q4" i="6"/>
  <c r="Y3" i="6"/>
  <c r="X3" i="6"/>
  <c r="W3" i="6"/>
  <c r="R3" i="6"/>
  <c r="Q3" i="6"/>
  <c r="Y2" i="6"/>
  <c r="X2" i="6"/>
  <c r="W2" i="6"/>
  <c r="R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Y18" i="2"/>
  <c r="X18" i="2"/>
  <c r="W18" i="2"/>
  <c r="S18" i="2"/>
  <c r="Q18" i="2"/>
  <c r="Y17" i="2"/>
  <c r="X17" i="2"/>
  <c r="W17" i="2"/>
  <c r="S17" i="2"/>
  <c r="Q17" i="2"/>
  <c r="Y16" i="2"/>
  <c r="X16" i="2"/>
  <c r="W16" i="2"/>
  <c r="Q16" i="2"/>
  <c r="Y15" i="2"/>
  <c r="X15" i="2"/>
  <c r="W15" i="2"/>
  <c r="Q15" i="2"/>
  <c r="Y14" i="2"/>
  <c r="X14" i="2"/>
  <c r="W14" i="2"/>
  <c r="S14" i="2"/>
  <c r="Q14" i="2"/>
  <c r="Y13" i="2"/>
  <c r="X13" i="2"/>
  <c r="W13" i="2"/>
  <c r="Y12" i="2"/>
  <c r="X12" i="2"/>
  <c r="W12" i="2"/>
  <c r="Q12" i="2"/>
  <c r="Y11" i="2"/>
  <c r="X11" i="2"/>
  <c r="W11" i="2"/>
  <c r="R11" i="2"/>
  <c r="Q11" i="2"/>
  <c r="Y10" i="2"/>
  <c r="X10" i="2"/>
  <c r="W10" i="2"/>
  <c r="Y9" i="2"/>
  <c r="X9" i="2"/>
  <c r="W9" i="2"/>
  <c r="R9" i="2"/>
  <c r="Q9" i="2"/>
  <c r="Y8" i="2"/>
  <c r="X8" i="2"/>
  <c r="W8" i="2"/>
  <c r="Q8" i="2"/>
  <c r="Y7" i="2"/>
  <c r="X7" i="2"/>
  <c r="W7" i="2"/>
  <c r="Y6" i="2"/>
  <c r="X6" i="2"/>
  <c r="W6" i="2"/>
  <c r="R6" i="2"/>
  <c r="Q6" i="2"/>
  <c r="Y5" i="2"/>
  <c r="X5" i="2"/>
  <c r="W5" i="2"/>
  <c r="S5" i="2"/>
  <c r="Q5" i="2"/>
  <c r="Y4" i="2"/>
  <c r="X4" i="2"/>
  <c r="W4" i="2"/>
  <c r="R4" i="2"/>
  <c r="Q4" i="2"/>
  <c r="Y3" i="2"/>
  <c r="X3" i="2"/>
  <c r="W3" i="2"/>
  <c r="R3" i="2"/>
  <c r="Q3" i="2"/>
  <c r="Y2" i="2"/>
  <c r="X2" i="2"/>
  <c r="W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R19" i="5"/>
  <c r="Q19" i="5"/>
  <c r="Y18" i="5"/>
  <c r="X18" i="5"/>
  <c r="W18" i="5"/>
  <c r="S18" i="5"/>
  <c r="R18" i="5"/>
  <c r="Q18" i="5"/>
  <c r="Y17" i="5"/>
  <c r="X17" i="5"/>
  <c r="W17" i="5"/>
  <c r="S17" i="5"/>
  <c r="R17" i="5"/>
  <c r="Q17" i="5"/>
  <c r="Y16" i="5"/>
  <c r="X16" i="5"/>
  <c r="W16" i="5"/>
  <c r="S16" i="5"/>
  <c r="R16" i="5"/>
  <c r="Q16" i="5"/>
  <c r="Y15" i="5"/>
  <c r="X15" i="5"/>
  <c r="W15" i="5"/>
  <c r="S15" i="5"/>
  <c r="R15" i="5"/>
  <c r="Q15" i="5"/>
  <c r="Y14" i="5"/>
  <c r="X14" i="5"/>
  <c r="W14" i="5"/>
  <c r="S14" i="5"/>
  <c r="R14" i="5"/>
  <c r="Q14" i="5"/>
  <c r="Y13" i="5"/>
  <c r="X13" i="5"/>
  <c r="W13" i="5"/>
  <c r="S13" i="5"/>
  <c r="R13" i="5"/>
  <c r="Q13" i="5"/>
  <c r="Y12" i="5"/>
  <c r="X12" i="5"/>
  <c r="W12" i="5"/>
  <c r="S12" i="5"/>
  <c r="R12" i="5"/>
  <c r="Q12" i="5"/>
  <c r="Y11" i="5"/>
  <c r="X11" i="5"/>
  <c r="W11" i="5"/>
  <c r="S11" i="5"/>
  <c r="R11" i="5"/>
  <c r="Q11" i="5"/>
  <c r="Y10" i="5"/>
  <c r="X10" i="5"/>
  <c r="W10" i="5"/>
  <c r="R10" i="5"/>
  <c r="Q10" i="5"/>
  <c r="Y9" i="5"/>
  <c r="X9" i="5"/>
  <c r="W9" i="5"/>
  <c r="S9" i="5"/>
  <c r="R9" i="5"/>
  <c r="Q9" i="5"/>
  <c r="Y8" i="5"/>
  <c r="X8" i="5"/>
  <c r="W8" i="5"/>
  <c r="R8" i="5"/>
  <c r="Q8" i="5"/>
  <c r="Y7" i="5"/>
  <c r="X7" i="5"/>
  <c r="W7" i="5"/>
  <c r="S7" i="5"/>
  <c r="R7" i="5"/>
  <c r="Q7" i="5"/>
  <c r="Y6" i="5"/>
  <c r="X6" i="5"/>
  <c r="W6" i="5"/>
  <c r="S6" i="5"/>
  <c r="R6" i="5"/>
  <c r="Q6" i="5"/>
  <c r="Y5" i="5"/>
  <c r="X5" i="5"/>
  <c r="W5" i="5"/>
  <c r="S5" i="5"/>
  <c r="R5" i="5"/>
  <c r="Q5" i="5"/>
  <c r="Y4" i="5"/>
  <c r="X4" i="5"/>
  <c r="W4" i="5"/>
  <c r="S4" i="5"/>
  <c r="R4" i="5"/>
  <c r="Q4" i="5"/>
  <c r="Y3" i="5"/>
  <c r="X3" i="5"/>
  <c r="W3" i="5"/>
  <c r="S3" i="5"/>
  <c r="R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S19" i="4"/>
  <c r="R19" i="4"/>
  <c r="Q19" i="4"/>
  <c r="Y18" i="4"/>
  <c r="X18" i="4"/>
  <c r="W18" i="4"/>
  <c r="S18" i="4"/>
  <c r="R18" i="4"/>
  <c r="Q18" i="4"/>
  <c r="Y17" i="4"/>
  <c r="X17" i="4"/>
  <c r="W17" i="4"/>
  <c r="S17" i="4"/>
  <c r="R17" i="4"/>
  <c r="Q17" i="4"/>
  <c r="Y16" i="4"/>
  <c r="X16" i="4"/>
  <c r="W16" i="4"/>
  <c r="S16" i="4"/>
  <c r="R16" i="4"/>
  <c r="Q16" i="4"/>
  <c r="Y15" i="4"/>
  <c r="X15" i="4"/>
  <c r="W15" i="4"/>
  <c r="R15" i="4"/>
  <c r="Q15" i="4"/>
  <c r="Y14" i="4"/>
  <c r="X14" i="4"/>
  <c r="W14" i="4"/>
  <c r="R14" i="4"/>
  <c r="Q14" i="4"/>
  <c r="Y13" i="4"/>
  <c r="X13" i="4"/>
  <c r="W13" i="4"/>
  <c r="S13" i="4"/>
  <c r="R13" i="4"/>
  <c r="Q13" i="4"/>
  <c r="Y12" i="4"/>
  <c r="X12" i="4"/>
  <c r="W12" i="4"/>
  <c r="S12" i="4"/>
  <c r="Q12" i="4"/>
  <c r="Y11" i="4"/>
  <c r="X11" i="4"/>
  <c r="W11" i="4"/>
  <c r="S11" i="4"/>
  <c r="R11" i="4"/>
  <c r="Q11" i="4"/>
  <c r="Y10" i="4"/>
  <c r="X10" i="4"/>
  <c r="W10" i="4"/>
  <c r="S10" i="4"/>
  <c r="R10" i="4"/>
  <c r="Q10" i="4"/>
  <c r="Y9" i="4"/>
  <c r="X9" i="4"/>
  <c r="W9" i="4"/>
  <c r="S9" i="4"/>
  <c r="Q9" i="4"/>
  <c r="Y8" i="4"/>
  <c r="X8" i="4"/>
  <c r="W8" i="4"/>
  <c r="S8" i="4"/>
  <c r="R8" i="4"/>
  <c r="Q8" i="4"/>
  <c r="Y7" i="4"/>
  <c r="X7" i="4"/>
  <c r="W7" i="4"/>
  <c r="R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S19" i="3"/>
  <c r="R19" i="3"/>
  <c r="Q19" i="3"/>
  <c r="Y18" i="3"/>
  <c r="X18" i="3"/>
  <c r="W18" i="3"/>
  <c r="S18" i="3"/>
  <c r="R18" i="3"/>
  <c r="Q18" i="3"/>
  <c r="Y17" i="3"/>
  <c r="X17" i="3"/>
  <c r="W17" i="3"/>
  <c r="S17" i="3"/>
  <c r="R17" i="3"/>
  <c r="Q17" i="3"/>
  <c r="Y16" i="3"/>
  <c r="X16" i="3"/>
  <c r="W16" i="3"/>
  <c r="R16" i="3"/>
  <c r="Q16" i="3"/>
  <c r="Y15" i="3"/>
  <c r="X15" i="3"/>
  <c r="W15" i="3"/>
  <c r="R15" i="3"/>
  <c r="Q15" i="3"/>
  <c r="Y14" i="3"/>
  <c r="X14" i="3"/>
  <c r="W14" i="3"/>
  <c r="S14" i="3"/>
  <c r="R14" i="3"/>
  <c r="Q14" i="3"/>
  <c r="Y13" i="3"/>
  <c r="X13" i="3"/>
  <c r="W13" i="3"/>
  <c r="S13" i="3"/>
  <c r="R13" i="3"/>
  <c r="Q13" i="3"/>
  <c r="Y12" i="3"/>
  <c r="X12" i="3"/>
  <c r="W12" i="3"/>
  <c r="R12" i="3"/>
  <c r="Q12" i="3"/>
  <c r="Y11" i="3"/>
  <c r="X11" i="3"/>
  <c r="W11" i="3"/>
  <c r="R11" i="3"/>
  <c r="Q11" i="3"/>
  <c r="Y10" i="3"/>
  <c r="X10" i="3"/>
  <c r="W10" i="3"/>
  <c r="S10" i="3"/>
  <c r="R10" i="3"/>
  <c r="Q10" i="3"/>
  <c r="Y9" i="3"/>
  <c r="X9" i="3"/>
  <c r="W9" i="3"/>
  <c r="S9" i="3"/>
  <c r="R9" i="3"/>
  <c r="Q9" i="3"/>
  <c r="Y8" i="3"/>
  <c r="X8" i="3"/>
  <c r="W8" i="3"/>
  <c r="R8" i="3"/>
  <c r="Q8" i="3"/>
  <c r="Y7" i="3"/>
  <c r="X7" i="3"/>
  <c r="W7" i="3"/>
  <c r="R7" i="3"/>
  <c r="Q7" i="3"/>
  <c r="Y6" i="3"/>
  <c r="X6" i="3"/>
  <c r="W6" i="3"/>
  <c r="S6" i="3"/>
  <c r="R6" i="3"/>
  <c r="Q6" i="3"/>
  <c r="Y5" i="3"/>
  <c r="X5" i="3"/>
  <c r="W5" i="3"/>
  <c r="R5" i="3"/>
  <c r="Q5" i="3"/>
  <c r="Y4" i="3"/>
  <c r="X4" i="3"/>
  <c r="W4" i="3"/>
  <c r="S4" i="3"/>
  <c r="R4" i="3"/>
  <c r="Q4" i="3"/>
  <c r="Y3" i="3"/>
  <c r="X3" i="3"/>
  <c r="W3" i="3"/>
  <c r="S3" i="3"/>
  <c r="R3" i="3"/>
  <c r="Q3" i="3"/>
  <c r="Y2" i="3"/>
  <c r="X2" i="3"/>
  <c r="W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S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S23" i="10"/>
  <c r="R23" i="10"/>
  <c r="Q23" i="10"/>
  <c r="Y22" i="10"/>
  <c r="X22" i="10"/>
  <c r="W22" i="10"/>
  <c r="S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R19" i="10"/>
  <c r="Q19" i="10"/>
  <c r="Y18" i="10"/>
  <c r="X18" i="10"/>
  <c r="W18" i="10"/>
  <c r="R18" i="10"/>
  <c r="Q18" i="10"/>
  <c r="Y17" i="10"/>
  <c r="X17" i="10"/>
  <c r="W17" i="10"/>
  <c r="S17" i="10"/>
  <c r="R17" i="10"/>
  <c r="Q17" i="10"/>
  <c r="Y16" i="10"/>
  <c r="X16" i="10"/>
  <c r="W16" i="10"/>
  <c r="R16" i="10"/>
  <c r="Q16" i="10"/>
  <c r="Y15" i="10"/>
  <c r="X15" i="10"/>
  <c r="W15" i="10"/>
  <c r="R15" i="10"/>
  <c r="Q15" i="10"/>
  <c r="Y14" i="10"/>
  <c r="X14" i="10"/>
  <c r="W14" i="10"/>
  <c r="R14" i="10"/>
  <c r="Q14" i="10"/>
  <c r="Y13" i="10"/>
  <c r="X13" i="10"/>
  <c r="W13" i="10"/>
  <c r="R13" i="10"/>
  <c r="Q13" i="10"/>
  <c r="Y12" i="10"/>
  <c r="X12" i="10"/>
  <c r="W12" i="10"/>
  <c r="R12" i="10"/>
  <c r="Q12" i="10"/>
  <c r="Y11" i="10"/>
  <c r="X11" i="10"/>
  <c r="W11" i="10"/>
  <c r="R11" i="10"/>
  <c r="Q11" i="10"/>
  <c r="Y10" i="10"/>
  <c r="X10" i="10"/>
  <c r="W10" i="10"/>
  <c r="R10" i="10"/>
  <c r="Q10" i="10"/>
  <c r="Y9" i="10"/>
  <c r="X9" i="10"/>
  <c r="W9" i="10"/>
  <c r="R9" i="10"/>
  <c r="Q9" i="10"/>
  <c r="Y8" i="10"/>
  <c r="X8" i="10"/>
  <c r="W8" i="10"/>
  <c r="R8" i="10"/>
  <c r="Q8" i="10"/>
  <c r="Y7" i="10"/>
  <c r="X7" i="10"/>
  <c r="W7" i="10"/>
  <c r="S7" i="10"/>
  <c r="R7" i="10"/>
  <c r="Q7" i="10"/>
  <c r="Y6" i="10"/>
  <c r="X6" i="10"/>
  <c r="W6" i="10"/>
  <c r="R6" i="10"/>
  <c r="Q6" i="10"/>
  <c r="Y5" i="10"/>
  <c r="X5" i="10"/>
  <c r="W5" i="10"/>
  <c r="S5" i="10"/>
  <c r="R5" i="10"/>
  <c r="Q5" i="10"/>
  <c r="Y4" i="10"/>
  <c r="X4" i="10"/>
  <c r="W4" i="10"/>
  <c r="R4" i="10"/>
  <c r="Q4" i="10"/>
  <c r="Y3" i="10"/>
  <c r="X3" i="10"/>
  <c r="W3" i="10"/>
  <c r="R3" i="10"/>
  <c r="Q3" i="10"/>
  <c r="Y2" i="10"/>
  <c r="X2" i="10"/>
  <c r="W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8" i="1"/>
  <c r="S17" i="1"/>
  <c r="S5" i="1"/>
  <c r="Q2" i="1"/>
  <c r="R2" i="1"/>
  <c r="W2" i="1"/>
  <c r="X2" i="1"/>
  <c r="Y2" i="1"/>
  <c r="Q3" i="1"/>
  <c r="R3" i="1"/>
  <c r="S3" i="1"/>
  <c r="W3" i="1"/>
  <c r="X3" i="1"/>
  <c r="Y3" i="1"/>
  <c r="Q4" i="1"/>
  <c r="R4" i="1"/>
  <c r="W4" i="1"/>
  <c r="X4" i="1"/>
  <c r="Y4" i="1"/>
  <c r="Q5" i="1"/>
  <c r="R5" i="1"/>
  <c r="W5" i="1"/>
  <c r="X5" i="1"/>
  <c r="Y5" i="1"/>
  <c r="Q6" i="1"/>
  <c r="R6" i="1"/>
  <c r="S6" i="1"/>
  <c r="W6" i="1"/>
  <c r="X6" i="1"/>
  <c r="Y6" i="1"/>
  <c r="Q7" i="1"/>
  <c r="R7" i="1"/>
  <c r="S7" i="1"/>
  <c r="W7" i="1"/>
  <c r="X7" i="1"/>
  <c r="Y7" i="1"/>
  <c r="Q8" i="1"/>
  <c r="R8" i="1"/>
  <c r="W8" i="1"/>
  <c r="X8" i="1"/>
  <c r="Y8" i="1"/>
  <c r="Q9" i="1"/>
  <c r="R9" i="1"/>
  <c r="S9" i="1"/>
  <c r="W9" i="1"/>
  <c r="X9" i="1"/>
  <c r="Y9" i="1"/>
  <c r="Q10" i="1"/>
  <c r="R10" i="1"/>
  <c r="S10" i="1"/>
  <c r="W10" i="1"/>
  <c r="X10" i="1"/>
  <c r="Y10" i="1"/>
  <c r="W11" i="1"/>
  <c r="X11" i="1"/>
  <c r="Y11" i="1"/>
  <c r="Q12" i="1"/>
  <c r="R12" i="1"/>
  <c r="S12" i="1"/>
  <c r="W12" i="1"/>
  <c r="X12" i="1"/>
  <c r="Y12" i="1"/>
  <c r="Q13" i="1"/>
  <c r="R13" i="1"/>
  <c r="W13" i="1"/>
  <c r="X13" i="1"/>
  <c r="Y13" i="1"/>
  <c r="Q14" i="1"/>
  <c r="R14" i="1"/>
  <c r="W14" i="1"/>
  <c r="X14" i="1"/>
  <c r="Y14" i="1"/>
  <c r="Q15" i="1"/>
  <c r="R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X47" i="15"/>
  <c r="Y47" i="15"/>
  <c r="X47" i="8"/>
  <c r="Y47" i="8"/>
  <c r="X47" i="6"/>
  <c r="Y47" i="6"/>
  <c r="X47" i="10"/>
  <c r="Y47" i="10"/>
  <c r="X47" i="2"/>
  <c r="Y47" i="2"/>
  <c r="Y47" i="5"/>
  <c r="X47" i="5"/>
  <c r="X47" i="12"/>
  <c r="Y47" i="12"/>
  <c r="X47" i="3"/>
  <c r="Y47" i="3"/>
  <c r="X47" i="4"/>
  <c r="Y47" i="4"/>
  <c r="Q49" i="14"/>
  <c r="W47" i="11"/>
  <c r="W47" i="9"/>
  <c r="W47" i="15"/>
  <c r="W47" i="8"/>
  <c r="W47" i="6"/>
  <c r="W47" i="10"/>
  <c r="W47" i="2"/>
  <c r="W47" i="5"/>
  <c r="W47" i="12"/>
  <c r="W47" i="3"/>
  <c r="W47" i="4"/>
  <c r="AA47" i="14"/>
  <c r="X49" i="11"/>
  <c r="AA49" i="14"/>
  <c r="B54" i="13" s="1"/>
  <c r="X49" i="9"/>
  <c r="X49" i="15"/>
  <c r="X49" i="6"/>
  <c r="X49" i="10"/>
  <c r="X49" i="2"/>
  <c r="X49" i="5"/>
  <c r="X49" i="1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X47" i="1" l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4" i="13"/>
  <c r="X24" i="13"/>
  <c r="Y24" i="13"/>
  <c r="Z24" i="13"/>
  <c r="AA24" i="13"/>
  <c r="Q25" i="13"/>
  <c r="X25" i="13"/>
  <c r="Y25" i="13"/>
  <c r="Z25" i="13"/>
  <c r="AA25" i="13"/>
  <c r="Q26" i="13"/>
  <c r="X26" i="13"/>
  <c r="Y26" i="13"/>
  <c r="Z26" i="13"/>
  <c r="AA26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3" i="13"/>
  <c r="X3" i="13"/>
  <c r="Y3" i="13"/>
  <c r="Z3" i="13"/>
  <c r="AA3" i="13"/>
  <c r="Q4" i="13"/>
  <c r="X4" i="13"/>
  <c r="Y4" i="13"/>
  <c r="Z4" i="13"/>
  <c r="AA4" i="13"/>
  <c r="Q6" i="13"/>
  <c r="X6" i="13"/>
  <c r="Y6" i="13"/>
  <c r="Z6" i="13"/>
  <c r="AA6" i="13"/>
  <c r="Q8" i="13"/>
  <c r="X8" i="13"/>
  <c r="Y8" i="13"/>
  <c r="Z8" i="13"/>
  <c r="AA8" i="13"/>
  <c r="Q10" i="13"/>
  <c r="X10" i="13"/>
  <c r="Y10" i="13"/>
  <c r="Z10" i="13"/>
  <c r="AA10" i="13"/>
  <c r="Q12" i="13"/>
  <c r="X12" i="13"/>
  <c r="Y12" i="13"/>
  <c r="Z12" i="13"/>
  <c r="AA12" i="13"/>
  <c r="Q14" i="13"/>
  <c r="X14" i="13"/>
  <c r="Y14" i="13"/>
  <c r="Z14" i="13"/>
  <c r="AA14" i="13"/>
  <c r="Q16" i="13"/>
  <c r="X16" i="13"/>
  <c r="Y16" i="13"/>
  <c r="Z16" i="13"/>
  <c r="AA16" i="13"/>
  <c r="Q17" i="13"/>
  <c r="X17" i="13"/>
  <c r="Y17" i="13"/>
  <c r="Z17" i="13"/>
  <c r="AA17" i="13"/>
  <c r="Q20" i="13"/>
  <c r="X20" i="13"/>
  <c r="Y20" i="13"/>
  <c r="Z20" i="13"/>
  <c r="AA20" i="13"/>
  <c r="Q21" i="13"/>
  <c r="X21" i="13"/>
  <c r="Y21" i="13"/>
  <c r="Z21" i="13"/>
  <c r="AA21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<sst xmlns="http://schemas.openxmlformats.org/spreadsheetml/2006/main" count="985" uniqueCount="62">
  <si>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</si>
  <si>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</si>
  <si>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</si>
  <si>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</si>
  <si>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</si>
  <si>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</si>
  <si>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</si>
  <si>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</si>
  <si>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</si>
  <si>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</si>
  <si>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</si>
  <si>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</si>
  <si>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</si>
  <si>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</si>
  <si>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</si>
  <si>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</si>
  <si>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</si>
  <si>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</si>
  <si>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</si>
  <si>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</si>
  <si>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</si>
  <si>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</si>
  <si>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</si>
  <si>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</si>
  <si>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</si>
  <si>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</si>
  <si>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</si>
  <si>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</si>
  <si>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</si>
  <si>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</si>
  <si>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</si>
  <si>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</si>
  <si>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</si>
  <si>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</si>
  <si>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</si>
  <si>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</si>
  <si>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</si>
  <si>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</si>
  <si>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</si>
  <si>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</si>
  <si>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</si>
  <si>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</si>
  <si>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</si>
  <si>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</si>
  <si>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vs USA</t>
  </si>
  <si>
    <t>-</t>
  </si>
  <si>
    <t>@ CHI</t>
  </si>
  <si>
    <t>@ 6TH</t>
  </si>
  <si>
    <t>vs CAN</t>
  </si>
  <si>
    <t>@ DNK</t>
  </si>
  <si>
    <t>vs IMP</t>
  </si>
  <si>
    <t>@ 3PT</t>
  </si>
  <si>
    <t>vs DEF</t>
  </si>
  <si>
    <t>@ OCE</t>
  </si>
  <si>
    <t>vs FRA</t>
  </si>
  <si>
    <t>@ INJ</t>
  </si>
  <si>
    <t>vs EUR</t>
  </si>
  <si>
    <t>@ RKS</t>
  </si>
  <si>
    <t>vs AFR</t>
  </si>
  <si>
    <t>@ OLD</t>
  </si>
  <si>
    <t>@ USA</t>
  </si>
  <si>
    <t>vs 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</si>
</sst>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13</v>
      </c>
      <c r="C2">
        <v>1</v>
      </c>
      <c r="D2">
        <v>7</v>
      </c>
      <c r="E2">
        <v>1</v>
      </c>
      <c r="F2">
        <v>0</v>
      </c>
      <c r="G2">
        <v>1</v>
      </c>
      <c r="H2">
        <v>4</v>
      </c>
      <c r="I2">
        <v>6</v>
      </c>
      <c r="J2">
        <v>1</v>
      </c>
      <c r="K2">
        <v>2</v>
      </c>
      <c r="L2">
        <v>4</v>
      </c>
      <c r="M2">
        <v>4</v>
      </c>
      <c r="N2">
        <v>0</v>
      </c>
      <c r="O2">
        <v>0</v>
      </c>
      <c r="P2">
        <v>-4</v>
      </c>
      <c r="Q2" s="2">
        <f t="shared" ref="Q2:Q46" si="0">H2/I2</f>
        <v>0.66666666666666663</v>
      </c>
      <c r="R2" s="2">
        <f t="shared" ref="R2:R46" si="1">J2/K2</f>
        <v>0.5</v>
      </c>
      <c r="S2" s="2">
        <f>L2/M2</f>
        <v>1</v>
      </c>
      <c r="T2">
        <v>39</v>
      </c>
      <c r="U2">
        <v>28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19.157333333333334</v>
      </c>
      <c r="X2" s="4">
        <f t="shared" ref="X2:X46" si="3">B2+(C2*1.2)+(D2*1.5)+(E2*3)+(F2*3)-G2</f>
        <v>26.7</v>
      </c>
      <c r="Y2" s="4">
        <f t="shared" ref="Y2:Y46" si="4">B2+0.4*H2-0.7*I2-0.4*(M2-L2)+0.7*N2+0.3*(C2-N2)+F2+D2*0.7+0.7*E2-0.4*O2-G2</f>
        <v>15.3</v>
      </c>
      <c r="Z2">
        <v>0</v>
      </c>
    </row>
    <row r="3" spans="1:26" x14ac:dyDescent="0.3">
      <c r="A3" s="1" t="s">
        <v>46</v>
      </c>
      <c r="B3">
        <v>9</v>
      </c>
      <c r="C3">
        <v>4</v>
      </c>
      <c r="D3">
        <v>9</v>
      </c>
      <c r="E3">
        <v>0</v>
      </c>
      <c r="F3">
        <v>0</v>
      </c>
      <c r="G3">
        <v>1</v>
      </c>
      <c r="H3">
        <v>3</v>
      </c>
      <c r="I3">
        <v>5</v>
      </c>
      <c r="J3">
        <v>0</v>
      </c>
      <c r="K3">
        <v>1</v>
      </c>
      <c r="L3">
        <v>3</v>
      </c>
      <c r="M3">
        <v>3</v>
      </c>
      <c r="N3">
        <v>1</v>
      </c>
      <c r="O3">
        <v>0</v>
      </c>
      <c r="P3">
        <v>-5</v>
      </c>
      <c r="Q3" s="2">
        <f t="shared" si="0"/>
        <v>0.6</v>
      </c>
      <c r="R3" s="2">
        <f t="shared" si="1"/>
        <v>0</v>
      </c>
      <c r="S3" s="2">
        <f>L3/M3</f>
        <v>1</v>
      </c>
      <c r="T3">
        <v>38</v>
      </c>
      <c r="U3">
        <v>30</v>
      </c>
      <c r="V3">
        <v>0</v>
      </c>
      <c r="W3" s="3">
        <f t="shared" si="2"/>
        <v>17.405052631578947</v>
      </c>
      <c r="X3" s="4">
        <f t="shared" si="3"/>
        <v>26.3</v>
      </c>
      <c r="Y3" s="4">
        <f t="shared" si="4"/>
        <v>13.599999999999998</v>
      </c>
      <c r="Z3">
        <v>0</v>
      </c>
    </row>
    <row r="4" spans="1:26" x14ac:dyDescent="0.3">
      <c r="A4" s="1" t="s">
        <v>47</v>
      </c>
      <c r="B4">
        <v>12</v>
      </c>
      <c r="C4">
        <v>1</v>
      </c>
      <c r="D4">
        <v>13</v>
      </c>
      <c r="E4">
        <v>1</v>
      </c>
      <c r="F4">
        <v>1</v>
      </c>
      <c r="G4">
        <v>1</v>
      </c>
      <c r="H4">
        <v>4</v>
      </c>
      <c r="I4">
        <v>9</v>
      </c>
      <c r="J4">
        <v>2</v>
      </c>
      <c r="K4">
        <v>5</v>
      </c>
      <c r="L4">
        <v>2</v>
      </c>
      <c r="M4">
        <v>2</v>
      </c>
      <c r="N4">
        <v>0</v>
      </c>
      <c r="O4">
        <v>2</v>
      </c>
      <c r="P4">
        <v>8</v>
      </c>
      <c r="Q4" s="2">
        <f t="shared" si="0"/>
        <v>0.44444444444444442</v>
      </c>
      <c r="R4" s="2">
        <f t="shared" si="1"/>
        <v>0.4</v>
      </c>
      <c r="S4" s="2">
        <f>L4/M4</f>
        <v>1</v>
      </c>
      <c r="T4">
        <v>35</v>
      </c>
      <c r="U4">
        <v>41</v>
      </c>
      <c r="V4">
        <v>0</v>
      </c>
      <c r="W4" s="3">
        <f t="shared" si="2"/>
        <v>23.292685714285714</v>
      </c>
      <c r="X4" s="4">
        <f t="shared" si="3"/>
        <v>37.700000000000003</v>
      </c>
      <c r="Y4" s="4">
        <f t="shared" si="4"/>
        <v>16.599999999999998</v>
      </c>
      <c r="Z4">
        <v>0</v>
      </c>
    </row>
    <row r="5" spans="1:26" x14ac:dyDescent="0.3">
      <c r="A5" s="1" t="s">
        <v>48</v>
      </c>
      <c r="B5">
        <v>10</v>
      </c>
      <c r="C5">
        <v>2</v>
      </c>
      <c r="D5">
        <v>10</v>
      </c>
      <c r="E5">
        <v>0</v>
      </c>
      <c r="F5">
        <v>1</v>
      </c>
      <c r="G5">
        <v>4</v>
      </c>
      <c r="H5">
        <v>3</v>
      </c>
      <c r="I5">
        <v>9</v>
      </c>
      <c r="J5">
        <v>0</v>
      </c>
      <c r="K5">
        <v>2</v>
      </c>
      <c r="L5">
        <v>4</v>
      </c>
      <c r="M5">
        <v>4</v>
      </c>
      <c r="N5">
        <v>0</v>
      </c>
      <c r="O5">
        <v>1</v>
      </c>
      <c r="P5">
        <v>-15</v>
      </c>
      <c r="Q5" s="2">
        <f t="shared" si="0"/>
        <v>0.33333333333333331</v>
      </c>
      <c r="R5" s="2">
        <f t="shared" si="1"/>
        <v>0</v>
      </c>
      <c r="S5" s="2">
        <f>L5/M5</f>
        <v>1</v>
      </c>
      <c r="T5">
        <v>37</v>
      </c>
      <c r="U5">
        <v>36</v>
      </c>
      <c r="V5">
        <v>0</v>
      </c>
      <c r="W5" s="3">
        <f t="shared" si="2"/>
        <v>11.007810810810813</v>
      </c>
      <c r="X5" s="4">
        <f t="shared" si="3"/>
        <v>26.4</v>
      </c>
      <c r="Y5" s="4">
        <f t="shared" si="4"/>
        <v>9.1</v>
      </c>
      <c r="Z5">
        <v>0</v>
      </c>
    </row>
    <row r="6" spans="1:26" x14ac:dyDescent="0.3">
      <c r="A6" s="1" t="s">
        <v>49</v>
      </c>
      <c r="B6">
        <v>14</v>
      </c>
      <c r="C6">
        <v>7</v>
      </c>
      <c r="D6">
        <v>15</v>
      </c>
      <c r="E6">
        <v>0</v>
      </c>
      <c r="F6">
        <v>3</v>
      </c>
      <c r="G6">
        <v>2</v>
      </c>
      <c r="H6">
        <v>4</v>
      </c>
      <c r="I6">
        <v>7</v>
      </c>
      <c r="J6">
        <v>2</v>
      </c>
      <c r="K6">
        <v>4</v>
      </c>
      <c r="L6">
        <v>4</v>
      </c>
      <c r="M6">
        <v>5</v>
      </c>
      <c r="N6">
        <v>0</v>
      </c>
      <c r="O6">
        <v>2</v>
      </c>
      <c r="P6">
        <v>16</v>
      </c>
      <c r="Q6" s="2">
        <f t="shared" si="0"/>
        <v>0.5714285714285714</v>
      </c>
      <c r="R6" s="2">
        <f t="shared" si="1"/>
        <v>0.5</v>
      </c>
      <c r="S6" s="2">
        <f t="shared" ref="S6:S46" si="5">L6/M6</f>
        <v>0.8</v>
      </c>
      <c r="T6">
        <v>48</v>
      </c>
      <c r="U6">
        <v>49</v>
      </c>
      <c r="V6">
        <v>0</v>
      </c>
      <c r="W6" s="3">
        <f t="shared" si="2"/>
        <v>23.740125000000006</v>
      </c>
      <c r="X6" s="4">
        <f t="shared" si="3"/>
        <v>51.9</v>
      </c>
      <c r="Y6" s="4">
        <f t="shared" si="4"/>
        <v>23.099999999999998</v>
      </c>
      <c r="Z6">
        <v>0</v>
      </c>
    </row>
    <row r="7" spans="1:26" x14ac:dyDescent="0.3">
      <c r="A7" s="1" t="s">
        <v>50</v>
      </c>
      <c r="B7">
        <v>5</v>
      </c>
      <c r="C7">
        <v>2</v>
      </c>
      <c r="D7">
        <v>7</v>
      </c>
      <c r="E7">
        <v>0</v>
      </c>
      <c r="F7">
        <v>0</v>
      </c>
      <c r="G7">
        <v>2</v>
      </c>
      <c r="H7">
        <v>2</v>
      </c>
      <c r="I7">
        <v>8</v>
      </c>
      <c r="J7">
        <v>1</v>
      </c>
      <c r="K7">
        <v>4</v>
      </c>
      <c r="L7">
        <v>0</v>
      </c>
      <c r="M7">
        <v>0</v>
      </c>
      <c r="N7">
        <v>0</v>
      </c>
      <c r="O7">
        <v>1</v>
      </c>
      <c r="P7">
        <v>-15</v>
      </c>
      <c r="Q7" s="2">
        <f t="shared" si="0"/>
        <v>0.25</v>
      </c>
      <c r="R7" s="2">
        <f t="shared" si="1"/>
        <v>0.25</v>
      </c>
      <c r="S7" s="6" t="s">
        <v>45</v>
      </c>
      <c r="T7">
        <v>33</v>
      </c>
      <c r="U7">
        <v>23</v>
      </c>
      <c r="V7">
        <v>0</v>
      </c>
      <c r="W7" s="3">
        <f t="shared" si="2"/>
        <v>4.1097575757575777</v>
      </c>
      <c r="X7" s="4">
        <f t="shared" si="3"/>
        <v>15.899999999999999</v>
      </c>
      <c r="Y7" s="4">
        <f t="shared" si="4"/>
        <v>3.2999999999999989</v>
      </c>
      <c r="Z7">
        <v>0</v>
      </c>
    </row>
    <row r="8" spans="1:26" x14ac:dyDescent="0.3">
      <c r="A8" s="1" t="s">
        <v>51</v>
      </c>
      <c r="B8">
        <v>10</v>
      </c>
      <c r="C8">
        <v>2</v>
      </c>
      <c r="D8">
        <v>7</v>
      </c>
      <c r="E8">
        <v>0</v>
      </c>
      <c r="F8">
        <v>1</v>
      </c>
      <c r="G8">
        <v>2</v>
      </c>
      <c r="H8">
        <v>4</v>
      </c>
      <c r="I8">
        <v>8</v>
      </c>
      <c r="J8">
        <v>1</v>
      </c>
      <c r="K8">
        <v>2</v>
      </c>
      <c r="L8">
        <v>1</v>
      </c>
      <c r="M8">
        <v>1</v>
      </c>
      <c r="N8">
        <v>0</v>
      </c>
      <c r="O8">
        <v>1</v>
      </c>
      <c r="P8">
        <v>-15</v>
      </c>
      <c r="Q8" s="2">
        <f t="shared" si="0"/>
        <v>0.5</v>
      </c>
      <c r="R8" s="2">
        <f t="shared" si="1"/>
        <v>0.5</v>
      </c>
      <c r="S8" s="2">
        <f t="shared" si="5"/>
        <v>1</v>
      </c>
      <c r="T8">
        <v>36</v>
      </c>
      <c r="U8">
        <v>26</v>
      </c>
      <c r="V8">
        <v>0</v>
      </c>
      <c r="W8" s="3">
        <f t="shared" si="2"/>
        <v>13.515666666666668</v>
      </c>
      <c r="X8" s="4">
        <f t="shared" si="3"/>
        <v>23.9</v>
      </c>
      <c r="Y8" s="4">
        <f t="shared" si="4"/>
        <v>10.1</v>
      </c>
      <c r="Z8">
        <v>0</v>
      </c>
    </row>
    <row r="9" spans="1:26" x14ac:dyDescent="0.3">
      <c r="A9" t="s">
        <v>52</v>
      </c>
      <c r="B9">
        <v>7</v>
      </c>
      <c r="C9">
        <v>6</v>
      </c>
      <c r="D9">
        <v>7</v>
      </c>
      <c r="E9">
        <v>0</v>
      </c>
      <c r="F9">
        <v>1</v>
      </c>
      <c r="G9">
        <v>0</v>
      </c>
      <c r="H9">
        <v>2</v>
      </c>
      <c r="I9">
        <v>3</v>
      </c>
      <c r="J9">
        <v>0</v>
      </c>
      <c r="K9">
        <v>0</v>
      </c>
      <c r="L9">
        <v>3</v>
      </c>
      <c r="M9">
        <v>4</v>
      </c>
      <c r="N9">
        <v>0</v>
      </c>
      <c r="O9">
        <v>0</v>
      </c>
      <c r="P9">
        <v>2</v>
      </c>
      <c r="Q9" s="2">
        <f t="shared" si="0"/>
        <v>0.66666666666666663</v>
      </c>
      <c r="R9" s="6" t="s">
        <v>45</v>
      </c>
      <c r="S9" s="2">
        <f t="shared" si="5"/>
        <v>0.75</v>
      </c>
      <c r="T9">
        <v>37</v>
      </c>
      <c r="U9">
        <v>25</v>
      </c>
      <c r="V9">
        <v>0</v>
      </c>
      <c r="W9" s="3">
        <f t="shared" si="2"/>
        <v>17.241945945945947</v>
      </c>
      <c r="X9" s="4">
        <f t="shared" si="3"/>
        <v>27.7</v>
      </c>
      <c r="Y9" s="4">
        <f t="shared" si="4"/>
        <v>13</v>
      </c>
      <c r="Z9">
        <v>0</v>
      </c>
    </row>
    <row r="10" spans="1:26" x14ac:dyDescent="0.3">
      <c r="A10" s="1" t="s">
        <v>53</v>
      </c>
      <c r="B10">
        <v>21</v>
      </c>
      <c r="C10">
        <v>6</v>
      </c>
      <c r="D10">
        <v>5</v>
      </c>
      <c r="E10">
        <v>1</v>
      </c>
      <c r="F10">
        <v>0</v>
      </c>
      <c r="G10">
        <v>0</v>
      </c>
      <c r="H10">
        <v>8</v>
      </c>
      <c r="I10">
        <v>13</v>
      </c>
      <c r="J10">
        <v>2</v>
      </c>
      <c r="K10">
        <v>4</v>
      </c>
      <c r="L10">
        <v>3</v>
      </c>
      <c r="M10">
        <v>3</v>
      </c>
      <c r="N10">
        <v>2</v>
      </c>
      <c r="O10">
        <v>2</v>
      </c>
      <c r="P10">
        <v>12</v>
      </c>
      <c r="Q10" s="2">
        <f t="shared" si="0"/>
        <v>0.61538461538461542</v>
      </c>
      <c r="R10" s="2">
        <f t="shared" si="1"/>
        <v>0.5</v>
      </c>
      <c r="S10" s="2">
        <f t="shared" si="5"/>
        <v>1</v>
      </c>
      <c r="T10">
        <v>33</v>
      </c>
      <c r="U10">
        <v>33</v>
      </c>
      <c r="V10">
        <v>0</v>
      </c>
      <c r="W10" s="3">
        <f t="shared" si="2"/>
        <v>31.842848484848481</v>
      </c>
      <c r="X10" s="4">
        <f t="shared" si="3"/>
        <v>38.700000000000003</v>
      </c>
      <c r="Y10" s="4">
        <f t="shared" si="4"/>
        <v>21.099999999999998</v>
      </c>
      <c r="Z10">
        <v>0</v>
      </c>
    </row>
    <row r="11" spans="1:26" x14ac:dyDescent="0.3">
      <c r="A11" t="s">
        <v>54</v>
      </c>
      <c r="B11">
        <v>12</v>
      </c>
      <c r="C11">
        <v>1</v>
      </c>
      <c r="D11">
        <v>5</v>
      </c>
      <c r="E11">
        <v>0</v>
      </c>
      <c r="F11">
        <v>1</v>
      </c>
      <c r="G11">
        <v>2</v>
      </c>
      <c r="H11">
        <v>5</v>
      </c>
      <c r="I11">
        <v>9</v>
      </c>
      <c r="J11">
        <v>0</v>
      </c>
      <c r="K11">
        <v>1</v>
      </c>
      <c r="L11">
        <v>2</v>
      </c>
      <c r="M11">
        <v>2</v>
      </c>
      <c r="N11">
        <v>0</v>
      </c>
      <c r="O11">
        <v>3</v>
      </c>
      <c r="P11">
        <v>-11</v>
      </c>
      <c r="Q11" s="2">
        <f t="shared" si="0"/>
        <v>0.55555555555555558</v>
      </c>
      <c r="R11" s="2">
        <f t="shared" si="1"/>
        <v>0</v>
      </c>
      <c r="S11" s="2">
        <f t="shared" si="5"/>
        <v>1</v>
      </c>
      <c r="T11">
        <v>37</v>
      </c>
      <c r="U11">
        <v>26</v>
      </c>
      <c r="V11">
        <v>0</v>
      </c>
      <c r="W11" s="3">
        <f t="shared" si="2"/>
        <v>12.139270270270268</v>
      </c>
      <c r="X11" s="4">
        <f t="shared" si="3"/>
        <v>21.7</v>
      </c>
      <c r="Y11" s="4">
        <f t="shared" si="4"/>
        <v>9.3000000000000007</v>
      </c>
      <c r="Z11">
        <v>0</v>
      </c>
    </row>
    <row r="12" spans="1:26" x14ac:dyDescent="0.3">
      <c r="A12" s="1" t="s">
        <v>55</v>
      </c>
      <c r="B12">
        <v>8</v>
      </c>
      <c r="C12">
        <v>3</v>
      </c>
      <c r="D12">
        <v>8</v>
      </c>
      <c r="E12">
        <v>0</v>
      </c>
      <c r="F12">
        <v>1</v>
      </c>
      <c r="G12">
        <v>2</v>
      </c>
      <c r="H12">
        <v>3</v>
      </c>
      <c r="I12">
        <v>5</v>
      </c>
      <c r="J12">
        <v>0</v>
      </c>
      <c r="K12">
        <v>0</v>
      </c>
      <c r="L12">
        <v>2</v>
      </c>
      <c r="M12">
        <v>2</v>
      </c>
      <c r="N12">
        <v>1</v>
      </c>
      <c r="O12">
        <v>1</v>
      </c>
      <c r="P12">
        <v>-7</v>
      </c>
      <c r="Q12" s="2">
        <f t="shared" si="0"/>
        <v>0.6</v>
      </c>
      <c r="R12" s="6" t="s">
        <v>45</v>
      </c>
      <c r="S12" s="2">
        <f t="shared" si="5"/>
        <v>1</v>
      </c>
      <c r="T12">
        <v>32</v>
      </c>
      <c r="U12">
        <v>27</v>
      </c>
      <c r="V12">
        <v>0</v>
      </c>
      <c r="W12" s="3">
        <f t="shared" si="2"/>
        <v>17.124656250000001</v>
      </c>
      <c r="X12" s="4">
        <f t="shared" si="3"/>
        <v>24.6</v>
      </c>
      <c r="Y12" s="4">
        <f t="shared" si="4"/>
        <v>11.199999999999998</v>
      </c>
      <c r="Z12">
        <v>0</v>
      </c>
    </row>
    <row r="13" spans="1:26" x14ac:dyDescent="0.3">
      <c r="A13" t="s">
        <v>56</v>
      </c>
      <c r="B13">
        <v>9</v>
      </c>
      <c r="C13">
        <v>3</v>
      </c>
      <c r="D13">
        <v>16</v>
      </c>
      <c r="E13">
        <v>2</v>
      </c>
      <c r="F13">
        <v>0</v>
      </c>
      <c r="G13">
        <v>1</v>
      </c>
      <c r="H13">
        <v>4</v>
      </c>
      <c r="I13">
        <v>14</v>
      </c>
      <c r="J13">
        <v>0</v>
      </c>
      <c r="K13">
        <v>6</v>
      </c>
      <c r="L13">
        <v>1</v>
      </c>
      <c r="M13">
        <v>1</v>
      </c>
      <c r="N13">
        <v>0</v>
      </c>
      <c r="O13">
        <v>3</v>
      </c>
      <c r="P13">
        <v>-17</v>
      </c>
      <c r="Q13" s="2">
        <f t="shared" si="0"/>
        <v>0.2857142857142857</v>
      </c>
      <c r="R13" s="2">
        <f t="shared" si="1"/>
        <v>0</v>
      </c>
      <c r="S13" s="2">
        <f t="shared" si="5"/>
        <v>1</v>
      </c>
      <c r="T13">
        <v>43</v>
      </c>
      <c r="U13">
        <v>47</v>
      </c>
      <c r="V13">
        <v>0</v>
      </c>
      <c r="W13" s="3">
        <f t="shared" si="2"/>
        <v>13.26741860465116</v>
      </c>
      <c r="X13" s="4">
        <f t="shared" si="3"/>
        <v>41.6</v>
      </c>
      <c r="Y13" s="4">
        <f t="shared" si="4"/>
        <v>12.100000000000001</v>
      </c>
      <c r="Z13">
        <v>0</v>
      </c>
    </row>
    <row r="14" spans="1:26" x14ac:dyDescent="0.3">
      <c r="A14" s="1" t="s">
        <v>57</v>
      </c>
      <c r="B14">
        <v>5</v>
      </c>
      <c r="C14">
        <v>1</v>
      </c>
      <c r="D14">
        <v>4</v>
      </c>
      <c r="E14">
        <v>0</v>
      </c>
      <c r="F14">
        <v>2</v>
      </c>
      <c r="G14">
        <v>1</v>
      </c>
      <c r="H14">
        <v>2</v>
      </c>
      <c r="I14">
        <v>6</v>
      </c>
      <c r="J14">
        <v>1</v>
      </c>
      <c r="K14">
        <v>2</v>
      </c>
      <c r="L14">
        <v>0</v>
      </c>
      <c r="M14">
        <v>0</v>
      </c>
      <c r="N14">
        <v>0</v>
      </c>
      <c r="O14">
        <v>1</v>
      </c>
      <c r="P14">
        <v>-25</v>
      </c>
      <c r="Q14" s="2">
        <f t="shared" si="0"/>
        <v>0.33333333333333331</v>
      </c>
      <c r="R14" s="2">
        <f t="shared" si="1"/>
        <v>0.5</v>
      </c>
      <c r="S14" s="6" t="s">
        <v>45</v>
      </c>
      <c r="T14">
        <v>36</v>
      </c>
      <c r="U14">
        <v>15</v>
      </c>
      <c r="V14">
        <v>0</v>
      </c>
      <c r="W14" s="3">
        <f t="shared" si="2"/>
        <v>7.1376388888888886</v>
      </c>
      <c r="X14" s="4">
        <f t="shared" si="3"/>
        <v>17.2</v>
      </c>
      <c r="Y14" s="4">
        <f t="shared" si="4"/>
        <v>5.3</v>
      </c>
      <c r="Z14">
        <v>0</v>
      </c>
    </row>
    <row r="15" spans="1:26" x14ac:dyDescent="0.3">
      <c r="A15" t="s">
        <v>58</v>
      </c>
      <c r="B15">
        <v>9</v>
      </c>
      <c r="C15">
        <v>4</v>
      </c>
      <c r="D15">
        <v>4</v>
      </c>
      <c r="E15">
        <v>0</v>
      </c>
      <c r="F15">
        <v>2</v>
      </c>
      <c r="G15">
        <v>6</v>
      </c>
      <c r="H15">
        <v>4</v>
      </c>
      <c r="I15">
        <v>7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-25</v>
      </c>
      <c r="Q15" s="2">
        <f t="shared" si="0"/>
        <v>0.5714285714285714</v>
      </c>
      <c r="R15" s="2">
        <f t="shared" si="1"/>
        <v>1</v>
      </c>
      <c r="S15" s="6" t="s">
        <v>45</v>
      </c>
      <c r="T15">
        <v>35</v>
      </c>
      <c r="U15">
        <v>18</v>
      </c>
      <c r="V15">
        <v>0</v>
      </c>
      <c r="W15" s="3">
        <f t="shared" si="2"/>
        <v>6.9314571428571412</v>
      </c>
      <c r="X15" s="4">
        <f t="shared" si="3"/>
        <v>19.8</v>
      </c>
      <c r="Y15" s="4">
        <f t="shared" si="4"/>
        <v>5.2999999999999989</v>
      </c>
      <c r="Z15">
        <v>0</v>
      </c>
    </row>
    <row r="16" spans="1:26" x14ac:dyDescent="0.3">
      <c r="A16" s="1" t="s">
        <v>59</v>
      </c>
      <c r="B16">
        <v>12</v>
      </c>
      <c r="C16">
        <v>7</v>
      </c>
      <c r="D16">
        <v>5</v>
      </c>
      <c r="E16">
        <v>0</v>
      </c>
      <c r="F16">
        <v>1</v>
      </c>
      <c r="G16">
        <v>4</v>
      </c>
      <c r="H16">
        <v>5</v>
      </c>
      <c r="I16">
        <v>8</v>
      </c>
      <c r="J16">
        <v>1</v>
      </c>
      <c r="K16">
        <v>3</v>
      </c>
      <c r="L16">
        <v>1</v>
      </c>
      <c r="M16">
        <v>1</v>
      </c>
      <c r="N16">
        <v>0</v>
      </c>
      <c r="O16">
        <v>1</v>
      </c>
      <c r="P16">
        <v>10</v>
      </c>
      <c r="Q16" s="2">
        <f t="shared" si="0"/>
        <v>0.625</v>
      </c>
      <c r="R16" s="2">
        <f t="shared" si="1"/>
        <v>0.33333333333333331</v>
      </c>
      <c r="S16" s="2">
        <f t="shared" si="5"/>
        <v>1</v>
      </c>
      <c r="T16">
        <v>34</v>
      </c>
      <c r="U16">
        <v>25</v>
      </c>
      <c r="V16">
        <v>0</v>
      </c>
      <c r="W16" s="3">
        <f t="shared" si="2"/>
        <v>14.942676470588239</v>
      </c>
      <c r="X16" s="4">
        <f t="shared" si="3"/>
        <v>26.9</v>
      </c>
      <c r="Y16" s="4">
        <f t="shared" si="4"/>
        <v>10.6</v>
      </c>
      <c r="Z16">
        <v>0</v>
      </c>
    </row>
    <row r="17" spans="1:26" x14ac:dyDescent="0.3">
      <c r="A17" s="1" t="s">
        <v>60</v>
      </c>
      <c r="B17">
        <v>7</v>
      </c>
      <c r="C17">
        <v>3</v>
      </c>
      <c r="D17">
        <v>7</v>
      </c>
      <c r="E17">
        <v>1</v>
      </c>
      <c r="F17">
        <v>1</v>
      </c>
      <c r="G17">
        <v>1</v>
      </c>
      <c r="H17">
        <v>2</v>
      </c>
      <c r="I17">
        <v>7</v>
      </c>
      <c r="J17">
        <v>0</v>
      </c>
      <c r="K17">
        <v>4</v>
      </c>
      <c r="L17">
        <v>3</v>
      </c>
      <c r="M17">
        <v>4</v>
      </c>
      <c r="N17">
        <v>0</v>
      </c>
      <c r="O17">
        <v>2</v>
      </c>
      <c r="P17">
        <v>4</v>
      </c>
      <c r="Q17" s="2">
        <f t="shared" si="0"/>
        <v>0.2857142857142857</v>
      </c>
      <c r="R17" s="2">
        <f t="shared" si="1"/>
        <v>0</v>
      </c>
      <c r="S17" s="2">
        <f t="shared" si="5"/>
        <v>0.75</v>
      </c>
      <c r="T17">
        <v>39</v>
      </c>
      <c r="U17">
        <v>24</v>
      </c>
      <c r="V17">
        <v>0</v>
      </c>
      <c r="W17" s="3">
        <f t="shared" si="2"/>
        <v>9.9491282051282042</v>
      </c>
      <c r="X17" s="4">
        <f t="shared" si="3"/>
        <v>26.1</v>
      </c>
      <c r="Y17" s="4">
        <f t="shared" si="4"/>
        <v>8.1999999999999993</v>
      </c>
      <c r="Z17">
        <v>0</v>
      </c>
    </row>
    <row r="18" spans="1:26" x14ac:dyDescent="0.3">
      <c r="A18" s="1" t="s">
        <v>46</v>
      </c>
      <c r="B18">
        <v>14</v>
      </c>
      <c r="C18">
        <v>3</v>
      </c>
      <c r="D18">
        <v>10</v>
      </c>
      <c r="E18">
        <v>0</v>
      </c>
      <c r="F18">
        <v>1</v>
      </c>
      <c r="G18">
        <v>0</v>
      </c>
      <c r="H18">
        <v>5</v>
      </c>
      <c r="I18">
        <v>13</v>
      </c>
      <c r="J18">
        <v>2</v>
      </c>
      <c r="K18">
        <v>7</v>
      </c>
      <c r="L18">
        <v>2</v>
      </c>
      <c r="M18">
        <v>2</v>
      </c>
      <c r="N18">
        <v>0</v>
      </c>
      <c r="O18">
        <v>4</v>
      </c>
      <c r="P18">
        <v>-5</v>
      </c>
      <c r="Q18" s="2">
        <f t="shared" si="0"/>
        <v>0.38461538461538464</v>
      </c>
      <c r="R18" s="2">
        <f t="shared" si="1"/>
        <v>0.2857142857142857</v>
      </c>
      <c r="S18" s="2">
        <f t="shared" si="5"/>
        <v>1</v>
      </c>
      <c r="T18">
        <v>42</v>
      </c>
      <c r="U18">
        <v>38</v>
      </c>
      <c r="V18">
        <v>0</v>
      </c>
      <c r="W18" s="3">
        <f t="shared" si="2"/>
        <v>16.412523809523808</v>
      </c>
      <c r="X18" s="4">
        <f t="shared" si="3"/>
        <v>35.6</v>
      </c>
      <c r="Y18" s="4">
        <f t="shared" si="4"/>
        <v>14.200000000000001</v>
      </c>
      <c r="Z18">
        <v>0</v>
      </c>
    </row>
    <row r="19" spans="1:26" x14ac:dyDescent="0.3">
      <c r="A19" s="1" t="s">
        <v>61</v>
      </c>
      <c r="B19">
        <v>9</v>
      </c>
      <c r="C19">
        <v>8</v>
      </c>
      <c r="D19">
        <v>11</v>
      </c>
      <c r="E19">
        <v>0</v>
      </c>
      <c r="F19">
        <v>4</v>
      </c>
      <c r="G19">
        <v>4</v>
      </c>
      <c r="H19">
        <v>2</v>
      </c>
      <c r="I19">
        <v>9</v>
      </c>
      <c r="J19">
        <v>1</v>
      </c>
      <c r="K19">
        <v>3</v>
      </c>
      <c r="L19">
        <v>4</v>
      </c>
      <c r="M19">
        <v>4</v>
      </c>
      <c r="N19">
        <v>1</v>
      </c>
      <c r="O19">
        <v>6</v>
      </c>
      <c r="P19">
        <v>-12</v>
      </c>
      <c r="Q19" s="2">
        <f t="shared" si="0"/>
        <v>0.22222222222222221</v>
      </c>
      <c r="R19" s="2">
        <f t="shared" si="1"/>
        <v>0.33333333333333331</v>
      </c>
      <c r="S19" s="2">
        <f t="shared" si="5"/>
        <v>1</v>
      </c>
      <c r="T19">
        <v>49</v>
      </c>
      <c r="U19">
        <v>34</v>
      </c>
      <c r="V19">
        <v>0</v>
      </c>
      <c r="W19" s="3">
        <f t="shared" si="2"/>
        <v>11.370795918367353</v>
      </c>
      <c r="X19" s="4">
        <f t="shared" si="3"/>
        <v>43.1</v>
      </c>
      <c r="Y19" s="4">
        <f t="shared" si="4"/>
        <v>11.6</v>
      </c>
      <c r="Z19">
        <v>0</v>
      </c>
    </row>
    <row r="20" spans="1:26" x14ac:dyDescent="0.3"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/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/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/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10.333333333333334</v>
      </c>
      <c r="C47" s="4">
        <f t="shared" ref="C47:P47" si="6">AVERAGE(C2:C46)</f>
        <v>3.5555555555555554</v>
      </c>
      <c r="D47" s="4">
        <f t="shared" si="6"/>
        <v>8.3333333333333339</v>
      </c>
      <c r="E47" s="4">
        <f t="shared" si="6"/>
        <v>0.33333333333333331</v>
      </c>
      <c r="F47" s="4">
        <f t="shared" si="6"/>
        <v>1.1111111111111112</v>
      </c>
      <c r="G47" s="4">
        <f t="shared" si="6"/>
        <v>1.8888888888888888</v>
      </c>
      <c r="H47" s="4">
        <f t="shared" si="6"/>
        <v>3.6666666666666665</v>
      </c>
      <c r="I47" s="4">
        <f t="shared" si="6"/>
        <v>8.1111111111111107</v>
      </c>
      <c r="J47" s="4">
        <f t="shared" si="6"/>
        <v>0.83333333333333337</v>
      </c>
      <c r="K47" s="4">
        <f t="shared" si="6"/>
        <v>2.8333333333333335</v>
      </c>
      <c r="L47" s="4">
        <f t="shared" si="6"/>
        <v>2.1666666666666665</v>
      </c>
      <c r="M47" s="4">
        <f t="shared" si="6"/>
        <v>2.3333333333333335</v>
      </c>
      <c r="N47" s="4">
        <f t="shared" si="6"/>
        <v>0.27777777777777779</v>
      </c>
      <c r="O47" s="4">
        <f t="shared" si="6"/>
        <v>1.7222222222222223</v>
      </c>
      <c r="P47" s="4">
        <f t="shared" si="6"/>
        <v>-5.7777777777777777</v>
      </c>
      <c r="Q47" s="2">
        <f>SUM(H2:H46)/SUM(I2:I46)</f>
        <v>0.45205479452054792</v>
      </c>
      <c r="R47" s="2">
        <f>SUM(J2:J46)/SUM(K2:K46)</f>
        <v>0.29411764705882354</v>
      </c>
      <c r="S47" s="2">
        <f>SUM(L2:L46)/SUM(M2:M46)</f>
        <v>0.9285714285714286</v>
      </c>
      <c r="T47" s="4">
        <f t="shared" ref="T47:V47" si="7">AVERAGE(T2:T46)</f>
        <v>37.944444444444443</v>
      </c>
      <c r="U47" s="4">
        <f t="shared" si="7"/>
        <v>30.277777777777779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15.067786237188876</v>
      </c>
      <c r="X47" s="4">
        <f t="shared" ref="X47" si="8">B47+(C47*1.2)+(D47*1.5)+(E47*3)+(F47*3)-G47</f>
        <v>29.544444444444444</v>
      </c>
      <c r="Y47" s="4">
        <f t="shared" ref="Y47" si="9">B47+0.4*H47-0.7*I47-0.4*(M47-L47)+0.7*N47+0.3*(C47-N47)+F47+D47*0.7+0.7*E47-0.4*O47-G47</f>
        <v>11.833333333333336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186</v>
      </c>
      <c r="C49">
        <f t="shared" ref="C49:P49" si="10">SUM(C2:C46)</f>
        <v>64</v>
      </c>
      <c r="D49">
        <f t="shared" si="10"/>
        <v>150</v>
      </c>
      <c r="E49">
        <f t="shared" si="10"/>
        <v>6</v>
      </c>
      <c r="F49">
        <f t="shared" si="10"/>
        <v>20</v>
      </c>
      <c r="G49">
        <f t="shared" si="10"/>
        <v>34</v>
      </c>
      <c r="H49">
        <f t="shared" si="10"/>
        <v>66</v>
      </c>
      <c r="I49">
        <f t="shared" si="10"/>
        <v>146</v>
      </c>
      <c r="J49">
        <f t="shared" si="10"/>
        <v>15</v>
      </c>
      <c r="K49">
        <f t="shared" si="10"/>
        <v>51</v>
      </c>
      <c r="L49">
        <f t="shared" si="10"/>
        <v>39</v>
      </c>
      <c r="M49">
        <f t="shared" si="10"/>
        <v>42</v>
      </c>
      <c r="N49">
        <f t="shared" si="10"/>
        <v>5</v>
      </c>
      <c r="O49">
        <f t="shared" si="10"/>
        <v>31</v>
      </c>
      <c r="P49">
        <f t="shared" si="10"/>
        <v>-104</v>
      </c>
      <c r="T49">
        <f>SUM(T2:T46)</f>
        <v>683</v>
      </c>
      <c r="U49">
        <f>SUM(U2:U46)</f>
        <v>545</v>
      </c>
      <c r="V49">
        <f>SUM(V2:V46)</f>
        <v>0</v>
      </c>
      <c r="X49" s="4">
        <f>SUM(X2:X46)</f>
        <v>531.80000000000007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2</v>
      </c>
      <c r="C2">
        <v>4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0</v>
      </c>
      <c r="P2">
        <v>1</v>
      </c>
      <c r="Q2" s="2">
        <f t="shared" ref="Q2:Q46" si="0">H2/I2</f>
        <v>1</v>
      </c>
      <c r="R2" s="6" t="s">
        <v>45</v>
      </c>
      <c r="S2" s="6" t="s">
        <v>45</v>
      </c>
      <c r="T2">
        <v>9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18.254444444444445</v>
      </c>
      <c r="X2" s="4">
        <f t="shared" ref="X2:X46" si="2">B2+(C2*1.2)+(D2*1.5)+(E2*3)+(F2*3)-G2</f>
        <v>5.8</v>
      </c>
      <c r="Y2" s="4">
        <f t="shared" ref="Y2:Y46" si="3">B2+0.4*H2-0.7*I2-0.4*(M2-L2)+0.7*N2+0.3*(C2-N2)+F2+D2*0.7+0.7*E2-0.4*O2-G2</f>
        <v>3.0999999999999996</v>
      </c>
      <c r="Z2">
        <v>0</v>
      </c>
    </row>
    <row r="3" spans="1:26" x14ac:dyDescent="0.3">
      <c r="A3" s="1" t="str">
        <f>'Ricky Rubio'!A3</f>
        <v>@ CHI</v>
      </c>
      <c r="B3">
        <v>8</v>
      </c>
      <c r="C3">
        <v>11</v>
      </c>
      <c r="D3">
        <v>0</v>
      </c>
      <c r="E3">
        <v>0</v>
      </c>
      <c r="F3">
        <v>0</v>
      </c>
      <c r="G3">
        <v>0</v>
      </c>
      <c r="H3">
        <v>2</v>
      </c>
      <c r="I3">
        <v>7</v>
      </c>
      <c r="J3">
        <v>0</v>
      </c>
      <c r="K3">
        <v>0</v>
      </c>
      <c r="L3">
        <v>4</v>
      </c>
      <c r="M3">
        <v>4</v>
      </c>
      <c r="N3">
        <v>6</v>
      </c>
      <c r="O3">
        <v>0</v>
      </c>
      <c r="P3">
        <v>5</v>
      </c>
      <c r="Q3" s="2">
        <f t="shared" si="0"/>
        <v>0.2857142857142857</v>
      </c>
      <c r="R3" s="6" t="s">
        <v>45</v>
      </c>
      <c r="S3" s="2">
        <f>L3/M3</f>
        <v>1</v>
      </c>
      <c r="T3">
        <v>11</v>
      </c>
      <c r="U3">
        <v>8</v>
      </c>
      <c r="V3">
        <v>0</v>
      </c>
      <c r="W3" s="3">
        <f t="shared" si="1"/>
        <v>42.902272727272717</v>
      </c>
      <c r="X3" s="4">
        <f t="shared" si="2"/>
        <v>21.2</v>
      </c>
      <c r="Y3" s="4">
        <f t="shared" si="3"/>
        <v>9.6000000000000014</v>
      </c>
      <c r="Z3">
        <v>0</v>
      </c>
    </row>
    <row r="4" spans="1:26" x14ac:dyDescent="0.3">
      <c r="A4" s="1" t="str">
        <f>'Ricky Rubio'!A4</f>
        <v>@ 6TH</v>
      </c>
      <c r="B4">
        <v>2</v>
      </c>
      <c r="C4">
        <v>3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  <c r="Q4" s="2">
        <f t="shared" si="0"/>
        <v>0.5</v>
      </c>
      <c r="R4" s="6" t="s">
        <v>45</v>
      </c>
      <c r="S4" s="6" t="s">
        <v>45</v>
      </c>
      <c r="T4">
        <v>7</v>
      </c>
      <c r="U4">
        <v>2</v>
      </c>
      <c r="V4">
        <v>1</v>
      </c>
      <c r="W4" s="3">
        <f t="shared" si="1"/>
        <v>12.977285714285715</v>
      </c>
      <c r="X4" s="4">
        <f t="shared" si="2"/>
        <v>5.6</v>
      </c>
      <c r="Y4" s="4">
        <f t="shared" si="3"/>
        <v>1.9</v>
      </c>
      <c r="Z4">
        <v>0</v>
      </c>
    </row>
    <row r="5" spans="1:26" x14ac:dyDescent="0.3">
      <c r="A5" s="1" t="str">
        <f>'Ricky Rubio'!A5</f>
        <v>vs CAN</v>
      </c>
      <c r="B5">
        <v>0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2</v>
      </c>
      <c r="Q5" s="2">
        <f t="shared" si="0"/>
        <v>0</v>
      </c>
      <c r="R5" s="6" t="s">
        <v>45</v>
      </c>
      <c r="S5" s="6" t="s">
        <v>45</v>
      </c>
      <c r="T5">
        <v>9</v>
      </c>
      <c r="U5">
        <v>0</v>
      </c>
      <c r="V5">
        <v>0</v>
      </c>
      <c r="W5" s="3">
        <f t="shared" si="1"/>
        <v>-7.3488888888888875</v>
      </c>
      <c r="X5" s="4">
        <f t="shared" si="2"/>
        <v>2.4</v>
      </c>
      <c r="Y5" s="4">
        <f t="shared" si="3"/>
        <v>-1.2</v>
      </c>
      <c r="Z5">
        <v>0</v>
      </c>
    </row>
    <row r="6" spans="1:26" x14ac:dyDescent="0.3">
      <c r="A6" s="1" t="str">
        <f>'Ricky Rubio'!A6</f>
        <v>@ DNK</v>
      </c>
      <c r="B6">
        <v>4</v>
      </c>
      <c r="C6">
        <v>2</v>
      </c>
      <c r="D6">
        <v>0</v>
      </c>
      <c r="E6">
        <v>0</v>
      </c>
      <c r="F6">
        <v>0</v>
      </c>
      <c r="G6">
        <v>0</v>
      </c>
      <c r="H6">
        <v>2</v>
      </c>
      <c r="I6">
        <v>3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-9</v>
      </c>
      <c r="Q6" s="2">
        <f t="shared" si="0"/>
        <v>0.66666666666666663</v>
      </c>
      <c r="R6" s="6" t="s">
        <v>45</v>
      </c>
      <c r="S6" s="6" t="s">
        <v>45</v>
      </c>
      <c r="T6">
        <v>9</v>
      </c>
      <c r="U6">
        <v>4</v>
      </c>
      <c r="V6">
        <v>0</v>
      </c>
      <c r="W6" s="3">
        <f t="shared" si="1"/>
        <v>20.725222222222222</v>
      </c>
      <c r="X6" s="4">
        <f t="shared" si="2"/>
        <v>6.4</v>
      </c>
      <c r="Y6" s="4">
        <f t="shared" si="3"/>
        <v>3.7</v>
      </c>
      <c r="Z6">
        <v>0</v>
      </c>
    </row>
    <row r="7" spans="1:26" x14ac:dyDescent="0.3">
      <c r="A7" s="1" t="str">
        <f>'Ricky Rubio'!A7</f>
        <v>vs IMP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-5</v>
      </c>
      <c r="Q7" s="6" t="s">
        <v>45</v>
      </c>
      <c r="R7" s="6" t="s">
        <v>45</v>
      </c>
      <c r="S7" s="6" t="s">
        <v>45</v>
      </c>
      <c r="T7">
        <v>4</v>
      </c>
      <c r="U7">
        <v>0</v>
      </c>
      <c r="V7">
        <v>0</v>
      </c>
      <c r="W7" s="3">
        <f t="shared" si="1"/>
        <v>0</v>
      </c>
      <c r="X7" s="4">
        <f t="shared" si="2"/>
        <v>0</v>
      </c>
      <c r="Y7" s="4">
        <f t="shared" si="3"/>
        <v>0</v>
      </c>
      <c r="Z7">
        <v>0</v>
      </c>
    </row>
    <row r="8" spans="1:26" x14ac:dyDescent="0.3">
      <c r="A8" s="1" t="str">
        <f>'Ricky Rubio'!A8</f>
        <v>@ 3PT</v>
      </c>
      <c r="B8">
        <v>4</v>
      </c>
      <c r="C8">
        <v>2</v>
      </c>
      <c r="D8">
        <v>1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 s="2">
        <f t="shared" si="0"/>
        <v>1</v>
      </c>
      <c r="R8" s="6" t="s">
        <v>45</v>
      </c>
      <c r="S8" s="6" t="s">
        <v>45</v>
      </c>
      <c r="T8">
        <v>10</v>
      </c>
      <c r="U8">
        <v>7</v>
      </c>
      <c r="V8">
        <v>0</v>
      </c>
      <c r="W8" s="3">
        <f t="shared" si="1"/>
        <v>23.591100000000001</v>
      </c>
      <c r="X8" s="4">
        <f t="shared" si="2"/>
        <v>7.9</v>
      </c>
      <c r="Y8" s="4">
        <f t="shared" si="3"/>
        <v>4.7</v>
      </c>
      <c r="Z8">
        <v>0</v>
      </c>
    </row>
    <row r="9" spans="1:26" x14ac:dyDescent="0.3">
      <c r="A9" s="1" t="str">
        <f>'Ricky Rubio'!A9</f>
        <v>vs DEF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4</v>
      </c>
      <c r="Q9" s="2">
        <f t="shared" si="0"/>
        <v>0.33333333333333331</v>
      </c>
      <c r="R9" s="6" t="s">
        <v>45</v>
      </c>
      <c r="S9" s="6" t="s">
        <v>45</v>
      </c>
      <c r="T9">
        <v>10</v>
      </c>
      <c r="U9">
        <v>2</v>
      </c>
      <c r="V9">
        <v>0</v>
      </c>
      <c r="W9" s="3">
        <f t="shared" si="1"/>
        <v>-2.6818</v>
      </c>
      <c r="X9" s="4">
        <f t="shared" si="2"/>
        <v>2</v>
      </c>
      <c r="Y9" s="4">
        <f t="shared" si="3"/>
        <v>-0.49999999999999978</v>
      </c>
      <c r="Z9">
        <v>0</v>
      </c>
    </row>
    <row r="10" spans="1:26" x14ac:dyDescent="0.3">
      <c r="A10" s="1" t="str">
        <f>'Ricky Rubio'!A10</f>
        <v>@ OCE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3</v>
      </c>
      <c r="Q10" s="2">
        <f t="shared" si="0"/>
        <v>0</v>
      </c>
      <c r="R10" s="6" t="s">
        <v>45</v>
      </c>
      <c r="S10" s="6" t="s">
        <v>45</v>
      </c>
      <c r="T10">
        <v>7</v>
      </c>
      <c r="U10">
        <v>0</v>
      </c>
      <c r="V10">
        <v>0</v>
      </c>
      <c r="W10" s="3">
        <f t="shared" si="1"/>
        <v>7.699571428571427</v>
      </c>
      <c r="X10" s="4">
        <f t="shared" si="2"/>
        <v>4.2</v>
      </c>
      <c r="Y10" s="4">
        <f t="shared" si="3"/>
        <v>1</v>
      </c>
      <c r="Z10">
        <v>0</v>
      </c>
    </row>
    <row r="11" spans="1:26" x14ac:dyDescent="0.3">
      <c r="A11" s="1" t="str">
        <f>'Ricky Rubio'!A11</f>
        <v>vs FRA</v>
      </c>
      <c r="B11">
        <v>4</v>
      </c>
      <c r="C11">
        <v>1</v>
      </c>
      <c r="D11">
        <v>1</v>
      </c>
      <c r="E11">
        <v>0</v>
      </c>
      <c r="F11">
        <v>0</v>
      </c>
      <c r="G11">
        <v>1</v>
      </c>
      <c r="H11">
        <v>2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2</v>
      </c>
      <c r="P11">
        <v>8</v>
      </c>
      <c r="Q11" s="2">
        <f t="shared" si="0"/>
        <v>0.66666666666666663</v>
      </c>
      <c r="R11" s="6" t="s">
        <v>45</v>
      </c>
      <c r="S11" s="6" t="s">
        <v>45</v>
      </c>
      <c r="T11">
        <v>9</v>
      </c>
      <c r="U11">
        <v>6</v>
      </c>
      <c r="V11">
        <v>1</v>
      </c>
      <c r="W11" s="3">
        <f t="shared" si="1"/>
        <v>10.418777777777779</v>
      </c>
      <c r="X11" s="4">
        <f t="shared" si="2"/>
        <v>5.7</v>
      </c>
      <c r="Y11" s="4">
        <f t="shared" si="3"/>
        <v>1.9000000000000004</v>
      </c>
      <c r="Z11">
        <v>0</v>
      </c>
    </row>
    <row r="12" spans="1:26" x14ac:dyDescent="0.3">
      <c r="A12" s="1" t="str">
        <f>'Ricky Rubio'!A12</f>
        <v>@ INJ</v>
      </c>
      <c r="B12">
        <v>3</v>
      </c>
      <c r="C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3</v>
      </c>
      <c r="M12">
        <v>6</v>
      </c>
      <c r="N12">
        <v>3</v>
      </c>
      <c r="O12">
        <v>1</v>
      </c>
      <c r="P12">
        <v>-8</v>
      </c>
      <c r="Q12" s="2">
        <f t="shared" si="0"/>
        <v>0</v>
      </c>
      <c r="R12" s="6" t="s">
        <v>45</v>
      </c>
      <c r="S12" s="2">
        <f t="shared" ref="S12:S46" si="4">L12/M12</f>
        <v>0.5</v>
      </c>
      <c r="T12">
        <v>8</v>
      </c>
      <c r="U12">
        <v>3</v>
      </c>
      <c r="V12">
        <v>0</v>
      </c>
      <c r="W12" s="3">
        <f t="shared" si="1"/>
        <v>16.461500000000004</v>
      </c>
      <c r="X12" s="4">
        <f t="shared" si="2"/>
        <v>9</v>
      </c>
      <c r="Y12" s="4">
        <f t="shared" si="3"/>
        <v>2.6999999999999997</v>
      </c>
      <c r="Z12">
        <v>0</v>
      </c>
    </row>
    <row r="13" spans="1:26" x14ac:dyDescent="0.3">
      <c r="A13" s="1" t="str">
        <f>'Ricky Rubio'!A13</f>
        <v>vs EUR</v>
      </c>
      <c r="B13">
        <v>2</v>
      </c>
      <c r="C13">
        <v>4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-8</v>
      </c>
      <c r="Q13" s="2">
        <f t="shared" si="0"/>
        <v>0.5</v>
      </c>
      <c r="R13" s="6" t="s">
        <v>45</v>
      </c>
      <c r="S13" s="6" t="s">
        <v>45</v>
      </c>
      <c r="T13">
        <v>11</v>
      </c>
      <c r="U13">
        <v>2</v>
      </c>
      <c r="V13">
        <v>0</v>
      </c>
      <c r="W13" s="3">
        <f t="shared" si="1"/>
        <v>11.821</v>
      </c>
      <c r="X13" s="4">
        <f t="shared" si="2"/>
        <v>6.8</v>
      </c>
      <c r="Y13" s="4">
        <f t="shared" si="3"/>
        <v>2.5999999999999996</v>
      </c>
      <c r="Z13">
        <v>0</v>
      </c>
    </row>
    <row r="14" spans="1:26" x14ac:dyDescent="0.3">
      <c r="A14" s="1" t="str">
        <f>'Ricky Rubio'!A14</f>
        <v>@ RKS</v>
      </c>
      <c r="B14">
        <v>5</v>
      </c>
      <c r="C14">
        <v>2</v>
      </c>
      <c r="D14">
        <v>0</v>
      </c>
      <c r="E14">
        <v>0</v>
      </c>
      <c r="F14">
        <v>0</v>
      </c>
      <c r="G14">
        <v>0</v>
      </c>
      <c r="H14">
        <v>2</v>
      </c>
      <c r="I14">
        <v>2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10</v>
      </c>
      <c r="Q14" s="2">
        <f t="shared" si="0"/>
        <v>1</v>
      </c>
      <c r="R14" s="6" t="s">
        <v>45</v>
      </c>
      <c r="S14" s="2">
        <f t="shared" si="4"/>
        <v>1</v>
      </c>
      <c r="T14">
        <v>8</v>
      </c>
      <c r="U14">
        <v>5</v>
      </c>
      <c r="V14">
        <v>0</v>
      </c>
      <c r="W14" s="3">
        <f t="shared" si="1"/>
        <v>31.009875000000001</v>
      </c>
      <c r="X14" s="4">
        <f t="shared" si="2"/>
        <v>7.4</v>
      </c>
      <c r="Y14" s="4">
        <f t="shared" si="3"/>
        <v>5</v>
      </c>
      <c r="Z14">
        <v>0</v>
      </c>
    </row>
    <row r="15" spans="1:26" x14ac:dyDescent="0.3">
      <c r="A15" s="1" t="str">
        <f>'Ricky Rubio'!A15</f>
        <v>vs AFR</v>
      </c>
      <c r="B15">
        <v>4</v>
      </c>
      <c r="C15">
        <v>2</v>
      </c>
      <c r="D15">
        <v>0</v>
      </c>
      <c r="E15">
        <v>0</v>
      </c>
      <c r="F15">
        <v>1</v>
      </c>
      <c r="G15">
        <v>0</v>
      </c>
      <c r="H15">
        <v>1</v>
      </c>
      <c r="I15">
        <v>4</v>
      </c>
      <c r="J15">
        <v>0</v>
      </c>
      <c r="K15">
        <v>0</v>
      </c>
      <c r="L15">
        <v>2</v>
      </c>
      <c r="M15">
        <v>2</v>
      </c>
      <c r="N15">
        <v>1</v>
      </c>
      <c r="O15">
        <v>0</v>
      </c>
      <c r="P15">
        <v>0</v>
      </c>
      <c r="Q15" s="2">
        <f t="shared" si="0"/>
        <v>0.25</v>
      </c>
      <c r="R15" s="6" t="s">
        <v>45</v>
      </c>
      <c r="S15" s="2">
        <f t="shared" si="4"/>
        <v>1</v>
      </c>
      <c r="T15">
        <v>8</v>
      </c>
      <c r="U15">
        <v>4</v>
      </c>
      <c r="V15">
        <v>0</v>
      </c>
      <c r="W15" s="3">
        <f t="shared" si="1"/>
        <v>21.228000000000002</v>
      </c>
      <c r="X15" s="4">
        <f t="shared" si="2"/>
        <v>9.4</v>
      </c>
      <c r="Y15" s="4">
        <f t="shared" si="3"/>
        <v>3.6000000000000005</v>
      </c>
      <c r="Z15">
        <v>0</v>
      </c>
    </row>
    <row r="16" spans="1:26" x14ac:dyDescent="0.3">
      <c r="A16" s="1" t="str">
        <f>'Ricky Rubio'!A16</f>
        <v>@ OLD</v>
      </c>
      <c r="B16">
        <v>0</v>
      </c>
      <c r="C16">
        <v>3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-2</v>
      </c>
      <c r="Q16" s="6" t="s">
        <v>45</v>
      </c>
      <c r="R16" s="6" t="s">
        <v>45</v>
      </c>
      <c r="S16" s="6" t="s">
        <v>45</v>
      </c>
      <c r="T16">
        <v>7</v>
      </c>
      <c r="U16">
        <v>0</v>
      </c>
      <c r="V16">
        <v>0</v>
      </c>
      <c r="W16" s="3">
        <f t="shared" si="1"/>
        <v>6.994714285714287</v>
      </c>
      <c r="X16" s="4">
        <f t="shared" si="2"/>
        <v>6.6</v>
      </c>
      <c r="Y16" s="4">
        <f t="shared" si="3"/>
        <v>0.79999999999999982</v>
      </c>
      <c r="Z16">
        <v>0</v>
      </c>
    </row>
    <row r="17" spans="1:26" x14ac:dyDescent="0.3">
      <c r="A17" s="1" t="str">
        <f>'Ricky Rubio'!A17</f>
        <v>@ USA</v>
      </c>
      <c r="B17">
        <v>6</v>
      </c>
      <c r="C17">
        <v>1</v>
      </c>
      <c r="D17">
        <v>0</v>
      </c>
      <c r="E17">
        <v>2</v>
      </c>
      <c r="F17">
        <v>0</v>
      </c>
      <c r="G17">
        <v>0</v>
      </c>
      <c r="H17">
        <v>3</v>
      </c>
      <c r="I17">
        <v>4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2</v>
      </c>
      <c r="Q17" s="2">
        <f t="shared" si="0"/>
        <v>0.75</v>
      </c>
      <c r="R17" s="6" t="s">
        <v>45</v>
      </c>
      <c r="S17" s="2">
        <f t="shared" si="4"/>
        <v>0</v>
      </c>
      <c r="T17">
        <v>5</v>
      </c>
      <c r="U17">
        <v>6</v>
      </c>
      <c r="V17">
        <v>1</v>
      </c>
      <c r="W17" s="3">
        <f t="shared" si="1"/>
        <v>63.203800000000001</v>
      </c>
      <c r="X17" s="4">
        <f t="shared" si="2"/>
        <v>13.2</v>
      </c>
      <c r="Y17" s="4">
        <f t="shared" si="3"/>
        <v>6.1</v>
      </c>
      <c r="Z17">
        <v>0</v>
      </c>
    </row>
    <row r="18" spans="1:26" x14ac:dyDescent="0.3">
      <c r="A18" s="1" t="str">
        <f>'Ricky Rubio'!A18</f>
        <v>@ CHI</v>
      </c>
      <c r="B18">
        <v>6</v>
      </c>
      <c r="C18">
        <v>5</v>
      </c>
      <c r="D18">
        <v>0</v>
      </c>
      <c r="E18">
        <v>0</v>
      </c>
      <c r="F18">
        <v>0</v>
      </c>
      <c r="G18">
        <v>0</v>
      </c>
      <c r="H18">
        <v>3</v>
      </c>
      <c r="I18">
        <v>6</v>
      </c>
      <c r="J18">
        <v>0</v>
      </c>
      <c r="K18">
        <v>0</v>
      </c>
      <c r="L18">
        <v>0</v>
      </c>
      <c r="M18">
        <v>0</v>
      </c>
      <c r="N18">
        <v>2</v>
      </c>
      <c r="O18">
        <v>0</v>
      </c>
      <c r="P18">
        <v>-2</v>
      </c>
      <c r="Q18" s="2">
        <f t="shared" si="0"/>
        <v>0.5</v>
      </c>
      <c r="R18" s="6" t="s">
        <v>45</v>
      </c>
      <c r="S18" s="6" t="s">
        <v>45</v>
      </c>
      <c r="T18">
        <v>10</v>
      </c>
      <c r="U18">
        <v>6</v>
      </c>
      <c r="V18">
        <v>0</v>
      </c>
      <c r="W18" s="3">
        <f t="shared" si="1"/>
        <v>26.266100000000002</v>
      </c>
      <c r="X18" s="4">
        <f t="shared" si="2"/>
        <v>12</v>
      </c>
      <c r="Y18" s="4">
        <f t="shared" si="3"/>
        <v>5.3000000000000007</v>
      </c>
      <c r="Z18">
        <v>0</v>
      </c>
    </row>
    <row r="19" spans="1:26" x14ac:dyDescent="0.3">
      <c r="A19" s="1" t="str">
        <f>'Ricky Rubio'!A19</f>
        <v>vs 6TH</v>
      </c>
      <c r="B19">
        <v>1</v>
      </c>
      <c r="C19">
        <v>3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2</v>
      </c>
      <c r="N19">
        <v>0</v>
      </c>
      <c r="O19">
        <v>0</v>
      </c>
      <c r="P19">
        <v>5</v>
      </c>
      <c r="Q19" s="6" t="s">
        <v>45</v>
      </c>
      <c r="R19" s="6" t="s">
        <v>45</v>
      </c>
      <c r="S19" s="2">
        <f t="shared" si="4"/>
        <v>0.5</v>
      </c>
      <c r="T19">
        <v>8</v>
      </c>
      <c r="U19">
        <v>1</v>
      </c>
      <c r="V19">
        <v>0</v>
      </c>
      <c r="W19" s="3">
        <f t="shared" si="1"/>
        <v>13.758125</v>
      </c>
      <c r="X19" s="4">
        <f t="shared" si="2"/>
        <v>7.6</v>
      </c>
      <c r="Y19" s="4">
        <f t="shared" si="3"/>
        <v>2.2000000000000002</v>
      </c>
      <c r="Z19">
        <v>0</v>
      </c>
    </row>
    <row r="20" spans="1:26" x14ac:dyDescent="0.3">
      <c r="A20" s="1">
        <f>'Ricky Rubio'!A20</f>
        <v>0</v>
      </c>
      <c r="Q20" s="2" t="e">
        <f t="shared" si="0"/>
        <v>#DIV/0!</v>
      </c>
      <c r="R20" s="2" t="e">
        <f t="shared" ref="R19:R46" si="5">J20/K20</f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'Ricky Rubio'!A21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'Ricky Rubio'!A22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'Ricky Rubio'!A23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'Ricky Rubio'!A24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'Ricky Rubio'!A25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'Ricky Rubio'!A26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'Ricky Rubio'!A27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2.9444444444444446</v>
      </c>
      <c r="C47" s="4">
        <f t="shared" ref="C47:P47" si="6">AVERAGE(C2:C46)</f>
        <v>2.8333333333333335</v>
      </c>
      <c r="D47" s="4">
        <f t="shared" si="6"/>
        <v>0.1111111111111111</v>
      </c>
      <c r="E47" s="4">
        <f t="shared" si="6"/>
        <v>0.22222222222222221</v>
      </c>
      <c r="F47" s="4">
        <f t="shared" si="6"/>
        <v>0.1111111111111111</v>
      </c>
      <c r="G47" s="4">
        <f t="shared" si="6"/>
        <v>0.1111111111111111</v>
      </c>
      <c r="H47" s="4">
        <f t="shared" si="6"/>
        <v>1.1666666666666667</v>
      </c>
      <c r="I47" s="4">
        <f t="shared" si="6"/>
        <v>2.4444444444444446</v>
      </c>
      <c r="J47" s="4">
        <f t="shared" si="6"/>
        <v>0</v>
      </c>
      <c r="K47" s="4">
        <f t="shared" si="6"/>
        <v>0</v>
      </c>
      <c r="L47" s="4">
        <f t="shared" si="6"/>
        <v>0.61111111111111116</v>
      </c>
      <c r="M47" s="4">
        <f t="shared" si="6"/>
        <v>0.88888888888888884</v>
      </c>
      <c r="N47" s="4">
        <f t="shared" si="6"/>
        <v>1.0555555555555556</v>
      </c>
      <c r="O47" s="4">
        <f t="shared" si="6"/>
        <v>0.44444444444444442</v>
      </c>
      <c r="P47" s="4">
        <f t="shared" si="6"/>
        <v>0.66666666666666663</v>
      </c>
      <c r="Q47" s="2">
        <f>SUM(H2:H46)/SUM(I2:I46)</f>
        <v>0.47727272727272729</v>
      </c>
      <c r="R47" s="2" t="e">
        <f>SUM(J2:J46)/SUM(K2:K46)</f>
        <v>#DIV/0!</v>
      </c>
      <c r="S47" s="2">
        <f>SUM(L2:L46)/SUM(M2:M46)</f>
        <v>0.6875</v>
      </c>
      <c r="T47" s="4">
        <f t="shared" ref="T47:V47" si="7">AVERAGE(T2:T46)</f>
        <v>8.3333333333333339</v>
      </c>
      <c r="U47" s="4">
        <f t="shared" si="7"/>
        <v>3.2222222222222223</v>
      </c>
      <c r="V47" s="4">
        <f t="shared" si="7"/>
        <v>0.16666666666666666</v>
      </c>
      <c r="W47" s="3">
        <f>((H49*85.91) +(F49*53.897)+(J49*51.757)+(L49*46.845)+(E49*39.19)+(N49*39.19)+(D49*34.677)+((C49-N49)*14.707)-(O49*17.174)-((M49-L49)*20.091)-((I49-H49)*39.19)-(G49*53.897))/T49</f>
        <v>17.476906666666668</v>
      </c>
      <c r="X47" s="4">
        <f t="shared" ref="X47" si="8">B47+(C47*1.2)+(D47*1.5)+(E47*3)+(F47*3)-G47</f>
        <v>7.4000000000000012</v>
      </c>
      <c r="Y47" s="4">
        <f t="shared" ref="Y47" si="9">B47+0.4*H47-0.7*I47-0.4*(M47-L47)+0.7*N47+0.3*(C47-N47)+F47+D47*0.7+0.7*E47-0.4*O47-G47</f>
        <v>2.916666666666667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53</v>
      </c>
      <c r="C49">
        <f t="shared" ref="C49:P49" si="10">SUM(C2:C46)</f>
        <v>51</v>
      </c>
      <c r="D49">
        <f t="shared" si="10"/>
        <v>2</v>
      </c>
      <c r="E49">
        <f t="shared" si="10"/>
        <v>4</v>
      </c>
      <c r="F49">
        <f t="shared" si="10"/>
        <v>2</v>
      </c>
      <c r="G49">
        <f t="shared" si="10"/>
        <v>2</v>
      </c>
      <c r="H49">
        <f t="shared" si="10"/>
        <v>21</v>
      </c>
      <c r="I49">
        <f t="shared" si="10"/>
        <v>44</v>
      </c>
      <c r="J49">
        <f t="shared" si="10"/>
        <v>0</v>
      </c>
      <c r="K49">
        <f t="shared" si="10"/>
        <v>0</v>
      </c>
      <c r="L49">
        <f t="shared" si="10"/>
        <v>11</v>
      </c>
      <c r="M49">
        <f t="shared" si="10"/>
        <v>16</v>
      </c>
      <c r="N49">
        <f t="shared" si="10"/>
        <v>19</v>
      </c>
      <c r="O49">
        <f t="shared" si="10"/>
        <v>8</v>
      </c>
      <c r="P49">
        <f t="shared" si="10"/>
        <v>12</v>
      </c>
      <c r="T49">
        <f>SUM(T2:T46)</f>
        <v>150</v>
      </c>
      <c r="U49">
        <f>SUM(U2:U46)</f>
        <v>58</v>
      </c>
      <c r="V49">
        <f>SUM(V2:V46)</f>
        <v>3</v>
      </c>
      <c r="X49" s="4">
        <f>SUM(X2:X46)</f>
        <v>133.20000000000002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8</v>
      </c>
      <c r="C2">
        <v>4</v>
      </c>
      <c r="D2">
        <v>1</v>
      </c>
      <c r="E2">
        <v>0</v>
      </c>
      <c r="F2">
        <v>0</v>
      </c>
      <c r="G2">
        <v>0</v>
      </c>
      <c r="H2">
        <v>3</v>
      </c>
      <c r="I2">
        <v>4</v>
      </c>
      <c r="J2">
        <v>2</v>
      </c>
      <c r="K2">
        <v>2</v>
      </c>
      <c r="L2">
        <v>0</v>
      </c>
      <c r="M2">
        <v>0</v>
      </c>
      <c r="N2">
        <v>0</v>
      </c>
      <c r="O2">
        <v>0</v>
      </c>
      <c r="P2">
        <v>8</v>
      </c>
      <c r="Q2" s="2">
        <f t="shared" ref="Q2:Q46" si="0">H2/I2</f>
        <v>0.75</v>
      </c>
      <c r="R2" s="2">
        <f t="shared" ref="R2:R46" si="1">J2/K2</f>
        <v>1</v>
      </c>
      <c r="S2" s="6" t="s">
        <v>45</v>
      </c>
      <c r="T2">
        <v>8</v>
      </c>
      <c r="U2">
        <v>11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51.944875000000003</v>
      </c>
      <c r="X2" s="4">
        <f t="shared" ref="X2:X46" si="3">B2+(C2*1.2)+(D2*1.5)+(E2*3)+(F2*3)-G2</f>
        <v>14.3</v>
      </c>
      <c r="Y2" s="4">
        <f t="shared" ref="Y2:Y46" si="4">B2+0.4*H2-0.7*I2-0.4*(M2-L2)+0.7*N2+0.3*(C2-N2)+F2+D2*0.7+0.7*E2-0.4*O2-G2</f>
        <v>8.2999999999999989</v>
      </c>
      <c r="Z2">
        <v>0</v>
      </c>
    </row>
    <row r="3" spans="1:26" x14ac:dyDescent="0.3">
      <c r="A3" s="1" t="str">
        <f>'Ricky Rubio'!A3</f>
        <v>@ CHI</v>
      </c>
      <c r="B3">
        <v>4</v>
      </c>
      <c r="C3">
        <v>1</v>
      </c>
      <c r="D3">
        <v>0</v>
      </c>
      <c r="E3">
        <v>0</v>
      </c>
      <c r="F3">
        <v>0</v>
      </c>
      <c r="G3">
        <v>0</v>
      </c>
      <c r="H3">
        <v>2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9</v>
      </c>
      <c r="Q3" s="2">
        <f t="shared" si="0"/>
        <v>1</v>
      </c>
      <c r="R3" s="6" t="s">
        <v>45</v>
      </c>
      <c r="S3" s="6" t="s">
        <v>45</v>
      </c>
      <c r="T3">
        <v>7</v>
      </c>
      <c r="U3">
        <v>4</v>
      </c>
      <c r="V3">
        <v>0</v>
      </c>
      <c r="W3" s="3">
        <f t="shared" si="2"/>
        <v>26.646714285714285</v>
      </c>
      <c r="X3" s="4">
        <f t="shared" si="3"/>
        <v>5.2</v>
      </c>
      <c r="Y3" s="4">
        <f t="shared" si="4"/>
        <v>3.6999999999999997</v>
      </c>
      <c r="Z3">
        <v>0</v>
      </c>
    </row>
    <row r="4" spans="1:26" x14ac:dyDescent="0.3">
      <c r="A4" s="1" t="str">
        <f>'Ricky Rubio'!A4</f>
        <v>@ 6TH</v>
      </c>
      <c r="B4">
        <v>3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 s="2">
        <f t="shared" si="0"/>
        <v>0.5</v>
      </c>
      <c r="R4" s="2">
        <f t="shared" si="1"/>
        <v>1</v>
      </c>
      <c r="S4" s="6" t="s">
        <v>45</v>
      </c>
      <c r="T4">
        <v>8</v>
      </c>
      <c r="U4">
        <v>3</v>
      </c>
      <c r="V4">
        <v>0</v>
      </c>
      <c r="W4" s="3">
        <f t="shared" si="2"/>
        <v>14.148</v>
      </c>
      <c r="X4" s="4">
        <f t="shared" si="3"/>
        <v>4.2</v>
      </c>
      <c r="Y4" s="4">
        <f t="shared" si="4"/>
        <v>2.2999999999999998</v>
      </c>
      <c r="Z4">
        <v>0</v>
      </c>
    </row>
    <row r="5" spans="1:26" x14ac:dyDescent="0.3">
      <c r="A5" s="1" t="str">
        <f>'Ricky Rubio'!A5</f>
        <v>vs CAN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3</v>
      </c>
      <c r="Q5" s="2">
        <f t="shared" si="0"/>
        <v>0</v>
      </c>
      <c r="R5" s="2">
        <f t="shared" si="1"/>
        <v>0</v>
      </c>
      <c r="S5" s="6" t="s">
        <v>45</v>
      </c>
      <c r="T5">
        <v>11</v>
      </c>
      <c r="U5">
        <v>0</v>
      </c>
      <c r="V5">
        <v>0</v>
      </c>
      <c r="W5" s="3">
        <f t="shared" si="2"/>
        <v>-2.2257272727272723</v>
      </c>
      <c r="X5" s="4">
        <f t="shared" si="3"/>
        <v>1.2</v>
      </c>
      <c r="Y5" s="4">
        <f t="shared" si="4"/>
        <v>-0.39999999999999997</v>
      </c>
      <c r="Z5">
        <v>0</v>
      </c>
    </row>
    <row r="6" spans="1:26" x14ac:dyDescent="0.3">
      <c r="A6" s="1" t="str">
        <f>'Ricky Rubio'!A6</f>
        <v>@ DNK</v>
      </c>
      <c r="B6">
        <v>7</v>
      </c>
      <c r="C6">
        <v>1</v>
      </c>
      <c r="D6">
        <v>0</v>
      </c>
      <c r="E6">
        <v>0</v>
      </c>
      <c r="F6">
        <v>0</v>
      </c>
      <c r="G6">
        <v>0</v>
      </c>
      <c r="H6">
        <v>3</v>
      </c>
      <c r="I6">
        <v>5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-9</v>
      </c>
      <c r="Q6" s="2">
        <f t="shared" si="0"/>
        <v>0.6</v>
      </c>
      <c r="R6" s="2">
        <f t="shared" si="1"/>
        <v>0</v>
      </c>
      <c r="S6" s="2">
        <f t="shared" ref="S6:S46" si="5">L6/M6</f>
        <v>1</v>
      </c>
      <c r="T6">
        <v>8</v>
      </c>
      <c r="U6">
        <v>7</v>
      </c>
      <c r="V6">
        <v>0</v>
      </c>
      <c r="W6" s="3">
        <f t="shared" si="2"/>
        <v>30.112750000000005</v>
      </c>
      <c r="X6" s="4">
        <f t="shared" si="3"/>
        <v>8.1999999999999993</v>
      </c>
      <c r="Y6" s="4">
        <f t="shared" si="4"/>
        <v>4.9999999999999991</v>
      </c>
      <c r="Z6">
        <v>0</v>
      </c>
    </row>
    <row r="7" spans="1:26" x14ac:dyDescent="0.3">
      <c r="A7" s="1" t="str">
        <f>'Ricky Rubio'!A7</f>
        <v>vs IMP</v>
      </c>
      <c r="B7">
        <v>7</v>
      </c>
      <c r="C7">
        <v>1</v>
      </c>
      <c r="D7">
        <v>1</v>
      </c>
      <c r="E7">
        <v>0</v>
      </c>
      <c r="F7">
        <v>0</v>
      </c>
      <c r="G7">
        <v>0</v>
      </c>
      <c r="H7">
        <v>3</v>
      </c>
      <c r="I7">
        <v>4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6</v>
      </c>
      <c r="Q7" s="2">
        <f t="shared" si="0"/>
        <v>0.75</v>
      </c>
      <c r="R7" s="2">
        <f t="shared" si="1"/>
        <v>0.5</v>
      </c>
      <c r="S7" s="6" t="s">
        <v>45</v>
      </c>
      <c r="T7">
        <v>7</v>
      </c>
      <c r="U7">
        <v>9</v>
      </c>
      <c r="V7">
        <v>0</v>
      </c>
      <c r="W7" s="3">
        <f t="shared" si="2"/>
        <v>45.668714285714294</v>
      </c>
      <c r="X7" s="4">
        <f t="shared" si="3"/>
        <v>9.6999999999999993</v>
      </c>
      <c r="Y7" s="4">
        <f t="shared" si="4"/>
        <v>6.3999999999999995</v>
      </c>
      <c r="Z7">
        <v>0</v>
      </c>
    </row>
    <row r="8" spans="1:26" x14ac:dyDescent="0.3">
      <c r="A8" s="1" t="str">
        <f>'Ricky Rubio'!A8</f>
        <v>@ 3PT</v>
      </c>
      <c r="B8">
        <v>4</v>
      </c>
      <c r="C8">
        <v>0</v>
      </c>
      <c r="D8">
        <v>2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 s="2">
        <f t="shared" si="0"/>
        <v>1</v>
      </c>
      <c r="R8" s="6" t="s">
        <v>45</v>
      </c>
      <c r="S8" s="6" t="s">
        <v>45</v>
      </c>
      <c r="T8">
        <v>8</v>
      </c>
      <c r="U8">
        <v>9</v>
      </c>
      <c r="V8">
        <v>0</v>
      </c>
      <c r="W8" s="3">
        <f t="shared" si="2"/>
        <v>30.146749999999997</v>
      </c>
      <c r="X8" s="4">
        <f t="shared" si="3"/>
        <v>7</v>
      </c>
      <c r="Y8" s="4">
        <f t="shared" si="4"/>
        <v>4.8</v>
      </c>
      <c r="Z8">
        <v>0</v>
      </c>
    </row>
    <row r="9" spans="1:26" x14ac:dyDescent="0.3">
      <c r="A9" s="1" t="str">
        <f>'Ricky Rubio'!A9</f>
        <v>vs DEF</v>
      </c>
      <c r="B9">
        <v>7</v>
      </c>
      <c r="C9">
        <v>1</v>
      </c>
      <c r="D9">
        <v>0</v>
      </c>
      <c r="E9">
        <v>1</v>
      </c>
      <c r="F9">
        <v>0</v>
      </c>
      <c r="G9">
        <v>0</v>
      </c>
      <c r="H9">
        <v>3</v>
      </c>
      <c r="I9">
        <v>3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 s="2">
        <f t="shared" si="0"/>
        <v>1</v>
      </c>
      <c r="R9" s="2">
        <f t="shared" si="1"/>
        <v>1</v>
      </c>
      <c r="S9" s="6" t="s">
        <v>45</v>
      </c>
      <c r="T9">
        <v>7</v>
      </c>
      <c r="U9">
        <v>7</v>
      </c>
      <c r="V9">
        <v>1</v>
      </c>
      <c r="W9" s="3">
        <f t="shared" si="2"/>
        <v>51.911999999999999</v>
      </c>
      <c r="X9" s="4">
        <f t="shared" si="3"/>
        <v>11.2</v>
      </c>
      <c r="Y9" s="4">
        <f t="shared" si="4"/>
        <v>7.1</v>
      </c>
      <c r="Z9">
        <v>0</v>
      </c>
    </row>
    <row r="10" spans="1:26" x14ac:dyDescent="0.3">
      <c r="A10" s="1" t="str">
        <f>'Ricky Rubio'!A10</f>
        <v>@ OCE</v>
      </c>
      <c r="B10">
        <v>4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2</v>
      </c>
      <c r="N10">
        <v>0</v>
      </c>
      <c r="O10">
        <v>0</v>
      </c>
      <c r="P10">
        <v>5</v>
      </c>
      <c r="Q10" s="2">
        <f t="shared" si="0"/>
        <v>1</v>
      </c>
      <c r="R10" s="2">
        <f t="shared" si="1"/>
        <v>1</v>
      </c>
      <c r="S10" s="2">
        <f t="shared" si="5"/>
        <v>0.5</v>
      </c>
      <c r="T10">
        <v>8</v>
      </c>
      <c r="U10">
        <v>7</v>
      </c>
      <c r="V10">
        <v>0</v>
      </c>
      <c r="W10" s="3">
        <f t="shared" si="2"/>
        <v>29.786000000000001</v>
      </c>
      <c r="X10" s="4">
        <f t="shared" si="3"/>
        <v>8.5</v>
      </c>
      <c r="Y10" s="4">
        <f t="shared" si="4"/>
        <v>4.7</v>
      </c>
      <c r="Z10">
        <v>0</v>
      </c>
    </row>
    <row r="11" spans="1:26" x14ac:dyDescent="0.3">
      <c r="A11" s="1" t="str">
        <f>'Ricky Rubio'!A11</f>
        <v>vs FRA</v>
      </c>
      <c r="B11">
        <v>3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4</v>
      </c>
      <c r="Q11" s="2">
        <f t="shared" si="0"/>
        <v>1</v>
      </c>
      <c r="R11" s="2">
        <f t="shared" si="1"/>
        <v>1</v>
      </c>
      <c r="S11" s="6" t="s">
        <v>45</v>
      </c>
      <c r="T11">
        <v>7</v>
      </c>
      <c r="U11">
        <v>6</v>
      </c>
      <c r="V11">
        <v>0</v>
      </c>
      <c r="W11" s="3">
        <f t="shared" si="2"/>
        <v>24.620571428571427</v>
      </c>
      <c r="X11" s="4">
        <f t="shared" si="3"/>
        <v>4.5</v>
      </c>
      <c r="Y11" s="4">
        <f t="shared" si="4"/>
        <v>3.4000000000000004</v>
      </c>
      <c r="Z11">
        <v>0</v>
      </c>
    </row>
    <row r="12" spans="1:26" x14ac:dyDescent="0.3">
      <c r="A12" s="1" t="str">
        <f>'Ricky Rubio'!A12</f>
        <v>@ INJ</v>
      </c>
      <c r="B12">
        <v>8</v>
      </c>
      <c r="C12">
        <v>0</v>
      </c>
      <c r="D12">
        <v>0</v>
      </c>
      <c r="E12">
        <v>1</v>
      </c>
      <c r="F12">
        <v>0</v>
      </c>
      <c r="G12">
        <v>0</v>
      </c>
      <c r="H12">
        <v>3</v>
      </c>
      <c r="I12">
        <v>4</v>
      </c>
      <c r="J12">
        <v>2</v>
      </c>
      <c r="K12">
        <v>3</v>
      </c>
      <c r="L12">
        <v>0</v>
      </c>
      <c r="M12">
        <v>0</v>
      </c>
      <c r="N12">
        <v>0</v>
      </c>
      <c r="O12">
        <v>0</v>
      </c>
      <c r="P12">
        <v>-9</v>
      </c>
      <c r="Q12" s="2">
        <f t="shared" si="0"/>
        <v>0.75</v>
      </c>
      <c r="R12" s="2">
        <f t="shared" si="1"/>
        <v>0.66666666666666663</v>
      </c>
      <c r="S12" s="6" t="s">
        <v>45</v>
      </c>
      <c r="T12">
        <v>9</v>
      </c>
      <c r="U12">
        <v>8</v>
      </c>
      <c r="V12">
        <v>0</v>
      </c>
      <c r="W12" s="3">
        <f t="shared" si="2"/>
        <v>40.138222222222225</v>
      </c>
      <c r="X12" s="4">
        <f t="shared" si="3"/>
        <v>11</v>
      </c>
      <c r="Y12" s="4">
        <f t="shared" si="4"/>
        <v>7.1</v>
      </c>
      <c r="Z12">
        <v>0</v>
      </c>
    </row>
    <row r="13" spans="1:26" x14ac:dyDescent="0.3">
      <c r="A13" s="1" t="str">
        <f>'Ricky Rubio'!A13</f>
        <v>vs EUR</v>
      </c>
      <c r="B13">
        <v>5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1</v>
      </c>
      <c r="K13">
        <v>1</v>
      </c>
      <c r="L13">
        <v>2</v>
      </c>
      <c r="M13">
        <v>2</v>
      </c>
      <c r="N13">
        <v>1</v>
      </c>
      <c r="O13">
        <v>0</v>
      </c>
      <c r="P13">
        <v>10</v>
      </c>
      <c r="Q13" s="2">
        <f t="shared" si="0"/>
        <v>0.5</v>
      </c>
      <c r="R13" s="2">
        <f t="shared" si="1"/>
        <v>1</v>
      </c>
      <c r="S13" s="2">
        <f t="shared" si="5"/>
        <v>1</v>
      </c>
      <c r="T13">
        <v>9</v>
      </c>
      <c r="U13">
        <v>5</v>
      </c>
      <c r="V13">
        <v>0</v>
      </c>
      <c r="W13" s="3">
        <f t="shared" si="2"/>
        <v>25.706333333333337</v>
      </c>
      <c r="X13" s="4">
        <f t="shared" si="3"/>
        <v>6.2</v>
      </c>
      <c r="Y13" s="4">
        <f t="shared" si="4"/>
        <v>4.7</v>
      </c>
      <c r="Z13">
        <v>0</v>
      </c>
    </row>
    <row r="14" spans="1:26" x14ac:dyDescent="0.3">
      <c r="A14" s="1" t="str">
        <f>'Ricky Rubio'!A14</f>
        <v>@ RKS</v>
      </c>
      <c r="B14">
        <v>0</v>
      </c>
      <c r="C14">
        <v>2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12</v>
      </c>
      <c r="Q14" s="6" t="s">
        <v>45</v>
      </c>
      <c r="R14" s="6" t="s">
        <v>45</v>
      </c>
      <c r="S14" s="6" t="s">
        <v>45</v>
      </c>
      <c r="T14">
        <v>9</v>
      </c>
      <c r="U14">
        <v>5</v>
      </c>
      <c r="V14">
        <v>0</v>
      </c>
      <c r="W14" s="3">
        <f t="shared" si="2"/>
        <v>7.1577777777777776</v>
      </c>
      <c r="X14" s="4">
        <f t="shared" si="3"/>
        <v>5.4</v>
      </c>
      <c r="Y14" s="4">
        <f t="shared" si="4"/>
        <v>1.2</v>
      </c>
      <c r="Z14">
        <v>0</v>
      </c>
    </row>
    <row r="15" spans="1:26" x14ac:dyDescent="0.3">
      <c r="A15" s="1" t="str">
        <f>'Ricky Rubio'!A15</f>
        <v>vs AFR</v>
      </c>
      <c r="B15">
        <v>3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-4</v>
      </c>
      <c r="Q15" s="2">
        <f t="shared" si="0"/>
        <v>1</v>
      </c>
      <c r="R15" s="2">
        <f t="shared" si="1"/>
        <v>1</v>
      </c>
      <c r="S15" s="6" t="s">
        <v>45</v>
      </c>
      <c r="T15">
        <v>12</v>
      </c>
      <c r="U15">
        <v>3</v>
      </c>
      <c r="V15">
        <v>0</v>
      </c>
      <c r="W15" s="3">
        <f t="shared" si="2"/>
        <v>6.9808333333333339</v>
      </c>
      <c r="X15" s="4">
        <f t="shared" si="3"/>
        <v>2</v>
      </c>
      <c r="Y15" s="4">
        <f t="shared" si="4"/>
        <v>1.7000000000000002</v>
      </c>
      <c r="Z15">
        <v>0</v>
      </c>
    </row>
    <row r="16" spans="1:26" x14ac:dyDescent="0.3">
      <c r="A16" s="1" t="str">
        <f>'Ricky Rubio'!A16</f>
        <v>@ OLD</v>
      </c>
      <c r="B16">
        <v>3</v>
      </c>
      <c r="C16">
        <v>0</v>
      </c>
      <c r="D16">
        <v>1</v>
      </c>
      <c r="E16">
        <v>1</v>
      </c>
      <c r="F16">
        <v>0</v>
      </c>
      <c r="G16">
        <v>1</v>
      </c>
      <c r="H16">
        <v>1</v>
      </c>
      <c r="I16">
        <v>2</v>
      </c>
      <c r="J16">
        <v>1</v>
      </c>
      <c r="K16">
        <v>2</v>
      </c>
      <c r="L16">
        <v>0</v>
      </c>
      <c r="M16">
        <v>0</v>
      </c>
      <c r="N16">
        <v>0</v>
      </c>
      <c r="O16">
        <v>0</v>
      </c>
      <c r="P16">
        <v>4</v>
      </c>
      <c r="Q16" s="2">
        <f t="shared" si="0"/>
        <v>0.5</v>
      </c>
      <c r="R16" s="2">
        <f t="shared" si="1"/>
        <v>0.5</v>
      </c>
      <c r="S16" s="6" t="s">
        <v>45</v>
      </c>
      <c r="T16">
        <v>11</v>
      </c>
      <c r="U16">
        <v>6</v>
      </c>
      <c r="V16">
        <v>0</v>
      </c>
      <c r="W16" s="3">
        <f t="shared" si="2"/>
        <v>10.767909090909091</v>
      </c>
      <c r="X16" s="4">
        <f t="shared" si="3"/>
        <v>6.5</v>
      </c>
      <c r="Y16" s="4">
        <f t="shared" si="4"/>
        <v>2.4000000000000004</v>
      </c>
      <c r="Z16">
        <v>0</v>
      </c>
    </row>
    <row r="17" spans="1:26" x14ac:dyDescent="0.3">
      <c r="A17" s="1" t="str">
        <f>'Ricky Rubio'!A17</f>
        <v>@ USA</v>
      </c>
      <c r="B17">
        <v>4</v>
      </c>
      <c r="C17">
        <v>3</v>
      </c>
      <c r="D17">
        <v>2</v>
      </c>
      <c r="E17">
        <v>0</v>
      </c>
      <c r="F17">
        <v>0</v>
      </c>
      <c r="G17">
        <v>1</v>
      </c>
      <c r="H17">
        <v>2</v>
      </c>
      <c r="I17">
        <v>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4</v>
      </c>
      <c r="Q17" s="2">
        <f t="shared" si="0"/>
        <v>0.66666666666666663</v>
      </c>
      <c r="R17" s="2">
        <f t="shared" si="1"/>
        <v>0</v>
      </c>
      <c r="S17" s="6" t="s">
        <v>45</v>
      </c>
      <c r="T17">
        <v>11</v>
      </c>
      <c r="U17">
        <v>8</v>
      </c>
      <c r="V17">
        <v>0</v>
      </c>
      <c r="W17" s="3">
        <f t="shared" si="2"/>
        <v>17.473454545454544</v>
      </c>
      <c r="X17" s="4">
        <f t="shared" si="3"/>
        <v>9.6</v>
      </c>
      <c r="Y17" s="4">
        <f t="shared" si="4"/>
        <v>4</v>
      </c>
      <c r="Z17">
        <v>0</v>
      </c>
    </row>
    <row r="18" spans="1:26" x14ac:dyDescent="0.3">
      <c r="A18" s="1" t="str">
        <f>'Ricky Rubio'!A18</f>
        <v>@ CHI</v>
      </c>
      <c r="B18">
        <v>3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-7</v>
      </c>
      <c r="Q18" s="2">
        <f t="shared" si="0"/>
        <v>1</v>
      </c>
      <c r="R18" s="2">
        <f t="shared" si="1"/>
        <v>1</v>
      </c>
      <c r="S18" s="6" t="s">
        <v>45</v>
      </c>
      <c r="T18">
        <v>7</v>
      </c>
      <c r="U18">
        <v>6</v>
      </c>
      <c r="V18">
        <v>0</v>
      </c>
      <c r="W18" s="3">
        <f t="shared" si="2"/>
        <v>24.620571428571427</v>
      </c>
      <c r="X18" s="4">
        <f t="shared" si="3"/>
        <v>4.5</v>
      </c>
      <c r="Y18" s="4">
        <f t="shared" si="4"/>
        <v>3.4000000000000004</v>
      </c>
      <c r="Z18">
        <v>0</v>
      </c>
    </row>
    <row r="19" spans="1:26" x14ac:dyDescent="0.3">
      <c r="A19" s="1" t="str">
        <f>'Ricky Rubio'!A19</f>
        <v>vs 6TH</v>
      </c>
      <c r="B19">
        <v>2</v>
      </c>
      <c r="C19">
        <v>1</v>
      </c>
      <c r="D19">
        <v>2</v>
      </c>
      <c r="E19">
        <v>0</v>
      </c>
      <c r="F19">
        <v>0</v>
      </c>
      <c r="G19">
        <v>0</v>
      </c>
      <c r="H19">
        <v>1</v>
      </c>
      <c r="I19">
        <v>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12</v>
      </c>
      <c r="Q19" s="2">
        <f t="shared" si="0"/>
        <v>0.5</v>
      </c>
      <c r="R19" s="2">
        <f t="shared" si="1"/>
        <v>0</v>
      </c>
      <c r="S19" s="6" t="s">
        <v>45</v>
      </c>
      <c r="T19">
        <v>7</v>
      </c>
      <c r="U19">
        <v>8</v>
      </c>
      <c r="V19">
        <v>0</v>
      </c>
      <c r="W19" s="3">
        <f t="shared" si="2"/>
        <v>18.683</v>
      </c>
      <c r="X19" s="4">
        <f t="shared" si="3"/>
        <v>6.2</v>
      </c>
      <c r="Y19" s="4">
        <f t="shared" si="4"/>
        <v>2.7</v>
      </c>
      <c r="Z19">
        <v>0</v>
      </c>
    </row>
    <row r="20" spans="1:26" x14ac:dyDescent="0.3">
      <c r="A20" s="1">
        <f>'Ricky Rubio'!A20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'Ricky Rubio'!A21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'Ricky Rubio'!A22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'Ricky Rubio'!A23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'Ricky Rubio'!A24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'Ricky Rubio'!A25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'Ricky Rubio'!A26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'Ricky Rubio'!A27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4.166666666666667</v>
      </c>
      <c r="C47" s="4">
        <f t="shared" ref="C47:P47" si="6">AVERAGE(C2:C46)</f>
        <v>0.94444444444444442</v>
      </c>
      <c r="D47" s="4">
        <f t="shared" si="6"/>
        <v>0.77777777777777779</v>
      </c>
      <c r="E47" s="4">
        <f t="shared" si="6"/>
        <v>0.22222222222222221</v>
      </c>
      <c r="F47" s="4">
        <f t="shared" si="6"/>
        <v>0</v>
      </c>
      <c r="G47" s="4">
        <f t="shared" si="6"/>
        <v>0.16666666666666666</v>
      </c>
      <c r="H47" s="4">
        <f t="shared" si="6"/>
        <v>1.6111111111111112</v>
      </c>
      <c r="I47" s="4">
        <f t="shared" si="6"/>
        <v>2.2222222222222223</v>
      </c>
      <c r="J47" s="4">
        <f t="shared" si="6"/>
        <v>0.72222222222222221</v>
      </c>
      <c r="K47" s="4">
        <f t="shared" si="6"/>
        <v>1.1111111111111112</v>
      </c>
      <c r="L47" s="4">
        <f t="shared" si="6"/>
        <v>0.22222222222222221</v>
      </c>
      <c r="M47" s="4">
        <f t="shared" si="6"/>
        <v>0.27777777777777779</v>
      </c>
      <c r="N47" s="4">
        <f t="shared" si="6"/>
        <v>5.5555555555555552E-2</v>
      </c>
      <c r="O47" s="4">
        <f t="shared" si="6"/>
        <v>0.1111111111111111</v>
      </c>
      <c r="P47" s="4">
        <f t="shared" si="6"/>
        <v>2.8333333333333335</v>
      </c>
      <c r="Q47" s="2">
        <f>SUM(H2:H46)/SUM(I2:I46)</f>
        <v>0.72499999999999998</v>
      </c>
      <c r="R47" s="2">
        <f>SUM(J2:J46)/SUM(K2:K46)</f>
        <v>0.65</v>
      </c>
      <c r="S47" s="2">
        <f>SUM(L2:L46)/SUM(M2:M46)</f>
        <v>0.8</v>
      </c>
      <c r="T47" s="4">
        <f t="shared" ref="T47:V47" si="7">AVERAGE(T2:T46)</f>
        <v>8.5555555555555554</v>
      </c>
      <c r="U47" s="4">
        <f t="shared" si="7"/>
        <v>6.2222222222222223</v>
      </c>
      <c r="V47" s="4">
        <f t="shared" si="7"/>
        <v>5.5555555555555552E-2</v>
      </c>
      <c r="W47" s="3">
        <f>((H49*85.91) +(F49*53.897)+(J49*51.757)+(L49*46.845)+(E49*39.19)+(N49*39.19)+(D49*34.677)+((C49-N49)*14.707)-(O49*17.174)-((M49-L49)*20.091)-((I49-H49)*39.19)-(G49*53.897))/T49</f>
        <v>23.513837662337664</v>
      </c>
      <c r="X47" s="4">
        <f t="shared" ref="X47" si="8">B47+(C47*1.2)+(D47*1.5)+(E47*3)+(F47*3)-G47</f>
        <v>6.9666666666666677</v>
      </c>
      <c r="Y47" s="4">
        <f t="shared" ref="Y47" si="9">B47+0.4*H47-0.7*I47-0.4*(M47-L47)+0.7*N47+0.3*(C47-N47)+F47+D47*0.7+0.7*E47-0.4*O47-G47</f>
        <v>4.0277777777777786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75</v>
      </c>
      <c r="C49">
        <f t="shared" ref="C49:P49" si="10">SUM(C2:C46)</f>
        <v>17</v>
      </c>
      <c r="D49">
        <f t="shared" si="10"/>
        <v>14</v>
      </c>
      <c r="E49">
        <f t="shared" si="10"/>
        <v>4</v>
      </c>
      <c r="F49">
        <f t="shared" si="10"/>
        <v>0</v>
      </c>
      <c r="G49">
        <f t="shared" si="10"/>
        <v>3</v>
      </c>
      <c r="H49">
        <f t="shared" si="10"/>
        <v>29</v>
      </c>
      <c r="I49">
        <f t="shared" si="10"/>
        <v>40</v>
      </c>
      <c r="J49">
        <f t="shared" si="10"/>
        <v>13</v>
      </c>
      <c r="K49">
        <f t="shared" si="10"/>
        <v>20</v>
      </c>
      <c r="L49">
        <f t="shared" si="10"/>
        <v>4</v>
      </c>
      <c r="M49">
        <f t="shared" si="10"/>
        <v>5</v>
      </c>
      <c r="N49">
        <f t="shared" si="10"/>
        <v>1</v>
      </c>
      <c r="O49">
        <f t="shared" si="10"/>
        <v>2</v>
      </c>
      <c r="P49">
        <f t="shared" si="10"/>
        <v>51</v>
      </c>
      <c r="T49">
        <f>SUM(T2:T46)</f>
        <v>154</v>
      </c>
      <c r="U49">
        <f>SUM(U2:U46)</f>
        <v>112</v>
      </c>
      <c r="V49">
        <f>SUM(V2:V46)</f>
        <v>1</v>
      </c>
      <c r="X49" s="4">
        <f>SUM(X2:X46)</f>
        <v>125.4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-1</v>
      </c>
      <c r="Q2" s="6" t="s">
        <v>45</v>
      </c>
      <c r="R2" s="6" t="s">
        <v>45</v>
      </c>
      <c r="S2" s="6" t="s">
        <v>45</v>
      </c>
      <c r="T2">
        <v>5</v>
      </c>
      <c r="U2">
        <v>3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3.5005999999999999</v>
      </c>
      <c r="X2" s="4">
        <f t="shared" ref="X2:X46" si="1">B2+(C2*1.2)+(D2*1.5)+(E2*3)+(F2*3)-G2</f>
        <v>1.5</v>
      </c>
      <c r="Y2" s="4">
        <f t="shared" ref="Y2:Y46" si="2">B2+0.4*H2-0.7*I2-0.4*(M2-L2)+0.7*N2+0.3*(C2-N2)+F2+D2*0.7+0.7*E2-0.4*O2-G2</f>
        <v>0.29999999999999993</v>
      </c>
      <c r="Z2">
        <v>0</v>
      </c>
    </row>
    <row r="3" spans="1:26" x14ac:dyDescent="0.3">
      <c r="A3" s="1" t="str">
        <f>'Ricky Rubio'!A3</f>
        <v>@ CHI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-5</v>
      </c>
      <c r="Q3" s="6" t="s">
        <v>45</v>
      </c>
      <c r="R3" s="6" t="s">
        <v>45</v>
      </c>
      <c r="S3" s="6" t="s">
        <v>45</v>
      </c>
      <c r="T3">
        <v>8</v>
      </c>
      <c r="U3">
        <v>3</v>
      </c>
      <c r="V3">
        <v>0</v>
      </c>
      <c r="W3" s="3">
        <f t="shared" si="0"/>
        <v>-2.4024999999999999</v>
      </c>
      <c r="X3" s="4">
        <f t="shared" si="1"/>
        <v>0.5</v>
      </c>
      <c r="Y3" s="4">
        <f t="shared" si="2"/>
        <v>-0.30000000000000004</v>
      </c>
      <c r="Z3">
        <v>0</v>
      </c>
    </row>
    <row r="4" spans="1:26" x14ac:dyDescent="0.3">
      <c r="A4" s="1" t="str">
        <f>'Ricky Rubio'!A4</f>
        <v>@ 6TH</v>
      </c>
      <c r="B4">
        <v>4</v>
      </c>
      <c r="C4">
        <v>0</v>
      </c>
      <c r="D4">
        <v>2</v>
      </c>
      <c r="E4">
        <v>0</v>
      </c>
      <c r="F4">
        <v>0</v>
      </c>
      <c r="G4">
        <v>0</v>
      </c>
      <c r="H4">
        <v>2</v>
      </c>
      <c r="I4">
        <v>2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3</v>
      </c>
      <c r="Q4" s="2">
        <f t="shared" ref="Q4:Q46" si="3">H4/I4</f>
        <v>1</v>
      </c>
      <c r="R4" s="6" t="s">
        <v>45</v>
      </c>
      <c r="S4" s="2">
        <f>L4/M4</f>
        <v>0</v>
      </c>
      <c r="T4">
        <v>7</v>
      </c>
      <c r="U4">
        <v>8</v>
      </c>
      <c r="V4">
        <v>0</v>
      </c>
      <c r="W4" s="3">
        <f t="shared" si="0"/>
        <v>31.583285714285712</v>
      </c>
      <c r="X4" s="4">
        <f t="shared" si="1"/>
        <v>7</v>
      </c>
      <c r="Y4" s="4">
        <f t="shared" si="2"/>
        <v>4.4000000000000004</v>
      </c>
      <c r="Z4">
        <v>0</v>
      </c>
    </row>
    <row r="5" spans="1:26" x14ac:dyDescent="0.3">
      <c r="A5" s="1" t="str">
        <f>'Ricky Rubio'!A5</f>
        <v>vs CAN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6" t="s">
        <v>45</v>
      </c>
      <c r="R5" s="6" t="s">
        <v>45</v>
      </c>
      <c r="S5" s="6" t="s">
        <v>45</v>
      </c>
      <c r="T5">
        <v>7</v>
      </c>
      <c r="U5">
        <v>0</v>
      </c>
      <c r="V5">
        <v>0</v>
      </c>
      <c r="W5" s="3">
        <f t="shared" si="0"/>
        <v>0</v>
      </c>
      <c r="X5" s="4">
        <f t="shared" si="1"/>
        <v>0</v>
      </c>
      <c r="Y5" s="4">
        <f t="shared" si="2"/>
        <v>0</v>
      </c>
      <c r="Z5">
        <v>0</v>
      </c>
    </row>
    <row r="6" spans="1:26" x14ac:dyDescent="0.3">
      <c r="A6" s="1" t="str">
        <f>'Ricky Rubio'!A6</f>
        <v>@ DNK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 s="6" t="s">
        <v>45</v>
      </c>
      <c r="R6" s="6" t="s">
        <v>45</v>
      </c>
      <c r="S6" s="6" t="s">
        <v>45</v>
      </c>
      <c r="T6">
        <v>5</v>
      </c>
      <c r="U6">
        <v>2</v>
      </c>
      <c r="V6">
        <v>0</v>
      </c>
      <c r="W6" s="3">
        <f t="shared" si="0"/>
        <v>6.9353999999999996</v>
      </c>
      <c r="X6" s="4">
        <f t="shared" si="1"/>
        <v>1.5</v>
      </c>
      <c r="Y6" s="4">
        <f t="shared" si="2"/>
        <v>0.7</v>
      </c>
      <c r="Z6">
        <v>0</v>
      </c>
    </row>
    <row r="7" spans="1:26" x14ac:dyDescent="0.3">
      <c r="A7" s="1" t="str">
        <f>'Ricky Rubio'!A7</f>
        <v>vs IMP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-4</v>
      </c>
      <c r="Q7" s="6" t="s">
        <v>45</v>
      </c>
      <c r="R7" s="6" t="s">
        <v>45</v>
      </c>
      <c r="S7" s="6" t="s">
        <v>45</v>
      </c>
      <c r="T7">
        <v>5</v>
      </c>
      <c r="U7">
        <v>3</v>
      </c>
      <c r="V7">
        <v>0</v>
      </c>
      <c r="W7" s="3">
        <f t="shared" si="0"/>
        <v>6.9353999999999996</v>
      </c>
      <c r="X7" s="4">
        <f t="shared" si="1"/>
        <v>1.5</v>
      </c>
      <c r="Y7" s="4">
        <f t="shared" si="2"/>
        <v>0.7</v>
      </c>
      <c r="Z7">
        <v>0</v>
      </c>
    </row>
    <row r="8" spans="1:26" x14ac:dyDescent="0.3">
      <c r="A8" s="1" t="str">
        <f>'Ricky Rubio'!A8</f>
        <v>@ 3PT</v>
      </c>
      <c r="B8">
        <v>5</v>
      </c>
      <c r="C8">
        <v>0</v>
      </c>
      <c r="D8">
        <v>0</v>
      </c>
      <c r="E8">
        <v>0</v>
      </c>
      <c r="F8">
        <v>0</v>
      </c>
      <c r="G8">
        <v>1</v>
      </c>
      <c r="H8">
        <v>2</v>
      </c>
      <c r="I8">
        <v>3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-4</v>
      </c>
      <c r="Q8" s="2">
        <f t="shared" si="3"/>
        <v>0.66666666666666663</v>
      </c>
      <c r="R8" s="2">
        <f t="shared" ref="R8:R46" si="4">J8/K8</f>
        <v>1</v>
      </c>
      <c r="S8" s="6" t="s">
        <v>45</v>
      </c>
      <c r="T8">
        <v>7</v>
      </c>
      <c r="U8">
        <v>5</v>
      </c>
      <c r="V8">
        <v>0</v>
      </c>
      <c r="W8" s="3">
        <f t="shared" si="0"/>
        <v>18.641428571428573</v>
      </c>
      <c r="X8" s="4">
        <f t="shared" si="1"/>
        <v>4</v>
      </c>
      <c r="Y8" s="4">
        <f t="shared" si="2"/>
        <v>2.7</v>
      </c>
      <c r="Z8">
        <v>0</v>
      </c>
    </row>
    <row r="9" spans="1:26" x14ac:dyDescent="0.3">
      <c r="A9" s="1" t="str">
        <f>'Ricky Rubio'!A9</f>
        <v>vs DEF</v>
      </c>
      <c r="B9">
        <v>0</v>
      </c>
      <c r="C9">
        <v>0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  <c r="Q9" s="6" t="s">
        <v>45</v>
      </c>
      <c r="R9" s="6" t="s">
        <v>45</v>
      </c>
      <c r="S9" s="6" t="s">
        <v>45</v>
      </c>
      <c r="T9">
        <v>5</v>
      </c>
      <c r="U9">
        <v>6</v>
      </c>
      <c r="V9">
        <v>0</v>
      </c>
      <c r="W9" s="3">
        <f t="shared" si="0"/>
        <v>20.8062</v>
      </c>
      <c r="X9" s="4">
        <f t="shared" si="1"/>
        <v>4.5</v>
      </c>
      <c r="Y9" s="4">
        <f t="shared" si="2"/>
        <v>2.0999999999999996</v>
      </c>
      <c r="Z9">
        <v>0</v>
      </c>
    </row>
    <row r="10" spans="1:26" x14ac:dyDescent="0.3">
      <c r="A10" s="1" t="str">
        <f>'Ricky Rubio'!A10</f>
        <v>@ OCE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-4</v>
      </c>
      <c r="Q10" s="2">
        <f t="shared" si="3"/>
        <v>1</v>
      </c>
      <c r="R10" s="2">
        <f t="shared" si="4"/>
        <v>1</v>
      </c>
      <c r="S10" s="6" t="s">
        <v>45</v>
      </c>
      <c r="T10">
        <v>7</v>
      </c>
      <c r="U10">
        <v>3</v>
      </c>
      <c r="V10">
        <v>0</v>
      </c>
      <c r="W10" s="3">
        <f t="shared" si="0"/>
        <v>19.666714285714285</v>
      </c>
      <c r="X10" s="4">
        <f t="shared" si="1"/>
        <v>3</v>
      </c>
      <c r="Y10" s="4">
        <f t="shared" si="2"/>
        <v>2.7</v>
      </c>
      <c r="Z10">
        <v>0</v>
      </c>
    </row>
    <row r="11" spans="1:26" x14ac:dyDescent="0.3">
      <c r="A11" s="1" t="str">
        <f>'Ricky Rubio'!A11</f>
        <v>vs FRA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 s="2">
        <f t="shared" si="3"/>
        <v>0</v>
      </c>
      <c r="R11" s="2">
        <f t="shared" si="4"/>
        <v>0</v>
      </c>
      <c r="S11" s="6" t="s">
        <v>45</v>
      </c>
      <c r="T11">
        <v>3</v>
      </c>
      <c r="U11">
        <v>0</v>
      </c>
      <c r="V11">
        <v>0</v>
      </c>
      <c r="W11" s="3">
        <f t="shared" si="0"/>
        <v>-1.5043333333333326</v>
      </c>
      <c r="X11" s="4">
        <f t="shared" si="1"/>
        <v>1.5</v>
      </c>
      <c r="Y11" s="4">
        <f t="shared" si="2"/>
        <v>0</v>
      </c>
      <c r="Z11">
        <v>0</v>
      </c>
    </row>
    <row r="12" spans="1:26" x14ac:dyDescent="0.3">
      <c r="A12" s="1" t="str">
        <f>'Ricky Rubio'!A12</f>
        <v>@ INJ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-6</v>
      </c>
      <c r="Q12" s="2">
        <f t="shared" si="3"/>
        <v>0</v>
      </c>
      <c r="R12" s="2">
        <f t="shared" si="4"/>
        <v>0</v>
      </c>
      <c r="S12" s="6" t="s">
        <v>45</v>
      </c>
      <c r="T12">
        <v>7</v>
      </c>
      <c r="U12">
        <v>2</v>
      </c>
      <c r="V12">
        <v>0</v>
      </c>
      <c r="W12" s="3">
        <f t="shared" si="0"/>
        <v>-3.0981428571428569</v>
      </c>
      <c r="X12" s="4">
        <f t="shared" si="1"/>
        <v>1.5</v>
      </c>
      <c r="Y12" s="4">
        <f t="shared" si="2"/>
        <v>-0.4</v>
      </c>
      <c r="Z12">
        <v>0</v>
      </c>
    </row>
    <row r="13" spans="1:26" x14ac:dyDescent="0.3">
      <c r="A13" s="1" t="str">
        <f>'Ricky Rubio'!A13</f>
        <v>vs EUR</v>
      </c>
      <c r="B13">
        <v>0</v>
      </c>
      <c r="C13">
        <v>1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14</v>
      </c>
      <c r="Q13" s="6" t="s">
        <v>45</v>
      </c>
      <c r="R13" s="6" t="s">
        <v>45</v>
      </c>
      <c r="S13" s="6" t="s">
        <v>45</v>
      </c>
      <c r="T13">
        <v>5</v>
      </c>
      <c r="U13">
        <v>7</v>
      </c>
      <c r="V13">
        <v>0</v>
      </c>
      <c r="W13" s="3">
        <f t="shared" si="0"/>
        <v>20.312799999999999</v>
      </c>
      <c r="X13" s="4">
        <f t="shared" si="1"/>
        <v>5.7</v>
      </c>
      <c r="Y13" s="4">
        <f t="shared" si="2"/>
        <v>1.9999999999999996</v>
      </c>
      <c r="Z13">
        <v>0</v>
      </c>
    </row>
    <row r="14" spans="1:26" x14ac:dyDescent="0.3">
      <c r="A14" s="1" t="str">
        <f>'Ricky Rubio'!A14</f>
        <v>@ RKS</v>
      </c>
      <c r="B14">
        <v>4</v>
      </c>
      <c r="C14">
        <v>0</v>
      </c>
      <c r="D14">
        <v>1</v>
      </c>
      <c r="E14">
        <v>0</v>
      </c>
      <c r="F14">
        <v>0</v>
      </c>
      <c r="G14">
        <v>1</v>
      </c>
      <c r="H14">
        <v>2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</v>
      </c>
      <c r="Q14" s="2">
        <f t="shared" si="3"/>
        <v>1</v>
      </c>
      <c r="R14" s="6" t="s">
        <v>45</v>
      </c>
      <c r="S14" s="6" t="s">
        <v>45</v>
      </c>
      <c r="T14">
        <v>8</v>
      </c>
      <c r="U14">
        <v>7</v>
      </c>
      <c r="V14">
        <v>0</v>
      </c>
      <c r="W14" s="3">
        <f t="shared" si="0"/>
        <v>19.074999999999999</v>
      </c>
      <c r="X14" s="4">
        <f t="shared" si="1"/>
        <v>4.5</v>
      </c>
      <c r="Y14" s="4">
        <f t="shared" si="2"/>
        <v>3.0999999999999996</v>
      </c>
      <c r="Z14">
        <v>0</v>
      </c>
    </row>
    <row r="15" spans="1:26" x14ac:dyDescent="0.3">
      <c r="A15" s="1" t="str">
        <f>'Ricky Rubio'!A15</f>
        <v>vs AFR</v>
      </c>
      <c r="B15">
        <v>2</v>
      </c>
      <c r="C15">
        <v>0</v>
      </c>
      <c r="D15">
        <v>3</v>
      </c>
      <c r="E15">
        <v>0</v>
      </c>
      <c r="F15">
        <v>1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-10</v>
      </c>
      <c r="Q15" s="2">
        <f t="shared" si="3"/>
        <v>1</v>
      </c>
      <c r="R15" s="6" t="s">
        <v>45</v>
      </c>
      <c r="S15" s="6" t="s">
        <v>45</v>
      </c>
      <c r="T15">
        <v>10</v>
      </c>
      <c r="U15">
        <v>8</v>
      </c>
      <c r="V15">
        <v>1</v>
      </c>
      <c r="W15" s="3">
        <f t="shared" si="0"/>
        <v>24.383800000000001</v>
      </c>
      <c r="X15" s="4">
        <f t="shared" si="1"/>
        <v>9.5</v>
      </c>
      <c r="Y15" s="4">
        <f t="shared" si="2"/>
        <v>4.8</v>
      </c>
      <c r="Z15">
        <v>0</v>
      </c>
    </row>
    <row r="16" spans="1:26" x14ac:dyDescent="0.3">
      <c r="A16" s="1" t="str">
        <f>'Ricky Rubio'!A16</f>
        <v>@ OLD</v>
      </c>
      <c r="B16">
        <v>3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3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-2</v>
      </c>
      <c r="Q16" s="2">
        <f t="shared" si="3"/>
        <v>0.33333333333333331</v>
      </c>
      <c r="R16" s="2">
        <f t="shared" si="4"/>
        <v>1</v>
      </c>
      <c r="S16" s="6" t="s">
        <v>45</v>
      </c>
      <c r="T16">
        <v>6</v>
      </c>
      <c r="U16">
        <v>3</v>
      </c>
      <c r="V16">
        <v>0</v>
      </c>
      <c r="W16" s="3">
        <f t="shared" si="0"/>
        <v>12.332333333333333</v>
      </c>
      <c r="X16" s="4">
        <f t="shared" si="1"/>
        <v>4.2</v>
      </c>
      <c r="Y16" s="4">
        <f t="shared" si="2"/>
        <v>1.6000000000000003</v>
      </c>
      <c r="Z16">
        <v>0</v>
      </c>
    </row>
    <row r="17" spans="1:26" x14ac:dyDescent="0.3">
      <c r="A17" s="1" t="str">
        <f>'Ricky Rubio'!A17</f>
        <v>@ USA</v>
      </c>
      <c r="B17">
        <v>2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3"/>
        <v>1</v>
      </c>
      <c r="R17" s="6" t="s">
        <v>45</v>
      </c>
      <c r="S17" s="6" t="s">
        <v>45</v>
      </c>
      <c r="T17">
        <v>7</v>
      </c>
      <c r="U17">
        <v>4</v>
      </c>
      <c r="V17">
        <v>0</v>
      </c>
      <c r="W17" s="3">
        <f t="shared" si="0"/>
        <v>17.226714285714284</v>
      </c>
      <c r="X17" s="4">
        <f t="shared" si="1"/>
        <v>3.5</v>
      </c>
      <c r="Y17" s="4">
        <f t="shared" si="2"/>
        <v>2.4</v>
      </c>
      <c r="Z17">
        <v>0</v>
      </c>
    </row>
    <row r="18" spans="1:26" x14ac:dyDescent="0.3">
      <c r="A18" s="1" t="str">
        <f>'Ricky Rubio'!A18</f>
        <v>@ CHI</v>
      </c>
      <c r="B18">
        <v>4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2</v>
      </c>
      <c r="N18">
        <v>0</v>
      </c>
      <c r="O18">
        <v>1</v>
      </c>
      <c r="P18">
        <v>-8</v>
      </c>
      <c r="Q18" s="2">
        <f t="shared" si="3"/>
        <v>1</v>
      </c>
      <c r="R18" s="2">
        <f t="shared" si="4"/>
        <v>1</v>
      </c>
      <c r="S18" s="2">
        <f t="shared" ref="S18:S46" si="5">L18/M18</f>
        <v>0.5</v>
      </c>
      <c r="T18">
        <v>5</v>
      </c>
      <c r="U18">
        <v>6</v>
      </c>
      <c r="V18">
        <v>0</v>
      </c>
      <c r="W18" s="3">
        <f t="shared" si="0"/>
        <v>39.326199999999993</v>
      </c>
      <c r="X18" s="4">
        <f t="shared" si="1"/>
        <v>6.7</v>
      </c>
      <c r="Y18" s="4">
        <f t="shared" si="2"/>
        <v>3.9</v>
      </c>
      <c r="Z18">
        <v>0</v>
      </c>
    </row>
    <row r="19" spans="1:26" x14ac:dyDescent="0.3">
      <c r="A19" s="1" t="str">
        <f>'Ricky Rubio'!A19</f>
        <v>vs 6TH</v>
      </c>
      <c r="B19">
        <v>8</v>
      </c>
      <c r="C19">
        <v>1</v>
      </c>
      <c r="D19">
        <v>1</v>
      </c>
      <c r="E19">
        <v>0</v>
      </c>
      <c r="F19">
        <v>0</v>
      </c>
      <c r="G19">
        <v>0</v>
      </c>
      <c r="H19">
        <v>3</v>
      </c>
      <c r="I19">
        <v>3</v>
      </c>
      <c r="J19">
        <v>2</v>
      </c>
      <c r="K19">
        <v>2</v>
      </c>
      <c r="L19">
        <v>0</v>
      </c>
      <c r="M19">
        <v>0</v>
      </c>
      <c r="N19">
        <v>0</v>
      </c>
      <c r="O19">
        <v>0</v>
      </c>
      <c r="P19">
        <v>6</v>
      </c>
      <c r="Q19" s="2">
        <f t="shared" si="3"/>
        <v>1</v>
      </c>
      <c r="R19" s="2">
        <f t="shared" si="4"/>
        <v>1</v>
      </c>
      <c r="S19" s="6" t="s">
        <v>45</v>
      </c>
      <c r="T19">
        <v>5</v>
      </c>
      <c r="U19">
        <v>11</v>
      </c>
      <c r="V19">
        <v>0</v>
      </c>
      <c r="W19" s="3">
        <f t="shared" si="0"/>
        <v>82.125600000000006</v>
      </c>
      <c r="X19" s="4">
        <f t="shared" si="1"/>
        <v>10.7</v>
      </c>
      <c r="Y19" s="4">
        <f t="shared" si="2"/>
        <v>8.1</v>
      </c>
      <c r="Z19">
        <v>0</v>
      </c>
    </row>
    <row r="20" spans="1:26" x14ac:dyDescent="0.3">
      <c r="A20" s="1">
        <f>'Ricky Rubio'!A20</f>
        <v>0</v>
      </c>
      <c r="Q20" s="2" t="e">
        <f t="shared" si="3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0"/>
        <v>#DIV/0!</v>
      </c>
      <c r="X20" s="4">
        <f t="shared" si="1"/>
        <v>0</v>
      </c>
      <c r="Y20" s="4">
        <f t="shared" si="2"/>
        <v>0</v>
      </c>
      <c r="Z20">
        <v>0</v>
      </c>
    </row>
    <row r="21" spans="1:26" x14ac:dyDescent="0.3">
      <c r="A21" s="1">
        <f>'Ricky Rubio'!A21</f>
        <v>0</v>
      </c>
      <c r="Q21" s="2" t="e">
        <f t="shared" si="3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0"/>
        <v>#DIV/0!</v>
      </c>
      <c r="X21" s="4">
        <f t="shared" si="1"/>
        <v>0</v>
      </c>
      <c r="Y21" s="4">
        <f t="shared" si="2"/>
        <v>0</v>
      </c>
      <c r="Z21">
        <v>0</v>
      </c>
    </row>
    <row r="22" spans="1:26" x14ac:dyDescent="0.3">
      <c r="A22" s="1">
        <f>'Ricky Rubio'!A22</f>
        <v>0</v>
      </c>
      <c r="Q22" s="2" t="e">
        <f t="shared" si="3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0"/>
        <v>#DIV/0!</v>
      </c>
      <c r="X22" s="4">
        <f t="shared" si="1"/>
        <v>0</v>
      </c>
      <c r="Y22" s="4">
        <f t="shared" si="2"/>
        <v>0</v>
      </c>
      <c r="Z22">
        <v>0</v>
      </c>
    </row>
    <row r="23" spans="1:26" x14ac:dyDescent="0.3">
      <c r="A23" s="1">
        <f>'Ricky Rubio'!A23</f>
        <v>0</v>
      </c>
      <c r="Q23" s="2" t="e">
        <f t="shared" si="3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0"/>
        <v>#DIV/0!</v>
      </c>
      <c r="X23" s="4">
        <f t="shared" si="1"/>
        <v>0</v>
      </c>
      <c r="Y23" s="4">
        <f t="shared" si="2"/>
        <v>0</v>
      </c>
      <c r="Z23">
        <v>0</v>
      </c>
    </row>
    <row r="24" spans="1:26" x14ac:dyDescent="0.3">
      <c r="A24" s="1">
        <f>'Ricky Rubio'!A24</f>
        <v>0</v>
      </c>
      <c r="Q24" s="2" t="e">
        <f t="shared" si="3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0"/>
        <v>#DIV/0!</v>
      </c>
      <c r="X24" s="4">
        <f t="shared" si="1"/>
        <v>0</v>
      </c>
      <c r="Y24" s="4">
        <f t="shared" si="2"/>
        <v>0</v>
      </c>
      <c r="Z24">
        <v>0</v>
      </c>
    </row>
    <row r="25" spans="1:26" x14ac:dyDescent="0.3">
      <c r="A25" s="1">
        <f>'Ricky Rubio'!A25</f>
        <v>0</v>
      </c>
      <c r="Q25" s="2" t="e">
        <f t="shared" si="3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0"/>
        <v>#DIV/0!</v>
      </c>
      <c r="X25" s="4">
        <f t="shared" si="1"/>
        <v>0</v>
      </c>
      <c r="Y25" s="4">
        <f t="shared" si="2"/>
        <v>0</v>
      </c>
      <c r="Z25">
        <v>0</v>
      </c>
    </row>
    <row r="26" spans="1:26" x14ac:dyDescent="0.3">
      <c r="A26" s="1">
        <f>'Ricky Rubio'!A26</f>
        <v>0</v>
      </c>
      <c r="Q26" s="2" t="e">
        <f t="shared" si="3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0"/>
        <v>#DIV/0!</v>
      </c>
      <c r="X26" s="4">
        <f t="shared" si="1"/>
        <v>0</v>
      </c>
      <c r="Y26" s="4">
        <f t="shared" si="2"/>
        <v>0</v>
      </c>
      <c r="Z26">
        <v>0</v>
      </c>
    </row>
    <row r="27" spans="1:26" x14ac:dyDescent="0.3">
      <c r="A27" s="1">
        <f>'Ricky Rubio'!A27</f>
        <v>0</v>
      </c>
      <c r="Q27" s="2" t="e">
        <f t="shared" si="3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0"/>
        <v>#DIV/0!</v>
      </c>
      <c r="X27" s="4">
        <f t="shared" si="1"/>
        <v>0</v>
      </c>
      <c r="Y27" s="4">
        <f t="shared" si="2"/>
        <v>0</v>
      </c>
      <c r="Z27">
        <v>0</v>
      </c>
    </row>
    <row r="28" spans="1:26" x14ac:dyDescent="0.3">
      <c r="A28" s="1">
        <f>'Ricky Rubio'!A28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1.9444444444444444</v>
      </c>
      <c r="C47" s="4">
        <f t="shared" ref="C47:P47" si="6">AVERAGE(C2:C46)</f>
        <v>0.22222222222222221</v>
      </c>
      <c r="D47" s="4">
        <f t="shared" si="6"/>
        <v>1.1666666666666667</v>
      </c>
      <c r="E47" s="4">
        <f t="shared" si="6"/>
        <v>0</v>
      </c>
      <c r="F47" s="4">
        <f t="shared" si="6"/>
        <v>5.5555555555555552E-2</v>
      </c>
      <c r="G47" s="4">
        <f t="shared" si="6"/>
        <v>0.16666666666666666</v>
      </c>
      <c r="H47" s="4">
        <f t="shared" si="6"/>
        <v>0.77777777777777779</v>
      </c>
      <c r="I47" s="4">
        <f t="shared" si="6"/>
        <v>1.0555555555555556</v>
      </c>
      <c r="J47" s="4">
        <f t="shared" si="6"/>
        <v>0.33333333333333331</v>
      </c>
      <c r="K47" s="4">
        <f t="shared" si="6"/>
        <v>0.44444444444444442</v>
      </c>
      <c r="L47" s="4">
        <f t="shared" si="6"/>
        <v>5.5555555555555552E-2</v>
      </c>
      <c r="M47" s="4">
        <f t="shared" si="6"/>
        <v>0.16666666666666666</v>
      </c>
      <c r="N47" s="4">
        <f t="shared" si="6"/>
        <v>0</v>
      </c>
      <c r="O47" s="4">
        <f t="shared" si="6"/>
        <v>0.22222222222222221</v>
      </c>
      <c r="P47" s="4">
        <f t="shared" si="6"/>
        <v>-0.3888888888888889</v>
      </c>
      <c r="Q47" s="2">
        <f>SUM(H2:H46)/SUM(I2:I46)</f>
        <v>0.73684210526315785</v>
      </c>
      <c r="R47" s="2">
        <f>SUM(J2:J46)/SUM(K2:K46)</f>
        <v>0.75</v>
      </c>
      <c r="S47" s="2">
        <f>SUM(L2:L46)/SUM(M2:M46)</f>
        <v>0.33333333333333331</v>
      </c>
      <c r="T47" s="4">
        <f t="shared" ref="T47:V47" si="7">AVERAGE(T2:T46)</f>
        <v>6.2222222222222223</v>
      </c>
      <c r="U47" s="4">
        <f t="shared" si="7"/>
        <v>4.5</v>
      </c>
      <c r="V47" s="4">
        <f t="shared" si="7"/>
        <v>5.5555555555555552E-2</v>
      </c>
      <c r="W47" s="3">
        <f>((H49*85.91) +(F49*53.897)+(J49*51.757)+(L49*46.845)+(E49*39.19)+(N49*39.19)+(D49*34.677)+((C49-N49)*14.707)-(O49*17.174)-((M49-L49)*20.091)-((I49-H49)*39.19)-(G49*53.897))/T49</f>
        <v>17.27276785714286</v>
      </c>
      <c r="X47" s="4">
        <f t="shared" ref="X47" si="8">B47+(C47*1.2)+(D47*1.5)+(E47*3)+(F47*3)-G47</f>
        <v>3.9611111111111117</v>
      </c>
      <c r="Y47" s="4">
        <f t="shared" ref="Y47" si="9">B47+0.4*H47-0.7*I47-0.4*(M47-L47)+0.7*N47+0.3*(C47-N47)+F47+D47*0.7+0.7*E47-0.4*O47-G47</f>
        <v>2.1555555555555554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35</v>
      </c>
      <c r="C49">
        <f t="shared" ref="C49:P49" si="10">SUM(C2:C46)</f>
        <v>4</v>
      </c>
      <c r="D49">
        <f t="shared" si="10"/>
        <v>21</v>
      </c>
      <c r="E49">
        <f t="shared" si="10"/>
        <v>0</v>
      </c>
      <c r="F49">
        <f t="shared" si="10"/>
        <v>1</v>
      </c>
      <c r="G49">
        <f t="shared" si="10"/>
        <v>3</v>
      </c>
      <c r="H49">
        <f t="shared" si="10"/>
        <v>14</v>
      </c>
      <c r="I49">
        <f t="shared" si="10"/>
        <v>19</v>
      </c>
      <c r="J49">
        <f t="shared" si="10"/>
        <v>6</v>
      </c>
      <c r="K49">
        <f t="shared" si="10"/>
        <v>8</v>
      </c>
      <c r="L49">
        <f t="shared" si="10"/>
        <v>1</v>
      </c>
      <c r="M49">
        <f t="shared" si="10"/>
        <v>3</v>
      </c>
      <c r="N49">
        <f t="shared" si="10"/>
        <v>0</v>
      </c>
      <c r="O49">
        <f t="shared" si="10"/>
        <v>4</v>
      </c>
      <c r="P49">
        <f t="shared" si="10"/>
        <v>-7</v>
      </c>
      <c r="T49">
        <f>SUM(T2:T46)</f>
        <v>112</v>
      </c>
      <c r="U49">
        <f>SUM(U2:U46)</f>
        <v>81</v>
      </c>
      <c r="V49">
        <f>SUM(V2:V46)</f>
        <v>1</v>
      </c>
      <c r="X49" s="4">
        <f>SUM(X2:X46)</f>
        <v>71.300000000000011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'Ricky Rubio'!A2</f>
        <v>vs USA</v>
      </c>
      <c r="B2">
        <v>104</v>
      </c>
      <c r="C2">
        <v>41</v>
      </c>
      <c r="D2">
        <v>77</v>
      </c>
      <c r="E2">
        <v>15</v>
      </c>
      <c r="F2">
        <v>27</v>
      </c>
      <c r="G2">
        <v>7</v>
      </c>
      <c r="H2">
        <v>8</v>
      </c>
      <c r="I2">
        <v>4</v>
      </c>
      <c r="J2">
        <v>0</v>
      </c>
      <c r="K2">
        <v>32</v>
      </c>
      <c r="L2">
        <v>12</v>
      </c>
      <c r="M2">
        <v>27</v>
      </c>
      <c r="N2">
        <v>20</v>
      </c>
      <c r="O2">
        <v>9</v>
      </c>
      <c r="P2">
        <v>24</v>
      </c>
      <c r="Q2">
        <f t="shared" ref="Q2" si="0">O2+P2</f>
        <v>33</v>
      </c>
      <c r="R2">
        <v>3</v>
      </c>
      <c r="S2">
        <v>3</v>
      </c>
      <c r="T2">
        <v>10</v>
      </c>
      <c r="U2">
        <v>6</v>
      </c>
      <c r="V2">
        <v>15</v>
      </c>
      <c r="W2" s="5">
        <v>0.93363425925925936</v>
      </c>
      <c r="X2" s="2">
        <f t="shared" ref="X2" si="1">C2/D2</f>
        <v>0.53246753246753242</v>
      </c>
      <c r="Y2" s="2">
        <f t="shared" ref="Y2" si="2" xml:space="preserve"> E2/F2</f>
        <v>0.55555555555555558</v>
      </c>
      <c r="Z2" s="2">
        <f t="shared" ref="Z2" si="3">G2/H2</f>
        <v>0.875</v>
      </c>
      <c r="AA2" s="4">
        <f t="shared" ref="AA2" si="4">0.96*((D2)+(T2)+0.44*(H2)-(O2))</f>
        <v>78.259199999999993</v>
      </c>
    </row>
    <row r="3" spans="1:27" x14ac:dyDescent="0.3">
      <c r="A3" s="1" t="str">
        <f>'Ricky Rubio'!A3</f>
        <v>@ CHI</v>
      </c>
      <c r="B3">
        <v>112</v>
      </c>
      <c r="C3">
        <v>44</v>
      </c>
      <c r="D3">
        <v>80</v>
      </c>
      <c r="E3">
        <v>7</v>
      </c>
      <c r="F3">
        <v>21</v>
      </c>
      <c r="G3">
        <v>17</v>
      </c>
      <c r="H3">
        <v>18</v>
      </c>
      <c r="I3">
        <v>4</v>
      </c>
      <c r="J3">
        <v>4</v>
      </c>
      <c r="K3">
        <v>56</v>
      </c>
      <c r="L3">
        <v>17</v>
      </c>
      <c r="M3">
        <v>31</v>
      </c>
      <c r="N3">
        <v>26</v>
      </c>
      <c r="O3">
        <v>13</v>
      </c>
      <c r="P3">
        <v>26</v>
      </c>
      <c r="Q3">
        <f>O3+P3</f>
        <v>39</v>
      </c>
      <c r="R3">
        <v>2</v>
      </c>
      <c r="S3">
        <v>1</v>
      </c>
      <c r="T3">
        <v>8</v>
      </c>
      <c r="U3">
        <v>15</v>
      </c>
      <c r="V3">
        <v>6</v>
      </c>
      <c r="W3" s="5">
        <v>0.93368055555555562</v>
      </c>
      <c r="X3" s="2">
        <f t="shared" ref="X3:X46" si="5">C3/D3</f>
        <v>0.55000000000000004</v>
      </c>
      <c r="Y3" s="2">
        <f t="shared" ref="Y3:Y46" si="6" xml:space="preserve"> E3/F3</f>
        <v>0.33333333333333331</v>
      </c>
      <c r="Z3" s="2">
        <f t="shared" ref="Z3:Z46" si="7">G3/H3</f>
        <v>0.94444444444444442</v>
      </c>
      <c r="AA3" s="4">
        <f t="shared" ref="AA3:AA46" si="8">0.96*((D3)+(T3)+0.44*(H3)-(O3))</f>
        <v>79.603200000000001</v>
      </c>
    </row>
    <row r="4" spans="1:27" x14ac:dyDescent="0.3">
      <c r="A4" s="1" t="str">
        <f>'Ricky Rubio'!A4</f>
        <v>@ 6TH</v>
      </c>
      <c r="B4">
        <v>115</v>
      </c>
      <c r="C4">
        <v>50</v>
      </c>
      <c r="D4">
        <v>87</v>
      </c>
      <c r="E4">
        <v>10</v>
      </c>
      <c r="F4">
        <v>23</v>
      </c>
      <c r="G4">
        <v>5</v>
      </c>
      <c r="H4">
        <v>6</v>
      </c>
      <c r="I4">
        <v>7</v>
      </c>
      <c r="J4">
        <v>8</v>
      </c>
      <c r="K4">
        <v>62</v>
      </c>
      <c r="L4">
        <v>19</v>
      </c>
      <c r="M4">
        <v>29</v>
      </c>
      <c r="N4">
        <v>33</v>
      </c>
      <c r="O4">
        <v>14</v>
      </c>
      <c r="P4">
        <v>29</v>
      </c>
      <c r="Q4">
        <f t="shared" ref="Q4:Q46" si="9">O4+P4</f>
        <v>43</v>
      </c>
      <c r="R4">
        <v>4</v>
      </c>
      <c r="S4">
        <v>10</v>
      </c>
      <c r="T4">
        <v>4</v>
      </c>
      <c r="U4">
        <v>4</v>
      </c>
      <c r="V4">
        <v>12</v>
      </c>
      <c r="W4" s="5">
        <v>0.93347222222222215</v>
      </c>
      <c r="X4" s="2">
        <f t="shared" si="5"/>
        <v>0.57471264367816088</v>
      </c>
      <c r="Y4" s="2">
        <f t="shared" si="6"/>
        <v>0.43478260869565216</v>
      </c>
      <c r="Z4" s="2">
        <f t="shared" si="7"/>
        <v>0.83333333333333337</v>
      </c>
      <c r="AA4" s="4">
        <f t="shared" si="8"/>
        <v>76.454399999999993</v>
      </c>
    </row>
    <row r="5" spans="1:27" x14ac:dyDescent="0.3">
      <c r="A5" s="1" t="str">
        <f>'Ricky Rubio'!A5</f>
        <v>vs CAN</v>
      </c>
      <c r="B5">
        <v>107</v>
      </c>
      <c r="C5">
        <v>42</v>
      </c>
      <c r="D5">
        <v>75</v>
      </c>
      <c r="E5">
        <v>12</v>
      </c>
      <c r="F5">
        <v>27</v>
      </c>
      <c r="G5">
        <v>11</v>
      </c>
      <c r="H5">
        <v>12</v>
      </c>
      <c r="I5">
        <v>4</v>
      </c>
      <c r="J5">
        <v>2</v>
      </c>
      <c r="K5">
        <v>38</v>
      </c>
      <c r="L5">
        <v>8</v>
      </c>
      <c r="M5">
        <v>34</v>
      </c>
      <c r="N5">
        <v>22</v>
      </c>
      <c r="O5">
        <v>5</v>
      </c>
      <c r="P5">
        <v>26</v>
      </c>
      <c r="Q5">
        <f t="shared" si="9"/>
        <v>31</v>
      </c>
      <c r="R5">
        <v>2</v>
      </c>
      <c r="S5">
        <v>2</v>
      </c>
      <c r="T5">
        <v>10</v>
      </c>
      <c r="U5">
        <v>6</v>
      </c>
      <c r="V5">
        <v>18</v>
      </c>
      <c r="W5" s="5">
        <v>0.93398148148148152</v>
      </c>
      <c r="X5" s="2">
        <f t="shared" si="5"/>
        <v>0.56000000000000005</v>
      </c>
      <c r="Y5" s="2">
        <f t="shared" si="6"/>
        <v>0.44444444444444442</v>
      </c>
      <c r="Z5" s="2">
        <f t="shared" si="7"/>
        <v>0.91666666666666663</v>
      </c>
      <c r="AA5" s="4">
        <f t="shared" si="8"/>
        <v>81.868799999999993</v>
      </c>
    </row>
    <row r="6" spans="1:27" x14ac:dyDescent="0.3">
      <c r="A6" s="1" t="str">
        <f>'Ricky Rubio'!A6</f>
        <v>@ DNK</v>
      </c>
      <c r="B6">
        <v>145</v>
      </c>
      <c r="C6">
        <v>58</v>
      </c>
      <c r="D6">
        <v>98</v>
      </c>
      <c r="E6">
        <v>18</v>
      </c>
      <c r="F6">
        <v>37</v>
      </c>
      <c r="G6">
        <v>11</v>
      </c>
      <c r="H6">
        <v>14</v>
      </c>
      <c r="I6">
        <v>5</v>
      </c>
      <c r="J6">
        <v>7</v>
      </c>
      <c r="K6">
        <v>52</v>
      </c>
      <c r="L6">
        <v>18</v>
      </c>
      <c r="M6">
        <v>34</v>
      </c>
      <c r="N6">
        <v>35</v>
      </c>
      <c r="O6">
        <v>10</v>
      </c>
      <c r="P6">
        <v>34</v>
      </c>
      <c r="Q6">
        <f t="shared" si="9"/>
        <v>44</v>
      </c>
      <c r="R6">
        <v>7</v>
      </c>
      <c r="S6">
        <v>11</v>
      </c>
      <c r="T6">
        <v>11</v>
      </c>
      <c r="U6">
        <v>16</v>
      </c>
      <c r="V6">
        <v>14</v>
      </c>
      <c r="W6" s="5">
        <v>0.93694444444444447</v>
      </c>
      <c r="X6" s="2">
        <f t="shared" si="5"/>
        <v>0.59183673469387754</v>
      </c>
      <c r="Y6" s="2">
        <f t="shared" si="6"/>
        <v>0.48648648648648651</v>
      </c>
      <c r="Z6" s="2">
        <f t="shared" si="7"/>
        <v>0.7857142857142857</v>
      </c>
      <c r="AA6" s="4">
        <f t="shared" si="8"/>
        <v>100.95359999999999</v>
      </c>
    </row>
    <row r="7" spans="1:27" x14ac:dyDescent="0.3">
      <c r="A7" s="1" t="str">
        <f>'Ricky Rubio'!A7</f>
        <v>vs IMP</v>
      </c>
      <c r="B7">
        <v>101</v>
      </c>
      <c r="C7">
        <v>40</v>
      </c>
      <c r="D7">
        <v>78</v>
      </c>
      <c r="E7">
        <v>12</v>
      </c>
      <c r="F7">
        <v>29</v>
      </c>
      <c r="G7">
        <v>9</v>
      </c>
      <c r="H7">
        <v>12</v>
      </c>
      <c r="I7">
        <v>2</v>
      </c>
      <c r="J7">
        <v>8</v>
      </c>
      <c r="K7">
        <v>38</v>
      </c>
      <c r="L7">
        <v>10</v>
      </c>
      <c r="M7">
        <v>34</v>
      </c>
      <c r="N7">
        <v>24</v>
      </c>
      <c r="O7">
        <v>9</v>
      </c>
      <c r="P7">
        <v>27</v>
      </c>
      <c r="Q7">
        <f t="shared" si="9"/>
        <v>36</v>
      </c>
      <c r="R7">
        <v>0</v>
      </c>
      <c r="S7">
        <v>4</v>
      </c>
      <c r="T7">
        <v>8</v>
      </c>
      <c r="U7">
        <v>0</v>
      </c>
      <c r="V7">
        <v>9</v>
      </c>
      <c r="W7" s="5">
        <v>0.93479166666666658</v>
      </c>
      <c r="X7" s="2">
        <f t="shared" si="5"/>
        <v>0.51282051282051277</v>
      </c>
      <c r="Y7" s="2">
        <f t="shared" si="6"/>
        <v>0.41379310344827586</v>
      </c>
      <c r="Z7" s="2">
        <f t="shared" si="7"/>
        <v>0.75</v>
      </c>
      <c r="AA7" s="4">
        <f t="shared" si="8"/>
        <v>78.988799999999998</v>
      </c>
    </row>
    <row r="8" spans="1:27" x14ac:dyDescent="0.3">
      <c r="A8" s="1" t="str">
        <f>'Ricky Rubio'!A8</f>
        <v>@ 3PT</v>
      </c>
      <c r="B8">
        <v>100</v>
      </c>
      <c r="C8">
        <v>44</v>
      </c>
      <c r="D8">
        <v>80</v>
      </c>
      <c r="E8">
        <v>9</v>
      </c>
      <c r="F8">
        <v>23</v>
      </c>
      <c r="G8">
        <v>3</v>
      </c>
      <c r="H8">
        <v>6</v>
      </c>
      <c r="I8">
        <v>4</v>
      </c>
      <c r="J8">
        <v>0</v>
      </c>
      <c r="K8">
        <v>52</v>
      </c>
      <c r="L8">
        <v>11</v>
      </c>
      <c r="M8">
        <v>24</v>
      </c>
      <c r="N8">
        <v>23</v>
      </c>
      <c r="O8">
        <v>7</v>
      </c>
      <c r="P8">
        <v>28</v>
      </c>
      <c r="Q8">
        <f t="shared" si="9"/>
        <v>35</v>
      </c>
      <c r="R8">
        <v>4</v>
      </c>
      <c r="S8">
        <v>5</v>
      </c>
      <c r="T8">
        <v>8</v>
      </c>
      <c r="U8">
        <v>10</v>
      </c>
      <c r="V8">
        <v>5</v>
      </c>
      <c r="W8" s="5">
        <v>0.93395833333333333</v>
      </c>
      <c r="X8" s="2">
        <f t="shared" si="5"/>
        <v>0.55000000000000004</v>
      </c>
      <c r="Y8" s="2">
        <f t="shared" si="6"/>
        <v>0.39130434782608697</v>
      </c>
      <c r="Z8" s="2">
        <f t="shared" si="7"/>
        <v>0.5</v>
      </c>
      <c r="AA8" s="4">
        <f t="shared" si="8"/>
        <v>80.294399999999996</v>
      </c>
    </row>
    <row r="9" spans="1:27" x14ac:dyDescent="0.3">
      <c r="A9" s="1" t="str">
        <f>'Ricky Rubio'!A9</f>
        <v>vs DEF</v>
      </c>
      <c r="B9">
        <v>104</v>
      </c>
      <c r="C9">
        <v>42</v>
      </c>
      <c r="D9">
        <v>78</v>
      </c>
      <c r="E9">
        <v>6</v>
      </c>
      <c r="F9">
        <v>21</v>
      </c>
      <c r="G9">
        <v>14</v>
      </c>
      <c r="H9">
        <v>18</v>
      </c>
      <c r="I9">
        <v>5</v>
      </c>
      <c r="J9">
        <v>6</v>
      </c>
      <c r="K9">
        <v>48</v>
      </c>
      <c r="L9">
        <v>4</v>
      </c>
      <c r="M9">
        <v>18</v>
      </c>
      <c r="N9">
        <v>24</v>
      </c>
      <c r="O9">
        <v>3</v>
      </c>
      <c r="P9">
        <v>27</v>
      </c>
      <c r="Q9">
        <f t="shared" si="9"/>
        <v>30</v>
      </c>
      <c r="R9">
        <v>8</v>
      </c>
      <c r="S9">
        <v>7</v>
      </c>
      <c r="T9">
        <v>8</v>
      </c>
      <c r="U9">
        <v>13</v>
      </c>
      <c r="V9">
        <v>11</v>
      </c>
      <c r="W9" s="5">
        <v>0.93359953703703702</v>
      </c>
      <c r="X9" s="2">
        <f t="shared" si="5"/>
        <v>0.53846153846153844</v>
      </c>
      <c r="Y9" s="2">
        <f t="shared" si="6"/>
        <v>0.2857142857142857</v>
      </c>
      <c r="Z9" s="2">
        <f t="shared" si="7"/>
        <v>0.77777777777777779</v>
      </c>
      <c r="AA9" s="4">
        <f t="shared" si="8"/>
        <v>87.283199999999994</v>
      </c>
    </row>
    <row r="10" spans="1:27" x14ac:dyDescent="0.3">
      <c r="A10" s="1" t="str">
        <f>'Ricky Rubio'!A10</f>
        <v>@ OCE</v>
      </c>
      <c r="B10">
        <v>115</v>
      </c>
      <c r="C10">
        <v>45</v>
      </c>
      <c r="D10">
        <v>82</v>
      </c>
      <c r="E10">
        <v>14</v>
      </c>
      <c r="F10">
        <v>30</v>
      </c>
      <c r="G10">
        <v>11</v>
      </c>
      <c r="H10">
        <v>13</v>
      </c>
      <c r="I10">
        <v>2</v>
      </c>
      <c r="J10">
        <v>10</v>
      </c>
      <c r="K10">
        <v>44</v>
      </c>
      <c r="L10">
        <v>12</v>
      </c>
      <c r="M10">
        <v>23</v>
      </c>
      <c r="N10">
        <v>26</v>
      </c>
      <c r="O10">
        <v>9</v>
      </c>
      <c r="P10">
        <v>26</v>
      </c>
      <c r="Q10">
        <f t="shared" si="9"/>
        <v>35</v>
      </c>
      <c r="R10">
        <v>7</v>
      </c>
      <c r="S10">
        <v>4</v>
      </c>
      <c r="T10">
        <v>6</v>
      </c>
      <c r="U10">
        <v>17</v>
      </c>
      <c r="V10">
        <v>11</v>
      </c>
      <c r="W10" s="5">
        <v>0.93424768518518519</v>
      </c>
      <c r="X10" s="2">
        <f t="shared" si="5"/>
        <v>0.54878048780487809</v>
      </c>
      <c r="Y10" s="2">
        <f t="shared" si="6"/>
        <v>0.46666666666666667</v>
      </c>
      <c r="Z10" s="2">
        <f t="shared" si="7"/>
        <v>0.84615384615384615</v>
      </c>
      <c r="AA10" s="4">
        <f t="shared" si="8"/>
        <v>81.331199999999995</v>
      </c>
    </row>
    <row r="11" spans="1:27" x14ac:dyDescent="0.3">
      <c r="A11" s="1" t="str">
        <f>'Ricky Rubio'!A11</f>
        <v>vs FRA</v>
      </c>
      <c r="B11">
        <v>102</v>
      </c>
      <c r="C11">
        <v>40</v>
      </c>
      <c r="D11">
        <v>74</v>
      </c>
      <c r="E11">
        <v>12</v>
      </c>
      <c r="F11">
        <v>25</v>
      </c>
      <c r="G11">
        <v>10</v>
      </c>
      <c r="H11">
        <v>13</v>
      </c>
      <c r="I11">
        <v>3</v>
      </c>
      <c r="J11">
        <v>9</v>
      </c>
      <c r="K11">
        <v>40</v>
      </c>
      <c r="L11">
        <v>4</v>
      </c>
      <c r="M11">
        <v>40</v>
      </c>
      <c r="N11">
        <v>22</v>
      </c>
      <c r="O11">
        <v>6</v>
      </c>
      <c r="P11">
        <v>25</v>
      </c>
      <c r="Q11">
        <f t="shared" si="9"/>
        <v>31</v>
      </c>
      <c r="R11">
        <v>4</v>
      </c>
      <c r="S11">
        <v>6</v>
      </c>
      <c r="T11">
        <v>7</v>
      </c>
      <c r="U11">
        <v>13</v>
      </c>
      <c r="V11">
        <v>16</v>
      </c>
      <c r="W11" s="5">
        <v>0.93240740740740735</v>
      </c>
      <c r="X11" s="2">
        <f t="shared" si="5"/>
        <v>0.54054054054054057</v>
      </c>
      <c r="Y11" s="2">
        <f t="shared" si="6"/>
        <v>0.48</v>
      </c>
      <c r="Z11" s="2">
        <f t="shared" si="7"/>
        <v>0.76923076923076927</v>
      </c>
      <c r="AA11" s="4">
        <f t="shared" si="8"/>
        <v>77.491199999999992</v>
      </c>
    </row>
    <row r="12" spans="1:27" x14ac:dyDescent="0.3">
      <c r="A12" s="1" t="str">
        <f>'Ricky Rubio'!A12</f>
        <v>@ INJ</v>
      </c>
      <c r="B12">
        <v>100</v>
      </c>
      <c r="C12">
        <v>39</v>
      </c>
      <c r="D12">
        <v>79</v>
      </c>
      <c r="E12">
        <v>12</v>
      </c>
      <c r="F12">
        <v>29</v>
      </c>
      <c r="G12">
        <v>10</v>
      </c>
      <c r="H12">
        <v>16</v>
      </c>
      <c r="I12">
        <v>2</v>
      </c>
      <c r="J12">
        <v>2</v>
      </c>
      <c r="K12">
        <v>36</v>
      </c>
      <c r="L12">
        <v>12</v>
      </c>
      <c r="M12">
        <v>20</v>
      </c>
      <c r="N12">
        <v>20</v>
      </c>
      <c r="O12">
        <v>11</v>
      </c>
      <c r="P12">
        <v>31</v>
      </c>
      <c r="Q12">
        <f t="shared" si="9"/>
        <v>42</v>
      </c>
      <c r="R12">
        <v>3</v>
      </c>
      <c r="S12">
        <v>3</v>
      </c>
      <c r="T12">
        <v>14</v>
      </c>
      <c r="U12">
        <v>9</v>
      </c>
      <c r="V12">
        <v>10</v>
      </c>
      <c r="W12" s="5">
        <v>0.93456018518518524</v>
      </c>
      <c r="X12" s="2">
        <f t="shared" si="5"/>
        <v>0.49367088607594939</v>
      </c>
      <c r="Y12" s="2">
        <f t="shared" si="6"/>
        <v>0.41379310344827586</v>
      </c>
      <c r="Z12" s="2">
        <f t="shared" si="7"/>
        <v>0.625</v>
      </c>
      <c r="AA12" s="4">
        <f t="shared" si="8"/>
        <v>85.478400000000008</v>
      </c>
    </row>
    <row r="13" spans="1:27" x14ac:dyDescent="0.3">
      <c r="A13" s="1" t="str">
        <f>'Ricky Rubio'!A13</f>
        <v>vs EUR</v>
      </c>
      <c r="B13">
        <v>116</v>
      </c>
      <c r="C13">
        <v>47</v>
      </c>
      <c r="D13">
        <v>97</v>
      </c>
      <c r="E13">
        <v>13</v>
      </c>
      <c r="F13">
        <v>33</v>
      </c>
      <c r="G13">
        <v>9</v>
      </c>
      <c r="H13">
        <v>9</v>
      </c>
      <c r="I13">
        <v>5</v>
      </c>
      <c r="J13">
        <v>4</v>
      </c>
      <c r="K13">
        <v>46</v>
      </c>
      <c r="L13">
        <v>11</v>
      </c>
      <c r="M13">
        <v>25</v>
      </c>
      <c r="N13">
        <v>32</v>
      </c>
      <c r="O13">
        <v>10</v>
      </c>
      <c r="P13">
        <v>36</v>
      </c>
      <c r="Q13">
        <f t="shared" si="9"/>
        <v>46</v>
      </c>
      <c r="R13">
        <v>2</v>
      </c>
      <c r="S13">
        <v>6</v>
      </c>
      <c r="T13">
        <v>6</v>
      </c>
      <c r="U13">
        <v>6</v>
      </c>
      <c r="V13">
        <v>14</v>
      </c>
      <c r="W13" s="5">
        <v>0.93627314814814822</v>
      </c>
      <c r="X13" s="2">
        <f t="shared" si="5"/>
        <v>0.4845360824742268</v>
      </c>
      <c r="Y13" s="2">
        <f t="shared" si="6"/>
        <v>0.39393939393939392</v>
      </c>
      <c r="Z13" s="2">
        <f t="shared" si="7"/>
        <v>1</v>
      </c>
      <c r="AA13" s="4">
        <f t="shared" si="8"/>
        <v>93.081599999999995</v>
      </c>
    </row>
    <row r="14" spans="1:27" x14ac:dyDescent="0.3">
      <c r="A14" s="1" t="str">
        <f>'Ricky Rubio'!A14</f>
        <v>@ RKS</v>
      </c>
      <c r="B14">
        <v>88</v>
      </c>
      <c r="C14">
        <v>35</v>
      </c>
      <c r="D14">
        <v>79</v>
      </c>
      <c r="E14">
        <v>11</v>
      </c>
      <c r="F14">
        <v>28</v>
      </c>
      <c r="G14">
        <v>7</v>
      </c>
      <c r="H14">
        <v>12</v>
      </c>
      <c r="I14">
        <v>2</v>
      </c>
      <c r="J14">
        <v>5</v>
      </c>
      <c r="K14">
        <v>24</v>
      </c>
      <c r="L14">
        <v>4</v>
      </c>
      <c r="M14">
        <v>32</v>
      </c>
      <c r="N14">
        <v>23</v>
      </c>
      <c r="O14">
        <v>5</v>
      </c>
      <c r="P14">
        <v>26</v>
      </c>
      <c r="Q14">
        <f t="shared" si="9"/>
        <v>31</v>
      </c>
      <c r="R14">
        <v>8</v>
      </c>
      <c r="S14">
        <v>7</v>
      </c>
      <c r="T14">
        <v>9</v>
      </c>
      <c r="U14">
        <v>10</v>
      </c>
      <c r="V14">
        <v>9</v>
      </c>
      <c r="W14" s="5">
        <v>0.93532407407407403</v>
      </c>
      <c r="X14" s="2">
        <f t="shared" si="5"/>
        <v>0.44303797468354428</v>
      </c>
      <c r="Y14" s="2">
        <f t="shared" si="6"/>
        <v>0.39285714285714285</v>
      </c>
      <c r="Z14" s="2">
        <f t="shared" si="7"/>
        <v>0.58333333333333337</v>
      </c>
      <c r="AA14" s="4">
        <f t="shared" si="8"/>
        <v>84.748800000000003</v>
      </c>
    </row>
    <row r="15" spans="1:27" x14ac:dyDescent="0.3">
      <c r="A15" s="1" t="str">
        <f>'Ricky Rubio'!A15</f>
        <v>vs AFR</v>
      </c>
      <c r="B15">
        <v>84</v>
      </c>
      <c r="C15">
        <v>37</v>
      </c>
      <c r="D15">
        <v>72</v>
      </c>
      <c r="E15">
        <v>6</v>
      </c>
      <c r="F15">
        <v>16</v>
      </c>
      <c r="G15">
        <v>4</v>
      </c>
      <c r="H15">
        <v>4</v>
      </c>
      <c r="I15">
        <v>6</v>
      </c>
      <c r="J15">
        <v>7</v>
      </c>
      <c r="K15">
        <v>28</v>
      </c>
      <c r="L15">
        <v>12</v>
      </c>
      <c r="M15">
        <v>30</v>
      </c>
      <c r="N15">
        <v>14</v>
      </c>
      <c r="O15">
        <v>6</v>
      </c>
      <c r="P15">
        <v>29</v>
      </c>
      <c r="Q15">
        <f t="shared" si="9"/>
        <v>35</v>
      </c>
      <c r="R15">
        <v>6</v>
      </c>
      <c r="S15">
        <v>3</v>
      </c>
      <c r="T15">
        <v>20</v>
      </c>
      <c r="U15">
        <v>13</v>
      </c>
      <c r="V15">
        <v>8</v>
      </c>
      <c r="W15" s="5">
        <v>0.93505787037037036</v>
      </c>
      <c r="X15" s="2">
        <f t="shared" si="5"/>
        <v>0.51388888888888884</v>
      </c>
      <c r="Y15" s="2">
        <f t="shared" si="6"/>
        <v>0.375</v>
      </c>
      <c r="Z15" s="2">
        <f t="shared" si="7"/>
        <v>1</v>
      </c>
      <c r="AA15" s="4">
        <f t="shared" si="8"/>
        <v>84.249600000000001</v>
      </c>
    </row>
    <row r="16" spans="1:27" x14ac:dyDescent="0.3">
      <c r="A16" s="1" t="str">
        <f>'Ricky Rubio'!A16</f>
        <v>@ OLD</v>
      </c>
      <c r="B16">
        <v>110</v>
      </c>
      <c r="C16">
        <v>44</v>
      </c>
      <c r="D16">
        <v>78</v>
      </c>
      <c r="E16">
        <v>15</v>
      </c>
      <c r="F16">
        <v>29</v>
      </c>
      <c r="G16">
        <v>7</v>
      </c>
      <c r="H16">
        <v>8</v>
      </c>
      <c r="I16">
        <v>3</v>
      </c>
      <c r="J16">
        <v>4</v>
      </c>
      <c r="K16">
        <v>44</v>
      </c>
      <c r="L16">
        <v>9</v>
      </c>
      <c r="M16">
        <v>37</v>
      </c>
      <c r="N16">
        <v>30</v>
      </c>
      <c r="O16">
        <v>6</v>
      </c>
      <c r="P16">
        <v>31</v>
      </c>
      <c r="Q16">
        <f t="shared" si="9"/>
        <v>37</v>
      </c>
      <c r="R16">
        <v>2</v>
      </c>
      <c r="S16">
        <v>14</v>
      </c>
      <c r="T16">
        <v>9</v>
      </c>
      <c r="U16">
        <v>14</v>
      </c>
      <c r="V16">
        <v>13</v>
      </c>
      <c r="W16" s="5">
        <v>0.93417824074074074</v>
      </c>
      <c r="X16" s="2">
        <f t="shared" si="5"/>
        <v>0.5641025641025641</v>
      </c>
      <c r="Y16" s="2">
        <f t="shared" si="6"/>
        <v>0.51724137931034486</v>
      </c>
      <c r="Z16" s="2">
        <f t="shared" si="7"/>
        <v>0.875</v>
      </c>
      <c r="AA16" s="4">
        <f t="shared" si="8"/>
        <v>81.139199999999988</v>
      </c>
    </row>
    <row r="17" spans="1:27" x14ac:dyDescent="0.3">
      <c r="A17" s="1" t="str">
        <f>'Ricky Rubio'!A17</f>
        <v>@ USA</v>
      </c>
      <c r="B17">
        <v>105</v>
      </c>
      <c r="C17">
        <v>42</v>
      </c>
      <c r="D17">
        <v>81</v>
      </c>
      <c r="E17">
        <v>7</v>
      </c>
      <c r="F17">
        <v>21</v>
      </c>
      <c r="G17">
        <v>14</v>
      </c>
      <c r="H17">
        <v>17</v>
      </c>
      <c r="I17">
        <v>6</v>
      </c>
      <c r="J17">
        <v>2</v>
      </c>
      <c r="K17">
        <v>48</v>
      </c>
      <c r="L17">
        <v>17</v>
      </c>
      <c r="M17">
        <v>21</v>
      </c>
      <c r="N17">
        <v>22</v>
      </c>
      <c r="O17">
        <v>11</v>
      </c>
      <c r="P17">
        <v>26</v>
      </c>
      <c r="Q17">
        <f t="shared" si="9"/>
        <v>37</v>
      </c>
      <c r="R17">
        <v>4</v>
      </c>
      <c r="S17">
        <v>4</v>
      </c>
      <c r="T17">
        <v>5</v>
      </c>
      <c r="U17">
        <v>16</v>
      </c>
      <c r="V17">
        <v>12</v>
      </c>
      <c r="W17" s="5">
        <v>0.93353009259259256</v>
      </c>
      <c r="X17" s="2">
        <f t="shared" si="5"/>
        <v>0.51851851851851849</v>
      </c>
      <c r="Y17" s="2">
        <f t="shared" si="6"/>
        <v>0.33333333333333331</v>
      </c>
      <c r="Z17" s="2">
        <f t="shared" si="7"/>
        <v>0.82352941176470584</v>
      </c>
      <c r="AA17" s="4">
        <f t="shared" si="8"/>
        <v>79.180800000000005</v>
      </c>
    </row>
    <row r="18" spans="1:27" x14ac:dyDescent="0.3">
      <c r="A18" s="1" t="str">
        <f>'Ricky Rubio'!A18</f>
        <v>@ CHI</v>
      </c>
      <c r="B18">
        <v>124</v>
      </c>
      <c r="C18">
        <v>48</v>
      </c>
      <c r="D18">
        <v>101</v>
      </c>
      <c r="E18">
        <v>12</v>
      </c>
      <c r="F18">
        <v>32</v>
      </c>
      <c r="G18">
        <v>16</v>
      </c>
      <c r="H18">
        <v>21</v>
      </c>
      <c r="I18">
        <v>5</v>
      </c>
      <c r="J18">
        <v>6</v>
      </c>
      <c r="K18">
        <v>48</v>
      </c>
      <c r="L18">
        <v>21</v>
      </c>
      <c r="M18">
        <v>39</v>
      </c>
      <c r="N18">
        <v>27</v>
      </c>
      <c r="O18">
        <v>17</v>
      </c>
      <c r="P18">
        <v>34</v>
      </c>
      <c r="Q18">
        <f t="shared" si="9"/>
        <v>51</v>
      </c>
      <c r="R18">
        <v>9</v>
      </c>
      <c r="S18">
        <v>4</v>
      </c>
      <c r="T18">
        <v>13</v>
      </c>
      <c r="U18">
        <v>16</v>
      </c>
      <c r="V18">
        <v>13</v>
      </c>
      <c r="W18" s="5">
        <v>0.93655092592592593</v>
      </c>
      <c r="X18" s="2">
        <f t="shared" si="5"/>
        <v>0.47524752475247523</v>
      </c>
      <c r="Y18" s="2">
        <f t="shared" si="6"/>
        <v>0.375</v>
      </c>
      <c r="Z18" s="2">
        <f t="shared" si="7"/>
        <v>0.76190476190476186</v>
      </c>
      <c r="AA18" s="4">
        <f t="shared" si="8"/>
        <v>101.99039999999999</v>
      </c>
    </row>
    <row r="19" spans="1:27" x14ac:dyDescent="0.3">
      <c r="A19" s="1" t="str">
        <f>'Ricky Rubio'!A19</f>
        <v>vs 6TH</v>
      </c>
      <c r="B19">
        <v>145</v>
      </c>
      <c r="C19">
        <v>57</v>
      </c>
      <c r="D19">
        <v>105</v>
      </c>
      <c r="E19">
        <v>15</v>
      </c>
      <c r="F19">
        <v>40</v>
      </c>
      <c r="G19">
        <v>16</v>
      </c>
      <c r="H19">
        <v>20</v>
      </c>
      <c r="I19">
        <v>5</v>
      </c>
      <c r="J19">
        <v>3</v>
      </c>
      <c r="K19">
        <v>48</v>
      </c>
      <c r="L19">
        <v>14</v>
      </c>
      <c r="M19">
        <v>30</v>
      </c>
      <c r="N19">
        <v>38</v>
      </c>
      <c r="O19">
        <v>15</v>
      </c>
      <c r="P19">
        <v>36</v>
      </c>
      <c r="Q19">
        <f t="shared" si="9"/>
        <v>51</v>
      </c>
      <c r="R19">
        <v>7</v>
      </c>
      <c r="S19">
        <v>8</v>
      </c>
      <c r="T19">
        <v>16</v>
      </c>
      <c r="U19">
        <v>13</v>
      </c>
      <c r="V19">
        <v>17</v>
      </c>
      <c r="W19" s="5">
        <v>0.93932870370370369</v>
      </c>
      <c r="X19" s="2">
        <f t="shared" si="5"/>
        <v>0.54285714285714282</v>
      </c>
      <c r="Y19" s="2">
        <f t="shared" si="6"/>
        <v>0.375</v>
      </c>
      <c r="Z19" s="2">
        <f t="shared" si="7"/>
        <v>0.8</v>
      </c>
      <c r="AA19" s="4">
        <f t="shared" si="8"/>
        <v>110.20800000000001</v>
      </c>
    </row>
    <row r="20" spans="1:27" x14ac:dyDescent="0.3">
      <c r="A20" s="1">
        <f>'Ricky Rubio'!A20</f>
        <v>0</v>
      </c>
      <c r="Q20">
        <f t="shared" si="9"/>
        <v>0</v>
      </c>
      <c r="W20" s="5"/>
      <c r="X20" s="2" t="e">
        <f t="shared" si="5"/>
        <v>#DIV/0!</v>
      </c>
      <c r="Y20" s="2" t="e">
        <f t="shared" si="6"/>
        <v>#DIV/0!</v>
      </c>
      <c r="Z20" s="2" t="e">
        <f t="shared" si="7"/>
        <v>#DIV/0!</v>
      </c>
      <c r="AA20" s="4">
        <f t="shared" si="8"/>
        <v>0</v>
      </c>
    </row>
    <row r="21" spans="1:27" x14ac:dyDescent="0.3">
      <c r="A21" s="1">
        <f>'Ricky Rubio'!A21</f>
        <v>0</v>
      </c>
      <c r="Q21">
        <f t="shared" si="9"/>
        <v>0</v>
      </c>
      <c r="W21" s="5"/>
      <c r="X21" s="2" t="e">
        <f t="shared" si="5"/>
        <v>#DIV/0!</v>
      </c>
      <c r="Y21" s="2" t="e">
        <f t="shared" si="6"/>
        <v>#DIV/0!</v>
      </c>
      <c r="Z21" s="2" t="e">
        <f t="shared" si="7"/>
        <v>#DIV/0!</v>
      </c>
      <c r="AA21" s="4">
        <f t="shared" si="8"/>
        <v>0</v>
      </c>
    </row>
    <row r="22" spans="1:27" x14ac:dyDescent="0.3">
      <c r="A22" s="1">
        <f>'Ricky Rubio'!A22</f>
        <v>0</v>
      </c>
      <c r="Q22">
        <f t="shared" si="9"/>
        <v>0</v>
      </c>
      <c r="W22" s="5"/>
      <c r="X22" s="2" t="e">
        <f t="shared" si="5"/>
        <v>#DIV/0!</v>
      </c>
      <c r="Y22" s="2" t="e">
        <f t="shared" si="6"/>
        <v>#DIV/0!</v>
      </c>
      <c r="Z22" s="2" t="e">
        <f t="shared" si="7"/>
        <v>#DIV/0!</v>
      </c>
      <c r="AA22" s="4">
        <f t="shared" si="8"/>
        <v>0</v>
      </c>
    </row>
    <row r="23" spans="1:27" x14ac:dyDescent="0.3">
      <c r="A23" s="1">
        <f>'Ricky Rubio'!A23</f>
        <v>0</v>
      </c>
      <c r="Q23">
        <f t="shared" si="9"/>
        <v>0</v>
      </c>
      <c r="W23" s="5"/>
      <c r="X23" s="2" t="e">
        <f t="shared" si="5"/>
        <v>#DIV/0!</v>
      </c>
      <c r="Y23" s="2" t="e">
        <f t="shared" si="6"/>
        <v>#DIV/0!</v>
      </c>
      <c r="Z23" s="2" t="e">
        <f t="shared" si="7"/>
        <v>#DIV/0!</v>
      </c>
      <c r="AA23" s="4">
        <f t="shared" si="8"/>
        <v>0</v>
      </c>
    </row>
    <row r="24" spans="1:27" x14ac:dyDescent="0.3">
      <c r="A24" s="1">
        <f>'Ricky Rubio'!A24</f>
        <v>0</v>
      </c>
      <c r="Q24">
        <f t="shared" si="9"/>
        <v>0</v>
      </c>
      <c r="W24" s="5"/>
      <c r="X24" s="2" t="e">
        <f t="shared" si="5"/>
        <v>#DIV/0!</v>
      </c>
      <c r="Y24" s="2" t="e">
        <f t="shared" si="6"/>
        <v>#DIV/0!</v>
      </c>
      <c r="Z24" s="2" t="e">
        <f t="shared" si="7"/>
        <v>#DIV/0!</v>
      </c>
      <c r="AA24" s="4">
        <f t="shared" si="8"/>
        <v>0</v>
      </c>
    </row>
    <row r="25" spans="1:27" x14ac:dyDescent="0.3">
      <c r="A25" s="1">
        <f>'Ricky Rubio'!A25</f>
        <v>0</v>
      </c>
      <c r="Q25">
        <f t="shared" si="9"/>
        <v>0</v>
      </c>
      <c r="W25" s="5"/>
      <c r="X25" s="2" t="e">
        <f t="shared" si="5"/>
        <v>#DIV/0!</v>
      </c>
      <c r="Y25" s="2" t="e">
        <f t="shared" si="6"/>
        <v>#DIV/0!</v>
      </c>
      <c r="Z25" s="2" t="e">
        <f t="shared" si="7"/>
        <v>#DIV/0!</v>
      </c>
      <c r="AA25" s="4">
        <f t="shared" si="8"/>
        <v>0</v>
      </c>
    </row>
    <row r="26" spans="1:27" x14ac:dyDescent="0.3">
      <c r="A26" s="1">
        <f>'Ricky Rubio'!A26</f>
        <v>0</v>
      </c>
      <c r="Q26">
        <f t="shared" si="9"/>
        <v>0</v>
      </c>
      <c r="W26" s="5"/>
      <c r="X26" s="2" t="e">
        <f t="shared" si="5"/>
        <v>#DIV/0!</v>
      </c>
      <c r="Y26" s="2" t="e">
        <f t="shared" si="6"/>
        <v>#DIV/0!</v>
      </c>
      <c r="Z26" s="2" t="e">
        <f t="shared" si="7"/>
        <v>#DIV/0!</v>
      </c>
      <c r="AA26" s="4">
        <f t="shared" si="8"/>
        <v>0</v>
      </c>
    </row>
    <row r="27" spans="1:27" x14ac:dyDescent="0.3">
      <c r="A27" s="1">
        <f>'Ricky Rubio'!A27</f>
        <v>0</v>
      </c>
      <c r="Q27">
        <f t="shared" si="9"/>
        <v>0</v>
      </c>
      <c r="W27" s="5"/>
      <c r="X27" s="2" t="e">
        <f t="shared" si="5"/>
        <v>#DIV/0!</v>
      </c>
      <c r="Y27" s="2" t="e">
        <f t="shared" si="6"/>
        <v>#DIV/0!</v>
      </c>
      <c r="Z27" s="2" t="e">
        <f t="shared" si="7"/>
        <v>#DIV/0!</v>
      </c>
      <c r="AA27" s="4">
        <f t="shared" si="8"/>
        <v>0</v>
      </c>
    </row>
    <row r="28" spans="1:27" x14ac:dyDescent="0.3">
      <c r="A28" s="1">
        <f>'Ricky Rubio'!A28</f>
        <v>0</v>
      </c>
      <c r="Q28">
        <f t="shared" si="9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'Ricky Rubio'!A29</f>
        <v>0</v>
      </c>
      <c r="Q29">
        <f t="shared" si="9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'Ricky Rubio'!A30</f>
        <v>0</v>
      </c>
      <c r="Q30">
        <f t="shared" si="9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'Ricky Rubio'!A31</f>
        <v>0</v>
      </c>
      <c r="Q31">
        <f t="shared" si="9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'Ricky Rubio'!A32</f>
        <v>0</v>
      </c>
      <c r="Q32">
        <f t="shared" si="9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'Ricky Rubio'!A33</f>
        <v>0</v>
      </c>
      <c r="Q33">
        <f t="shared" si="9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'Ricky Rubio'!A34</f>
        <v>0</v>
      </c>
      <c r="Q34">
        <f t="shared" si="9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'Ricky Rubio'!A35</f>
        <v>0</v>
      </c>
      <c r="Q35">
        <f t="shared" si="9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'Ricky Rubio'!A36</f>
        <v>0</v>
      </c>
      <c r="Q36">
        <f t="shared" si="9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'Ricky Rubio'!A37</f>
        <v>0</v>
      </c>
      <c r="Q37">
        <f t="shared" si="9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'Ricky Rubio'!A38</f>
        <v>0</v>
      </c>
      <c r="Q38">
        <f t="shared" si="9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'Ricky Rubio'!A39</f>
        <v>0</v>
      </c>
      <c r="Q39">
        <f t="shared" si="9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'Ricky Rubio'!A40</f>
        <v>0</v>
      </c>
      <c r="Q40">
        <f t="shared" si="9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'Ricky Rubio'!A41</f>
        <v>0</v>
      </c>
      <c r="Q41">
        <f t="shared" si="9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'Ricky Rubio'!A42</f>
        <v>0</v>
      </c>
      <c r="Q42">
        <f t="shared" si="9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'Ricky Rubio'!A43</f>
        <v>0</v>
      </c>
      <c r="Q43">
        <f t="shared" si="9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'Ricky Rubio'!A44</f>
        <v>0</v>
      </c>
      <c r="Q44">
        <f t="shared" si="9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'Ricky Rubio'!A45</f>
        <v>0</v>
      </c>
      <c r="Q45">
        <f t="shared" si="9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'Ricky Rubio'!A46</f>
        <v>0</v>
      </c>
      <c r="Q46">
        <f t="shared" si="9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109.83333333333333</v>
      </c>
      <c r="C47" s="4">
        <f t="shared" ref="C47:I47" si="10">AVERAGE(C2:C46)</f>
        <v>44.166666666666664</v>
      </c>
      <c r="D47" s="4">
        <f t="shared" si="10"/>
        <v>83.388888888888886</v>
      </c>
      <c r="E47" s="4">
        <f t="shared" si="10"/>
        <v>11.444444444444445</v>
      </c>
      <c r="F47" s="4">
        <f t="shared" si="10"/>
        <v>27.277777777777779</v>
      </c>
      <c r="G47" s="4">
        <f t="shared" si="10"/>
        <v>10.055555555555555</v>
      </c>
      <c r="H47" s="4">
        <f t="shared" si="10"/>
        <v>12.611111111111111</v>
      </c>
      <c r="I47" s="4">
        <f t="shared" si="10"/>
        <v>4.1111111111111107</v>
      </c>
      <c r="J47" s="4">
        <f t="shared" ref="J47:W47" si="11">AVERAGE(J2:J46)</f>
        <v>4.833333333333333</v>
      </c>
      <c r="K47" s="4">
        <f t="shared" si="11"/>
        <v>43.555555555555557</v>
      </c>
      <c r="L47" s="4">
        <f t="shared" si="11"/>
        <v>11.944444444444445</v>
      </c>
      <c r="M47" s="4">
        <f t="shared" si="11"/>
        <v>29.333333333333332</v>
      </c>
      <c r="N47" s="4">
        <f t="shared" si="11"/>
        <v>25.611111111111111</v>
      </c>
      <c r="O47" s="4">
        <f t="shared" si="11"/>
        <v>9.2222222222222214</v>
      </c>
      <c r="P47" s="4">
        <f t="shared" si="11"/>
        <v>28.944444444444443</v>
      </c>
      <c r="Q47" s="4">
        <f t="shared" si="11"/>
        <v>15.266666666666667</v>
      </c>
      <c r="R47" s="4">
        <f t="shared" si="11"/>
        <v>4.5555555555555554</v>
      </c>
      <c r="S47" s="4">
        <f t="shared" si="11"/>
        <v>5.666666666666667</v>
      </c>
      <c r="T47" s="4">
        <f t="shared" si="11"/>
        <v>9.5555555555555554</v>
      </c>
      <c r="U47" s="4">
        <f t="shared" si="11"/>
        <v>10.944444444444445</v>
      </c>
      <c r="V47" s="4">
        <f t="shared" si="11"/>
        <v>11.833333333333334</v>
      </c>
      <c r="W47" s="5">
        <f t="shared" si="11"/>
        <v>0.93475115740740733</v>
      </c>
      <c r="X47" s="2">
        <f>SUM(C2:C46)/SUM(D2:D46)</f>
        <v>0.52964690206528986</v>
      </c>
      <c r="Y47" s="2">
        <f>SUM(E2:E46)/SUM(F2:F46)</f>
        <v>0.41955193482688391</v>
      </c>
      <c r="Z47" s="2">
        <f>SUM(G2:G46)/SUM(H2:H46)</f>
        <v>0.79735682819383258</v>
      </c>
      <c r="AA47" s="4">
        <f>AVERAGE(AA2:AA46)</f>
        <v>34.280106666666669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1977</v>
      </c>
      <c r="C49">
        <f t="shared" ref="C49:I49" si="12">SUM(C2:C46)</f>
        <v>795</v>
      </c>
      <c r="D49">
        <f t="shared" si="12"/>
        <v>1501</v>
      </c>
      <c r="E49">
        <f t="shared" si="12"/>
        <v>206</v>
      </c>
      <c r="F49">
        <f t="shared" si="12"/>
        <v>491</v>
      </c>
      <c r="G49">
        <f t="shared" si="12"/>
        <v>181</v>
      </c>
      <c r="H49">
        <f t="shared" si="12"/>
        <v>227</v>
      </c>
      <c r="I49">
        <f t="shared" si="12"/>
        <v>74</v>
      </c>
      <c r="J49">
        <f t="shared" ref="J49:V49" si="13">SUM(J2:J46)</f>
        <v>87</v>
      </c>
      <c r="K49">
        <f t="shared" si="13"/>
        <v>784</v>
      </c>
      <c r="L49">
        <f t="shared" si="13"/>
        <v>215</v>
      </c>
      <c r="M49">
        <f t="shared" si="13"/>
        <v>528</v>
      </c>
      <c r="N49">
        <f t="shared" si="13"/>
        <v>461</v>
      </c>
      <c r="O49">
        <f t="shared" si="13"/>
        <v>166</v>
      </c>
      <c r="P49">
        <f t="shared" si="13"/>
        <v>521</v>
      </c>
      <c r="Q49">
        <f t="shared" si="13"/>
        <v>687</v>
      </c>
      <c r="R49">
        <f t="shared" si="13"/>
        <v>82</v>
      </c>
      <c r="S49">
        <f t="shared" si="13"/>
        <v>102</v>
      </c>
      <c r="T49">
        <f t="shared" si="13"/>
        <v>172</v>
      </c>
      <c r="U49">
        <f t="shared" si="13"/>
        <v>197</v>
      </c>
      <c r="V49">
        <f t="shared" si="13"/>
        <v>213</v>
      </c>
      <c r="AA49" s="4">
        <f>SUM(AA2:AA46)</f>
        <v>1542.6048000000001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1.2815985014437916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128.15985014437916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1.3348255535755533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133.48255535755533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-94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abSelected="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'Ricky Rubio'!A2</f>
        <v>vs USA</v>
      </c>
      <c r="B2">
        <v>109</v>
      </c>
      <c r="C2">
        <v>39</v>
      </c>
      <c r="D2">
        <v>74</v>
      </c>
      <c r="E2">
        <v>11</v>
      </c>
      <c r="F2">
        <v>22</v>
      </c>
      <c r="G2">
        <v>20</v>
      </c>
      <c r="H2">
        <v>21</v>
      </c>
      <c r="I2">
        <v>3</v>
      </c>
      <c r="J2">
        <v>4</v>
      </c>
      <c r="K2">
        <v>34</v>
      </c>
      <c r="L2">
        <v>9</v>
      </c>
      <c r="M2">
        <v>56</v>
      </c>
      <c r="N2">
        <v>21</v>
      </c>
      <c r="O2">
        <v>8</v>
      </c>
      <c r="P2">
        <v>26</v>
      </c>
      <c r="Q2">
        <f t="shared" ref="Q2" si="0">O2+P2</f>
        <v>34</v>
      </c>
      <c r="R2">
        <v>4</v>
      </c>
      <c r="S2">
        <v>3</v>
      </c>
      <c r="T2">
        <v>6</v>
      </c>
      <c r="U2">
        <v>11</v>
      </c>
      <c r="V2">
        <v>11</v>
      </c>
      <c r="W2" s="5">
        <v>0.9330208333333333</v>
      </c>
      <c r="X2" s="2">
        <f t="shared" ref="X2" si="1">C2/D2</f>
        <v>0.52702702702702697</v>
      </c>
      <c r="Y2" s="2">
        <f t="shared" ref="Y2" si="2" xml:space="preserve"> E2/F2</f>
        <v>0.5</v>
      </c>
      <c r="Z2" s="2">
        <f t="shared" ref="Z2" si="3">G2/H2</f>
        <v>0.95238095238095233</v>
      </c>
      <c r="AA2" s="4">
        <f t="shared" ref="AA2" si="4">0.96*((D2)+(T2)+0.44*(H2)-(O2))</f>
        <v>77.990399999999994</v>
      </c>
    </row>
    <row r="3" spans="1:27" x14ac:dyDescent="0.3">
      <c r="A3" s="1" t="str">
        <f>'Ricky Rubio'!A3</f>
        <v>@ CHI</v>
      </c>
      <c r="B3">
        <v>113</v>
      </c>
      <c r="C3">
        <v>47</v>
      </c>
      <c r="D3">
        <v>83</v>
      </c>
      <c r="E3">
        <v>12</v>
      </c>
      <c r="F3">
        <v>26</v>
      </c>
      <c r="G3">
        <v>7</v>
      </c>
      <c r="H3">
        <v>7</v>
      </c>
      <c r="I3">
        <v>12</v>
      </c>
      <c r="J3">
        <v>9</v>
      </c>
      <c r="K3">
        <v>50</v>
      </c>
      <c r="L3">
        <v>10</v>
      </c>
      <c r="M3">
        <v>15</v>
      </c>
      <c r="N3">
        <v>29</v>
      </c>
      <c r="O3">
        <v>9</v>
      </c>
      <c r="P3">
        <v>23</v>
      </c>
      <c r="Q3">
        <f>O3+P3</f>
        <v>32</v>
      </c>
      <c r="R3">
        <v>6</v>
      </c>
      <c r="S3">
        <v>3</v>
      </c>
      <c r="T3">
        <v>6</v>
      </c>
      <c r="U3">
        <v>17</v>
      </c>
      <c r="V3">
        <v>13</v>
      </c>
      <c r="W3" s="5">
        <v>0.93297453703703714</v>
      </c>
      <c r="X3" s="2">
        <f t="shared" ref="X3:X46" si="5">C3/D3</f>
        <v>0.5662650602409639</v>
      </c>
      <c r="Y3" s="2">
        <f t="shared" ref="Y3:Y46" si="6" xml:space="preserve"> E3/F3</f>
        <v>0.46153846153846156</v>
      </c>
      <c r="Z3" s="2">
        <f t="shared" ref="Z3:Z46" si="7">G3/H3</f>
        <v>1</v>
      </c>
      <c r="AA3" s="4">
        <f t="shared" ref="AA3:AA46" si="8">0.96*((D3)+(T3)+0.44*(H3)-(O3))</f>
        <v>79.756799999999998</v>
      </c>
    </row>
    <row r="4" spans="1:27" x14ac:dyDescent="0.3">
      <c r="A4" s="1" t="str">
        <f>'Ricky Rubio'!A4</f>
        <v>@ 6TH</v>
      </c>
      <c r="B4">
        <v>102</v>
      </c>
      <c r="C4">
        <v>37</v>
      </c>
      <c r="D4">
        <v>76</v>
      </c>
      <c r="E4">
        <v>11</v>
      </c>
      <c r="F4">
        <v>30</v>
      </c>
      <c r="G4">
        <v>17</v>
      </c>
      <c r="H4">
        <v>19</v>
      </c>
      <c r="I4">
        <v>6</v>
      </c>
      <c r="J4">
        <v>2</v>
      </c>
      <c r="K4">
        <v>42</v>
      </c>
      <c r="L4">
        <v>4</v>
      </c>
      <c r="M4">
        <v>26</v>
      </c>
      <c r="N4">
        <v>23</v>
      </c>
      <c r="O4">
        <v>6</v>
      </c>
      <c r="P4">
        <v>22</v>
      </c>
      <c r="Q4">
        <f t="shared" ref="Q4:Q46" si="9">O4+P4</f>
        <v>28</v>
      </c>
      <c r="R4">
        <v>2</v>
      </c>
      <c r="S4">
        <v>4</v>
      </c>
      <c r="T4">
        <v>6</v>
      </c>
      <c r="U4">
        <v>4</v>
      </c>
      <c r="V4">
        <v>7</v>
      </c>
      <c r="W4" s="5">
        <v>0.9331828703703704</v>
      </c>
      <c r="X4" s="2">
        <f t="shared" si="5"/>
        <v>0.48684210526315791</v>
      </c>
      <c r="Y4" s="2">
        <f t="shared" si="6"/>
        <v>0.36666666666666664</v>
      </c>
      <c r="Z4" s="2">
        <f t="shared" si="7"/>
        <v>0.89473684210526316</v>
      </c>
      <c r="AA4" s="4">
        <f t="shared" si="8"/>
        <v>80.985599999999991</v>
      </c>
    </row>
    <row r="5" spans="1:27" x14ac:dyDescent="0.3">
      <c r="A5" s="1" t="str">
        <f>'Ricky Rubio'!A5</f>
        <v>vs CAN</v>
      </c>
      <c r="B5">
        <v>122</v>
      </c>
      <c r="C5">
        <v>44</v>
      </c>
      <c r="D5">
        <v>72</v>
      </c>
      <c r="E5">
        <v>9</v>
      </c>
      <c r="F5">
        <v>20</v>
      </c>
      <c r="G5">
        <v>25</v>
      </c>
      <c r="H5">
        <v>28</v>
      </c>
      <c r="I5">
        <v>6</v>
      </c>
      <c r="J5">
        <v>4</v>
      </c>
      <c r="K5">
        <v>50</v>
      </c>
      <c r="L5">
        <v>5</v>
      </c>
      <c r="M5">
        <v>9</v>
      </c>
      <c r="N5">
        <v>25</v>
      </c>
      <c r="O5">
        <v>2</v>
      </c>
      <c r="P5">
        <v>29</v>
      </c>
      <c r="Q5">
        <f t="shared" si="9"/>
        <v>31</v>
      </c>
      <c r="R5">
        <v>6</v>
      </c>
      <c r="S5">
        <v>1</v>
      </c>
      <c r="T5">
        <v>3</v>
      </c>
      <c r="U5">
        <v>14</v>
      </c>
      <c r="V5">
        <v>10</v>
      </c>
      <c r="W5" s="5">
        <v>0.93267361111111102</v>
      </c>
      <c r="X5" s="2">
        <f t="shared" si="5"/>
        <v>0.61111111111111116</v>
      </c>
      <c r="Y5" s="2">
        <f t="shared" si="6"/>
        <v>0.45</v>
      </c>
      <c r="Z5" s="2">
        <f t="shared" si="7"/>
        <v>0.8928571428571429</v>
      </c>
      <c r="AA5" s="4">
        <f t="shared" si="8"/>
        <v>81.907199999999989</v>
      </c>
    </row>
    <row r="6" spans="1:27" x14ac:dyDescent="0.3">
      <c r="A6" s="1" t="str">
        <f>'Ricky Rubio'!A6</f>
        <v>@ DNK</v>
      </c>
      <c r="B6">
        <v>138</v>
      </c>
      <c r="C6">
        <v>52</v>
      </c>
      <c r="D6">
        <v>96</v>
      </c>
      <c r="E6">
        <v>16</v>
      </c>
      <c r="F6">
        <v>32</v>
      </c>
      <c r="G6">
        <v>18</v>
      </c>
      <c r="H6">
        <v>20</v>
      </c>
      <c r="I6">
        <v>16</v>
      </c>
      <c r="J6">
        <v>13</v>
      </c>
      <c r="K6">
        <v>60</v>
      </c>
      <c r="L6">
        <v>8</v>
      </c>
      <c r="M6">
        <v>32</v>
      </c>
      <c r="N6">
        <v>28</v>
      </c>
      <c r="O6">
        <v>8</v>
      </c>
      <c r="P6">
        <v>28</v>
      </c>
      <c r="Q6">
        <f t="shared" si="9"/>
        <v>36</v>
      </c>
      <c r="R6">
        <v>6</v>
      </c>
      <c r="S6">
        <v>0</v>
      </c>
      <c r="T6">
        <v>12</v>
      </c>
      <c r="U6">
        <v>17</v>
      </c>
      <c r="V6">
        <v>10</v>
      </c>
      <c r="W6" s="5">
        <v>0.93665509259259261</v>
      </c>
      <c r="X6" s="2">
        <f t="shared" si="5"/>
        <v>0.54166666666666663</v>
      </c>
      <c r="Y6" s="2">
        <f t="shared" si="6"/>
        <v>0.5</v>
      </c>
      <c r="Z6" s="2">
        <f t="shared" si="7"/>
        <v>0.9</v>
      </c>
      <c r="AA6" s="4">
        <f t="shared" si="8"/>
        <v>104.44799999999999</v>
      </c>
    </row>
    <row r="7" spans="1:27" x14ac:dyDescent="0.3">
      <c r="A7" s="1" t="str">
        <f>'Ricky Rubio'!A7</f>
        <v>vs IMP</v>
      </c>
      <c r="B7">
        <v>115</v>
      </c>
      <c r="C7">
        <v>45</v>
      </c>
      <c r="D7">
        <v>81</v>
      </c>
      <c r="E7">
        <v>15</v>
      </c>
      <c r="F7">
        <v>34</v>
      </c>
      <c r="G7">
        <v>10</v>
      </c>
      <c r="H7">
        <v>11</v>
      </c>
      <c r="I7">
        <v>6</v>
      </c>
      <c r="J7">
        <v>8</v>
      </c>
      <c r="K7">
        <v>44</v>
      </c>
      <c r="L7">
        <v>8</v>
      </c>
      <c r="M7">
        <v>26</v>
      </c>
      <c r="N7">
        <v>34</v>
      </c>
      <c r="O7">
        <v>6</v>
      </c>
      <c r="P7">
        <v>26</v>
      </c>
      <c r="Q7">
        <f t="shared" si="9"/>
        <v>32</v>
      </c>
      <c r="R7">
        <v>2</v>
      </c>
      <c r="S7">
        <v>2</v>
      </c>
      <c r="T7">
        <v>1</v>
      </c>
      <c r="U7">
        <v>8</v>
      </c>
      <c r="V7">
        <v>9</v>
      </c>
      <c r="W7" s="5">
        <v>0.9318749999999999</v>
      </c>
      <c r="X7" s="2">
        <f t="shared" si="5"/>
        <v>0.55555555555555558</v>
      </c>
      <c r="Y7" s="2">
        <f t="shared" si="6"/>
        <v>0.44117647058823528</v>
      </c>
      <c r="Z7" s="2">
        <f t="shared" si="7"/>
        <v>0.90909090909090906</v>
      </c>
      <c r="AA7" s="4">
        <f t="shared" si="8"/>
        <v>77.606399999999994</v>
      </c>
    </row>
    <row r="8" spans="1:27" x14ac:dyDescent="0.3">
      <c r="A8" s="1" t="str">
        <f>'Ricky Rubio'!A8</f>
        <v>@ 3PT</v>
      </c>
      <c r="B8">
        <v>117</v>
      </c>
      <c r="C8">
        <v>44</v>
      </c>
      <c r="D8">
        <v>76</v>
      </c>
      <c r="E8">
        <v>23</v>
      </c>
      <c r="F8">
        <v>41</v>
      </c>
      <c r="G8">
        <v>6</v>
      </c>
      <c r="H8">
        <v>8</v>
      </c>
      <c r="I8">
        <v>2</v>
      </c>
      <c r="J8">
        <v>7</v>
      </c>
      <c r="K8">
        <v>16</v>
      </c>
      <c r="L8">
        <v>4</v>
      </c>
      <c r="M8">
        <v>38</v>
      </c>
      <c r="N8">
        <v>34</v>
      </c>
      <c r="O8">
        <v>3</v>
      </c>
      <c r="P8">
        <v>29</v>
      </c>
      <c r="Q8">
        <f t="shared" si="9"/>
        <v>32</v>
      </c>
      <c r="R8">
        <v>4</v>
      </c>
      <c r="S8">
        <v>3</v>
      </c>
      <c r="T8">
        <v>6</v>
      </c>
      <c r="U8">
        <v>6</v>
      </c>
      <c r="V8">
        <v>4</v>
      </c>
      <c r="W8" s="5">
        <v>0.93269675925925932</v>
      </c>
      <c r="X8" s="2">
        <f t="shared" si="5"/>
        <v>0.57894736842105265</v>
      </c>
      <c r="Y8" s="2">
        <f t="shared" si="6"/>
        <v>0.56097560975609762</v>
      </c>
      <c r="Z8" s="2">
        <f t="shared" si="7"/>
        <v>0.75</v>
      </c>
      <c r="AA8" s="4">
        <f t="shared" si="8"/>
        <v>79.219199999999987</v>
      </c>
    </row>
    <row r="9" spans="1:27" x14ac:dyDescent="0.3">
      <c r="A9" s="1" t="str">
        <f>'Ricky Rubio'!A9</f>
        <v>vs DEF</v>
      </c>
      <c r="B9">
        <v>108</v>
      </c>
      <c r="C9">
        <v>42</v>
      </c>
      <c r="D9">
        <v>75</v>
      </c>
      <c r="E9">
        <v>10</v>
      </c>
      <c r="F9">
        <v>19</v>
      </c>
      <c r="G9">
        <v>14</v>
      </c>
      <c r="H9">
        <v>17</v>
      </c>
      <c r="I9">
        <v>13</v>
      </c>
      <c r="J9">
        <v>6</v>
      </c>
      <c r="K9">
        <v>52</v>
      </c>
      <c r="L9">
        <v>2</v>
      </c>
      <c r="M9">
        <v>27</v>
      </c>
      <c r="N9">
        <v>27</v>
      </c>
      <c r="O9">
        <v>4</v>
      </c>
      <c r="P9">
        <v>31</v>
      </c>
      <c r="Q9">
        <f t="shared" si="9"/>
        <v>35</v>
      </c>
      <c r="R9">
        <v>5</v>
      </c>
      <c r="S9">
        <v>1</v>
      </c>
      <c r="T9">
        <v>9</v>
      </c>
      <c r="U9">
        <v>12</v>
      </c>
      <c r="V9">
        <v>14</v>
      </c>
      <c r="W9" s="5">
        <v>0.93305555555555564</v>
      </c>
      <c r="X9" s="2">
        <f t="shared" si="5"/>
        <v>0.56000000000000005</v>
      </c>
      <c r="Y9" s="2">
        <f t="shared" si="6"/>
        <v>0.52631578947368418</v>
      </c>
      <c r="Z9" s="2">
        <f t="shared" si="7"/>
        <v>0.82352941176470584</v>
      </c>
      <c r="AA9" s="4">
        <f t="shared" si="8"/>
        <v>83.980800000000002</v>
      </c>
    </row>
    <row r="10" spans="1:27" x14ac:dyDescent="0.3">
      <c r="A10" s="1" t="str">
        <f>'Ricky Rubio'!A10</f>
        <v>@ OCE</v>
      </c>
      <c r="B10">
        <v>105</v>
      </c>
      <c r="C10">
        <v>41</v>
      </c>
      <c r="D10">
        <v>72</v>
      </c>
      <c r="E10">
        <v>14</v>
      </c>
      <c r="F10">
        <v>23</v>
      </c>
      <c r="G10">
        <v>9</v>
      </c>
      <c r="H10">
        <v>16</v>
      </c>
      <c r="I10">
        <v>7</v>
      </c>
      <c r="J10">
        <v>9</v>
      </c>
      <c r="K10">
        <v>48</v>
      </c>
      <c r="L10">
        <v>11</v>
      </c>
      <c r="M10">
        <v>30</v>
      </c>
      <c r="N10">
        <v>22</v>
      </c>
      <c r="O10">
        <v>6</v>
      </c>
      <c r="P10">
        <v>26</v>
      </c>
      <c r="Q10">
        <f t="shared" si="9"/>
        <v>32</v>
      </c>
      <c r="R10">
        <v>4</v>
      </c>
      <c r="S10">
        <v>4</v>
      </c>
      <c r="T10">
        <v>11</v>
      </c>
      <c r="U10">
        <v>8</v>
      </c>
      <c r="V10">
        <v>12</v>
      </c>
      <c r="W10" s="5">
        <v>0.93240740740740735</v>
      </c>
      <c r="X10" s="2">
        <f t="shared" si="5"/>
        <v>0.56944444444444442</v>
      </c>
      <c r="Y10" s="2">
        <f t="shared" si="6"/>
        <v>0.60869565217391308</v>
      </c>
      <c r="Z10" s="2">
        <f t="shared" si="7"/>
        <v>0.5625</v>
      </c>
      <c r="AA10" s="4">
        <f t="shared" si="8"/>
        <v>80.678399999999996</v>
      </c>
    </row>
    <row r="11" spans="1:27" x14ac:dyDescent="0.3">
      <c r="A11" s="1" t="str">
        <f>'Ricky Rubio'!A11</f>
        <v>vs FRA</v>
      </c>
      <c r="B11">
        <v>110</v>
      </c>
      <c r="C11">
        <v>38</v>
      </c>
      <c r="D11">
        <v>69</v>
      </c>
      <c r="E11">
        <v>12</v>
      </c>
      <c r="F11">
        <v>22</v>
      </c>
      <c r="G11">
        <v>22</v>
      </c>
      <c r="H11">
        <v>25</v>
      </c>
      <c r="I11">
        <v>6</v>
      </c>
      <c r="J11">
        <v>6</v>
      </c>
      <c r="K11">
        <v>42</v>
      </c>
      <c r="L11">
        <v>10</v>
      </c>
      <c r="M11">
        <v>40</v>
      </c>
      <c r="N11">
        <v>17</v>
      </c>
      <c r="O11">
        <v>9</v>
      </c>
      <c r="P11">
        <v>27</v>
      </c>
      <c r="Q11">
        <f t="shared" si="9"/>
        <v>36</v>
      </c>
      <c r="R11">
        <v>4</v>
      </c>
      <c r="S11">
        <v>4</v>
      </c>
      <c r="T11">
        <v>8</v>
      </c>
      <c r="U11">
        <v>10</v>
      </c>
      <c r="V11">
        <v>8</v>
      </c>
      <c r="W11" s="5">
        <v>0.93424768518518519</v>
      </c>
      <c r="X11" s="2">
        <f t="shared" si="5"/>
        <v>0.55072463768115942</v>
      </c>
      <c r="Y11" s="2">
        <f t="shared" si="6"/>
        <v>0.54545454545454541</v>
      </c>
      <c r="Z11" s="2">
        <f t="shared" si="7"/>
        <v>0.88</v>
      </c>
      <c r="AA11" s="4">
        <f t="shared" si="8"/>
        <v>75.84</v>
      </c>
    </row>
    <row r="12" spans="1:27" x14ac:dyDescent="0.3">
      <c r="A12" s="1" t="str">
        <f>'Ricky Rubio'!A12</f>
        <v>@ INJ</v>
      </c>
      <c r="B12">
        <v>120</v>
      </c>
      <c r="C12">
        <v>50</v>
      </c>
      <c r="D12">
        <v>88</v>
      </c>
      <c r="E12">
        <v>11</v>
      </c>
      <c r="F12">
        <v>27</v>
      </c>
      <c r="G12">
        <v>9</v>
      </c>
      <c r="H12">
        <v>9</v>
      </c>
      <c r="I12">
        <v>11</v>
      </c>
      <c r="J12">
        <v>25</v>
      </c>
      <c r="K12">
        <v>62</v>
      </c>
      <c r="L12">
        <v>4</v>
      </c>
      <c r="M12">
        <v>35</v>
      </c>
      <c r="N12">
        <v>28</v>
      </c>
      <c r="O12">
        <v>5</v>
      </c>
      <c r="P12">
        <v>29</v>
      </c>
      <c r="Q12">
        <f t="shared" si="9"/>
        <v>34</v>
      </c>
      <c r="R12">
        <v>10</v>
      </c>
      <c r="S12">
        <v>8</v>
      </c>
      <c r="T12">
        <v>5</v>
      </c>
      <c r="U12">
        <v>21</v>
      </c>
      <c r="V12">
        <v>11</v>
      </c>
      <c r="W12" s="5">
        <v>0.9320949074074073</v>
      </c>
      <c r="X12" s="2">
        <f t="shared" si="5"/>
        <v>0.56818181818181823</v>
      </c>
      <c r="Y12" s="2">
        <f t="shared" si="6"/>
        <v>0.40740740740740738</v>
      </c>
      <c r="Z12" s="2">
        <f t="shared" si="7"/>
        <v>1</v>
      </c>
      <c r="AA12" s="4">
        <f t="shared" si="8"/>
        <v>88.281599999999997</v>
      </c>
    </row>
    <row r="13" spans="1:27" x14ac:dyDescent="0.3">
      <c r="A13" s="1" t="str">
        <f>'Ricky Rubio'!A13</f>
        <v>vs EUR</v>
      </c>
      <c r="B13">
        <v>120</v>
      </c>
      <c r="C13">
        <v>45</v>
      </c>
      <c r="D13">
        <v>85</v>
      </c>
      <c r="E13">
        <v>16</v>
      </c>
      <c r="F13">
        <v>36</v>
      </c>
      <c r="G13">
        <v>14</v>
      </c>
      <c r="H13">
        <v>18</v>
      </c>
      <c r="I13">
        <v>4</v>
      </c>
      <c r="J13">
        <v>4</v>
      </c>
      <c r="K13">
        <v>36</v>
      </c>
      <c r="L13">
        <v>4</v>
      </c>
      <c r="M13">
        <v>20</v>
      </c>
      <c r="N13">
        <v>32</v>
      </c>
      <c r="O13">
        <v>4</v>
      </c>
      <c r="P13">
        <v>35</v>
      </c>
      <c r="Q13">
        <f t="shared" si="9"/>
        <v>39</v>
      </c>
      <c r="R13">
        <v>2</v>
      </c>
      <c r="S13">
        <v>7</v>
      </c>
      <c r="T13">
        <v>6</v>
      </c>
      <c r="U13">
        <v>7</v>
      </c>
      <c r="V13">
        <v>8</v>
      </c>
      <c r="W13" s="5">
        <v>0.93385416666666676</v>
      </c>
      <c r="X13" s="2">
        <f t="shared" si="5"/>
        <v>0.52941176470588236</v>
      </c>
      <c r="Y13" s="2">
        <f t="shared" si="6"/>
        <v>0.44444444444444442</v>
      </c>
      <c r="Z13" s="2">
        <f t="shared" si="7"/>
        <v>0.77777777777777779</v>
      </c>
      <c r="AA13" s="4">
        <f t="shared" si="8"/>
        <v>91.123199999999997</v>
      </c>
    </row>
    <row r="14" spans="1:27" x14ac:dyDescent="0.3">
      <c r="A14" s="1" t="str">
        <f>'Ricky Rubio'!A14</f>
        <v>@ RKS</v>
      </c>
      <c r="B14">
        <v>106</v>
      </c>
      <c r="C14">
        <v>44</v>
      </c>
      <c r="D14">
        <v>73</v>
      </c>
      <c r="E14">
        <v>4</v>
      </c>
      <c r="F14">
        <v>13</v>
      </c>
      <c r="G14">
        <v>14</v>
      </c>
      <c r="H14">
        <v>16</v>
      </c>
      <c r="I14">
        <v>10</v>
      </c>
      <c r="J14">
        <v>8</v>
      </c>
      <c r="K14">
        <v>58</v>
      </c>
      <c r="L14">
        <v>4</v>
      </c>
      <c r="M14">
        <v>15</v>
      </c>
      <c r="N14">
        <v>29</v>
      </c>
      <c r="O14">
        <v>3</v>
      </c>
      <c r="P14">
        <v>40</v>
      </c>
      <c r="Q14">
        <f t="shared" si="9"/>
        <v>43</v>
      </c>
      <c r="R14">
        <v>5</v>
      </c>
      <c r="S14">
        <v>6</v>
      </c>
      <c r="T14">
        <v>10</v>
      </c>
      <c r="U14">
        <v>10</v>
      </c>
      <c r="V14">
        <v>11</v>
      </c>
      <c r="W14" s="5">
        <v>0.93133101851851852</v>
      </c>
      <c r="X14" s="2">
        <f t="shared" si="5"/>
        <v>0.60273972602739723</v>
      </c>
      <c r="Y14" s="2">
        <f t="shared" si="6"/>
        <v>0.30769230769230771</v>
      </c>
      <c r="Z14" s="2">
        <f t="shared" si="7"/>
        <v>0.875</v>
      </c>
      <c r="AA14" s="4">
        <f t="shared" si="8"/>
        <v>83.558400000000006</v>
      </c>
    </row>
    <row r="15" spans="1:27" x14ac:dyDescent="0.3">
      <c r="A15" s="1" t="str">
        <f>'Ricky Rubio'!A15</f>
        <v>vs AFR</v>
      </c>
      <c r="B15">
        <v>117</v>
      </c>
      <c r="C15">
        <v>49</v>
      </c>
      <c r="D15">
        <v>81</v>
      </c>
      <c r="E15">
        <v>12</v>
      </c>
      <c r="F15">
        <v>27</v>
      </c>
      <c r="G15">
        <v>7</v>
      </c>
      <c r="H15">
        <v>8</v>
      </c>
      <c r="I15">
        <v>12</v>
      </c>
      <c r="J15">
        <v>22</v>
      </c>
      <c r="K15">
        <v>48</v>
      </c>
      <c r="L15">
        <v>4</v>
      </c>
      <c r="M15">
        <v>12</v>
      </c>
      <c r="N15">
        <v>29</v>
      </c>
      <c r="O15">
        <v>3</v>
      </c>
      <c r="P15">
        <v>28</v>
      </c>
      <c r="Q15">
        <f t="shared" si="9"/>
        <v>31</v>
      </c>
      <c r="R15">
        <v>17</v>
      </c>
      <c r="S15">
        <v>2</v>
      </c>
      <c r="T15">
        <v>9</v>
      </c>
      <c r="U15">
        <v>21</v>
      </c>
      <c r="V15">
        <v>5</v>
      </c>
      <c r="W15" s="5">
        <v>0.93159722222222219</v>
      </c>
      <c r="X15" s="2">
        <f t="shared" si="5"/>
        <v>0.60493827160493829</v>
      </c>
      <c r="Y15" s="2">
        <f t="shared" si="6"/>
        <v>0.44444444444444442</v>
      </c>
      <c r="Z15" s="2">
        <f t="shared" si="7"/>
        <v>0.875</v>
      </c>
      <c r="AA15" s="4">
        <f t="shared" si="8"/>
        <v>86.899199999999993</v>
      </c>
    </row>
    <row r="16" spans="1:27" x14ac:dyDescent="0.3">
      <c r="A16" s="1" t="str">
        <f>'Ricky Rubio'!A16</f>
        <v>@ OLD</v>
      </c>
      <c r="B16">
        <v>96</v>
      </c>
      <c r="C16">
        <v>40</v>
      </c>
      <c r="D16">
        <v>81</v>
      </c>
      <c r="E16">
        <v>8</v>
      </c>
      <c r="F16">
        <v>23</v>
      </c>
      <c r="G16">
        <v>8</v>
      </c>
      <c r="H16">
        <v>11</v>
      </c>
      <c r="I16">
        <v>5</v>
      </c>
      <c r="J16">
        <v>8</v>
      </c>
      <c r="K16">
        <v>42</v>
      </c>
      <c r="L16">
        <v>10</v>
      </c>
      <c r="M16">
        <v>20</v>
      </c>
      <c r="N16">
        <v>27</v>
      </c>
      <c r="O16">
        <v>6</v>
      </c>
      <c r="P16">
        <v>25</v>
      </c>
      <c r="Q16">
        <f t="shared" si="9"/>
        <v>31</v>
      </c>
      <c r="R16">
        <v>3</v>
      </c>
      <c r="S16">
        <v>1</v>
      </c>
      <c r="T16">
        <v>7</v>
      </c>
      <c r="U16">
        <v>7</v>
      </c>
      <c r="V16">
        <v>6</v>
      </c>
      <c r="W16" s="5">
        <v>0.93247685185185181</v>
      </c>
      <c r="X16" s="2">
        <f t="shared" si="5"/>
        <v>0.49382716049382713</v>
      </c>
      <c r="Y16" s="2">
        <f t="shared" si="6"/>
        <v>0.34782608695652173</v>
      </c>
      <c r="Z16" s="2">
        <f t="shared" si="7"/>
        <v>0.72727272727272729</v>
      </c>
      <c r="AA16" s="4">
        <f t="shared" si="8"/>
        <v>83.366399999999999</v>
      </c>
    </row>
    <row r="17" spans="1:27" x14ac:dyDescent="0.3">
      <c r="A17" s="1" t="str">
        <f>'Ricky Rubio'!A17</f>
        <v>@ USA</v>
      </c>
      <c r="B17">
        <v>97</v>
      </c>
      <c r="C17">
        <v>38</v>
      </c>
      <c r="D17">
        <v>71</v>
      </c>
      <c r="E17">
        <v>8</v>
      </c>
      <c r="F17">
        <v>20</v>
      </c>
      <c r="G17">
        <v>13</v>
      </c>
      <c r="H17">
        <v>13</v>
      </c>
      <c r="I17">
        <v>6</v>
      </c>
      <c r="J17">
        <v>4</v>
      </c>
      <c r="K17">
        <v>44</v>
      </c>
      <c r="L17">
        <v>6</v>
      </c>
      <c r="M17">
        <v>20</v>
      </c>
      <c r="N17">
        <v>20</v>
      </c>
      <c r="O17">
        <v>5</v>
      </c>
      <c r="P17">
        <v>25</v>
      </c>
      <c r="Q17">
        <f t="shared" si="9"/>
        <v>30</v>
      </c>
      <c r="R17">
        <v>3</v>
      </c>
      <c r="S17">
        <v>1</v>
      </c>
      <c r="T17">
        <v>11</v>
      </c>
      <c r="U17">
        <v>6</v>
      </c>
      <c r="V17">
        <v>12</v>
      </c>
      <c r="W17" s="5">
        <v>0.93312499999999998</v>
      </c>
      <c r="X17" s="2">
        <f t="shared" si="5"/>
        <v>0.53521126760563376</v>
      </c>
      <c r="Y17" s="2">
        <f t="shared" si="6"/>
        <v>0.4</v>
      </c>
      <c r="Z17" s="2">
        <f t="shared" si="7"/>
        <v>1</v>
      </c>
      <c r="AA17" s="4">
        <f t="shared" si="8"/>
        <v>79.411199999999994</v>
      </c>
    </row>
    <row r="18" spans="1:27" x14ac:dyDescent="0.3">
      <c r="A18" s="1" t="str">
        <f>'Ricky Rubio'!A18</f>
        <v>@ CHI</v>
      </c>
      <c r="B18">
        <v>126</v>
      </c>
      <c r="C18">
        <v>49</v>
      </c>
      <c r="D18">
        <v>86</v>
      </c>
      <c r="E18">
        <v>18</v>
      </c>
      <c r="F18">
        <v>39</v>
      </c>
      <c r="G18">
        <v>10</v>
      </c>
      <c r="H18">
        <v>13</v>
      </c>
      <c r="I18">
        <v>7</v>
      </c>
      <c r="J18">
        <v>8</v>
      </c>
      <c r="K18">
        <v>46</v>
      </c>
      <c r="L18">
        <v>2</v>
      </c>
      <c r="M18">
        <v>30</v>
      </c>
      <c r="N18">
        <v>39</v>
      </c>
      <c r="O18">
        <v>2</v>
      </c>
      <c r="P18">
        <v>34</v>
      </c>
      <c r="Q18">
        <f t="shared" si="9"/>
        <v>36</v>
      </c>
      <c r="R18">
        <v>2</v>
      </c>
      <c r="S18">
        <v>8</v>
      </c>
      <c r="T18">
        <v>16</v>
      </c>
      <c r="U18">
        <v>21</v>
      </c>
      <c r="V18">
        <v>17</v>
      </c>
      <c r="W18" s="5">
        <v>0.93357638888888894</v>
      </c>
      <c r="X18" s="2">
        <f t="shared" si="5"/>
        <v>0.56976744186046513</v>
      </c>
      <c r="Y18" s="2">
        <f t="shared" si="6"/>
        <v>0.46153846153846156</v>
      </c>
      <c r="Z18" s="2">
        <f t="shared" si="7"/>
        <v>0.76923076923076927</v>
      </c>
      <c r="AA18" s="4">
        <f t="shared" si="8"/>
        <v>101.49119999999999</v>
      </c>
    </row>
    <row r="19" spans="1:27" x14ac:dyDescent="0.3">
      <c r="A19" s="1" t="str">
        <f>'Ricky Rubio'!A19</f>
        <v>vs 6TH</v>
      </c>
      <c r="B19">
        <v>150</v>
      </c>
      <c r="C19">
        <v>52</v>
      </c>
      <c r="D19">
        <v>94</v>
      </c>
      <c r="E19">
        <v>19</v>
      </c>
      <c r="F19">
        <v>39</v>
      </c>
      <c r="G19">
        <v>27</v>
      </c>
      <c r="H19">
        <v>29</v>
      </c>
      <c r="I19">
        <v>3</v>
      </c>
      <c r="J19">
        <v>10</v>
      </c>
      <c r="K19">
        <v>42</v>
      </c>
      <c r="L19">
        <v>0</v>
      </c>
      <c r="M19">
        <v>34</v>
      </c>
      <c r="N19">
        <v>33</v>
      </c>
      <c r="O19">
        <v>2</v>
      </c>
      <c r="P19">
        <v>34</v>
      </c>
      <c r="Q19">
        <f t="shared" si="9"/>
        <v>36</v>
      </c>
      <c r="R19">
        <v>8</v>
      </c>
      <c r="S19">
        <v>1</v>
      </c>
      <c r="T19">
        <v>15</v>
      </c>
      <c r="U19">
        <v>31</v>
      </c>
      <c r="V19">
        <v>16</v>
      </c>
      <c r="W19" s="5">
        <v>0.93774305555555559</v>
      </c>
      <c r="X19" s="2">
        <f t="shared" si="5"/>
        <v>0.55319148936170215</v>
      </c>
      <c r="Y19" s="2">
        <f t="shared" si="6"/>
        <v>0.48717948717948717</v>
      </c>
      <c r="Z19" s="2">
        <f t="shared" si="7"/>
        <v>0.93103448275862066</v>
      </c>
      <c r="AA19" s="4">
        <f t="shared" si="8"/>
        <v>114.9696</v>
      </c>
    </row>
    <row r="20" spans="1:27" x14ac:dyDescent="0.3">
      <c r="A20" s="1">
        <f>'Ricky Rubio'!A20</f>
        <v>0</v>
      </c>
      <c r="Q20">
        <f t="shared" si="9"/>
        <v>0</v>
      </c>
      <c r="W20" s="5"/>
      <c r="X20" s="2" t="e">
        <f t="shared" si="5"/>
        <v>#DIV/0!</v>
      </c>
      <c r="Y20" s="2" t="e">
        <f t="shared" si="6"/>
        <v>#DIV/0!</v>
      </c>
      <c r="Z20" s="2" t="e">
        <f t="shared" si="7"/>
        <v>#DIV/0!</v>
      </c>
      <c r="AA20" s="4">
        <f t="shared" si="8"/>
        <v>0</v>
      </c>
    </row>
    <row r="21" spans="1:27" x14ac:dyDescent="0.3">
      <c r="A21" s="1">
        <f>'Ricky Rubio'!A21</f>
        <v>0</v>
      </c>
      <c r="Q21">
        <f t="shared" si="9"/>
        <v>0</v>
      </c>
      <c r="W21" s="5"/>
      <c r="X21" s="2" t="e">
        <f t="shared" si="5"/>
        <v>#DIV/0!</v>
      </c>
      <c r="Y21" s="2" t="e">
        <f t="shared" si="6"/>
        <v>#DIV/0!</v>
      </c>
      <c r="Z21" s="2" t="e">
        <f t="shared" si="7"/>
        <v>#DIV/0!</v>
      </c>
      <c r="AA21" s="4">
        <f t="shared" si="8"/>
        <v>0</v>
      </c>
    </row>
    <row r="22" spans="1:27" x14ac:dyDescent="0.3">
      <c r="A22" s="1">
        <f>'Ricky Rubio'!A22</f>
        <v>0</v>
      </c>
      <c r="Q22">
        <f t="shared" si="9"/>
        <v>0</v>
      </c>
      <c r="W22" s="5"/>
      <c r="X22" s="2" t="e">
        <f t="shared" si="5"/>
        <v>#DIV/0!</v>
      </c>
      <c r="Y22" s="2" t="e">
        <f t="shared" si="6"/>
        <v>#DIV/0!</v>
      </c>
      <c r="Z22" s="2" t="e">
        <f t="shared" si="7"/>
        <v>#DIV/0!</v>
      </c>
      <c r="AA22" s="4">
        <f t="shared" si="8"/>
        <v>0</v>
      </c>
    </row>
    <row r="23" spans="1:27" x14ac:dyDescent="0.3">
      <c r="A23" s="1">
        <f>'Ricky Rubio'!A23</f>
        <v>0</v>
      </c>
      <c r="Q23">
        <f t="shared" si="9"/>
        <v>0</v>
      </c>
      <c r="W23" s="5"/>
      <c r="X23" s="2" t="e">
        <f t="shared" si="5"/>
        <v>#DIV/0!</v>
      </c>
      <c r="Y23" s="2" t="e">
        <f t="shared" si="6"/>
        <v>#DIV/0!</v>
      </c>
      <c r="Z23" s="2" t="e">
        <f t="shared" si="7"/>
        <v>#DIV/0!</v>
      </c>
      <c r="AA23" s="4">
        <f t="shared" si="8"/>
        <v>0</v>
      </c>
    </row>
    <row r="24" spans="1:27" x14ac:dyDescent="0.3">
      <c r="A24" s="1">
        <f>'Ricky Rubio'!A24</f>
        <v>0</v>
      </c>
      <c r="Q24">
        <f t="shared" si="9"/>
        <v>0</v>
      </c>
      <c r="W24" s="5"/>
      <c r="X24" s="2" t="e">
        <f t="shared" si="5"/>
        <v>#DIV/0!</v>
      </c>
      <c r="Y24" s="2" t="e">
        <f t="shared" si="6"/>
        <v>#DIV/0!</v>
      </c>
      <c r="Z24" s="2" t="e">
        <f t="shared" si="7"/>
        <v>#DIV/0!</v>
      </c>
      <c r="AA24" s="4">
        <f t="shared" si="8"/>
        <v>0</v>
      </c>
    </row>
    <row r="25" spans="1:27" x14ac:dyDescent="0.3">
      <c r="A25" s="1">
        <f>'Ricky Rubio'!A25</f>
        <v>0</v>
      </c>
      <c r="Q25">
        <f t="shared" si="9"/>
        <v>0</v>
      </c>
      <c r="W25" s="5"/>
      <c r="X25" s="2" t="e">
        <f t="shared" si="5"/>
        <v>#DIV/0!</v>
      </c>
      <c r="Y25" s="2" t="e">
        <f t="shared" si="6"/>
        <v>#DIV/0!</v>
      </c>
      <c r="Z25" s="2" t="e">
        <f t="shared" si="7"/>
        <v>#DIV/0!</v>
      </c>
      <c r="AA25" s="4">
        <f t="shared" si="8"/>
        <v>0</v>
      </c>
    </row>
    <row r="26" spans="1:27" x14ac:dyDescent="0.3">
      <c r="A26" s="1">
        <f>'Ricky Rubio'!A26</f>
        <v>0</v>
      </c>
      <c r="Q26">
        <f t="shared" si="9"/>
        <v>0</v>
      </c>
      <c r="W26" s="5"/>
      <c r="X26" s="2" t="e">
        <f t="shared" si="5"/>
        <v>#DIV/0!</v>
      </c>
      <c r="Y26" s="2" t="e">
        <f t="shared" si="6"/>
        <v>#DIV/0!</v>
      </c>
      <c r="Z26" s="2" t="e">
        <f t="shared" si="7"/>
        <v>#DIV/0!</v>
      </c>
      <c r="AA26" s="4">
        <f t="shared" si="8"/>
        <v>0</v>
      </c>
    </row>
    <row r="27" spans="1:27" x14ac:dyDescent="0.3">
      <c r="A27" s="1">
        <f>'Ricky Rubio'!A27</f>
        <v>0</v>
      </c>
      <c r="Q27">
        <f t="shared" si="9"/>
        <v>0</v>
      </c>
      <c r="W27" s="5"/>
      <c r="X27" s="2" t="e">
        <f t="shared" si="5"/>
        <v>#DIV/0!</v>
      </c>
      <c r="Y27" s="2" t="e">
        <f t="shared" si="6"/>
        <v>#DIV/0!</v>
      </c>
      <c r="Z27" s="2" t="e">
        <f t="shared" si="7"/>
        <v>#DIV/0!</v>
      </c>
      <c r="AA27" s="4">
        <f t="shared" si="8"/>
        <v>0</v>
      </c>
    </row>
    <row r="28" spans="1:27" x14ac:dyDescent="0.3">
      <c r="A28" s="1">
        <f>'Ricky Rubio'!A28</f>
        <v>0</v>
      </c>
      <c r="Q28">
        <f t="shared" si="9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'Ricky Rubio'!A29</f>
        <v>0</v>
      </c>
      <c r="Q29">
        <f t="shared" si="9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'Ricky Rubio'!A30</f>
        <v>0</v>
      </c>
      <c r="Q30">
        <f t="shared" si="9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'Ricky Rubio'!A31</f>
        <v>0</v>
      </c>
      <c r="Q31">
        <f t="shared" si="9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'Ricky Rubio'!A32</f>
        <v>0</v>
      </c>
      <c r="Q32">
        <f t="shared" si="9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'Ricky Rubio'!A33</f>
        <v>0</v>
      </c>
      <c r="Q33">
        <f t="shared" si="9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'Ricky Rubio'!A34</f>
        <v>0</v>
      </c>
      <c r="Q34">
        <f t="shared" si="9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'Ricky Rubio'!A35</f>
        <v>0</v>
      </c>
      <c r="Q35">
        <f t="shared" si="9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'Ricky Rubio'!A36</f>
        <v>0</v>
      </c>
      <c r="Q36">
        <f t="shared" si="9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'Ricky Rubio'!A37</f>
        <v>0</v>
      </c>
      <c r="Q37">
        <f t="shared" si="9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'Ricky Rubio'!A38</f>
        <v>0</v>
      </c>
      <c r="Q38">
        <f t="shared" si="9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'Ricky Rubio'!A39</f>
        <v>0</v>
      </c>
      <c r="Q39">
        <f t="shared" si="9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'Ricky Rubio'!A40</f>
        <v>0</v>
      </c>
      <c r="Q40">
        <f t="shared" si="9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'Ricky Rubio'!A41</f>
        <v>0</v>
      </c>
      <c r="Q41">
        <f t="shared" si="9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'Ricky Rubio'!A42</f>
        <v>0</v>
      </c>
      <c r="Q42">
        <f t="shared" si="9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'Ricky Rubio'!A43</f>
        <v>0</v>
      </c>
      <c r="Q43">
        <f t="shared" si="9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'Ricky Rubio'!A44</f>
        <v>0</v>
      </c>
      <c r="Q44">
        <f t="shared" si="9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'Ricky Rubio'!A45</f>
        <v>0</v>
      </c>
      <c r="Q45">
        <f t="shared" si="9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'Ricky Rubio'!A46</f>
        <v>0</v>
      </c>
      <c r="Q46">
        <f t="shared" si="9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115.05555555555556</v>
      </c>
      <c r="C47" s="4">
        <f t="shared" ref="C47:W47" si="10">AVERAGE(C2:C46)</f>
        <v>44.222222222222221</v>
      </c>
      <c r="D47" s="4">
        <f t="shared" si="10"/>
        <v>79.611111111111114</v>
      </c>
      <c r="E47" s="4">
        <f t="shared" si="10"/>
        <v>12.722222222222221</v>
      </c>
      <c r="F47" s="4">
        <f t="shared" si="10"/>
        <v>27.388888888888889</v>
      </c>
      <c r="G47" s="4">
        <f t="shared" si="10"/>
        <v>13.888888888888889</v>
      </c>
      <c r="H47" s="4">
        <f t="shared" si="10"/>
        <v>16.055555555555557</v>
      </c>
      <c r="I47" s="4">
        <f t="shared" si="10"/>
        <v>7.5</v>
      </c>
      <c r="J47" s="4">
        <f t="shared" si="10"/>
        <v>8.7222222222222214</v>
      </c>
      <c r="K47" s="4">
        <f t="shared" si="10"/>
        <v>45.333333333333336</v>
      </c>
      <c r="L47" s="4">
        <f t="shared" si="10"/>
        <v>5.833333333333333</v>
      </c>
      <c r="M47" s="4">
        <f t="shared" si="10"/>
        <v>26.944444444444443</v>
      </c>
      <c r="N47" s="4">
        <f t="shared" si="10"/>
        <v>27.611111111111111</v>
      </c>
      <c r="O47" s="4">
        <f t="shared" si="10"/>
        <v>5.0555555555555554</v>
      </c>
      <c r="P47" s="4">
        <f t="shared" si="10"/>
        <v>28.722222222222221</v>
      </c>
      <c r="Q47" s="4">
        <f t="shared" si="10"/>
        <v>13.511111111111111</v>
      </c>
      <c r="R47" s="4">
        <f t="shared" si="10"/>
        <v>5.166666666666667</v>
      </c>
      <c r="S47" s="4">
        <f t="shared" si="10"/>
        <v>3.2777777777777777</v>
      </c>
      <c r="T47" s="4">
        <f t="shared" si="10"/>
        <v>8.1666666666666661</v>
      </c>
      <c r="U47" s="4">
        <f t="shared" si="10"/>
        <v>12.833333333333334</v>
      </c>
      <c r="V47" s="4">
        <f t="shared" si="10"/>
        <v>10.222222222222221</v>
      </c>
      <c r="W47" s="5">
        <f t="shared" si="10"/>
        <v>0.93325488683127589</v>
      </c>
      <c r="X47" s="2">
        <f>SUM(C2:C46)/SUM(D2:D46)</f>
        <v>0.55547801814375442</v>
      </c>
      <c r="Y47" s="2">
        <f>SUM(E2:E46)/SUM(F2:F46)</f>
        <v>0.46450304259634889</v>
      </c>
      <c r="Z47" s="2">
        <f>SUM(G2:G46)/SUM(H2:H46)</f>
        <v>0.86505190311418689</v>
      </c>
      <c r="AA47" s="4">
        <f>AVERAGE(AA2:AA46)</f>
        <v>34.478080000000006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2071</v>
      </c>
      <c r="C49">
        <f t="shared" ref="C49:V49" si="11">SUM(C2:C46)</f>
        <v>796</v>
      </c>
      <c r="D49">
        <f t="shared" si="11"/>
        <v>1433</v>
      </c>
      <c r="E49">
        <f t="shared" si="11"/>
        <v>229</v>
      </c>
      <c r="F49">
        <f t="shared" si="11"/>
        <v>493</v>
      </c>
      <c r="G49">
        <f t="shared" si="11"/>
        <v>250</v>
      </c>
      <c r="H49">
        <f t="shared" si="11"/>
        <v>289</v>
      </c>
      <c r="I49">
        <f t="shared" si="11"/>
        <v>135</v>
      </c>
      <c r="J49">
        <f t="shared" si="11"/>
        <v>157</v>
      </c>
      <c r="K49">
        <f t="shared" si="11"/>
        <v>816</v>
      </c>
      <c r="L49">
        <f t="shared" si="11"/>
        <v>105</v>
      </c>
      <c r="M49">
        <f t="shared" si="11"/>
        <v>485</v>
      </c>
      <c r="N49">
        <f t="shared" si="11"/>
        <v>497</v>
      </c>
      <c r="O49">
        <f t="shared" si="11"/>
        <v>91</v>
      </c>
      <c r="P49">
        <f t="shared" si="11"/>
        <v>517</v>
      </c>
      <c r="Q49">
        <f t="shared" si="11"/>
        <v>608</v>
      </c>
      <c r="R49">
        <f t="shared" si="11"/>
        <v>93</v>
      </c>
      <c r="S49">
        <f t="shared" si="11"/>
        <v>59</v>
      </c>
      <c r="T49">
        <f t="shared" si="11"/>
        <v>147</v>
      </c>
      <c r="U49">
        <f t="shared" si="11"/>
        <v>231</v>
      </c>
      <c r="V49">
        <f t="shared" si="11"/>
        <v>184</v>
      </c>
      <c r="AA49" s="4">
        <f>SUM(AA2:AA46)</f>
        <v>1551.5136000000002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7</v>
      </c>
      <c r="C2">
        <v>4</v>
      </c>
      <c r="D2">
        <v>1</v>
      </c>
      <c r="E2">
        <v>0</v>
      </c>
      <c r="F2">
        <v>2</v>
      </c>
      <c r="G2">
        <v>1</v>
      </c>
      <c r="H2">
        <v>3</v>
      </c>
      <c r="I2">
        <v>5</v>
      </c>
      <c r="J2">
        <v>1</v>
      </c>
      <c r="K2">
        <v>2</v>
      </c>
      <c r="L2">
        <v>0</v>
      </c>
      <c r="M2">
        <v>0</v>
      </c>
      <c r="N2">
        <v>1</v>
      </c>
      <c r="O2">
        <v>1</v>
      </c>
      <c r="P2">
        <v>-6</v>
      </c>
      <c r="Q2" s="2">
        <f t="shared" ref="Q2:Q33" si="0">H2/I2</f>
        <v>0.6</v>
      </c>
      <c r="R2" s="2">
        <f t="shared" ref="R2:R33" si="1">J2/K2</f>
        <v>0.5</v>
      </c>
      <c r="S2" s="6" t="s">
        <v>45</v>
      </c>
      <c r="T2">
        <v>33</v>
      </c>
      <c r="U2">
        <v>10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11.691454545454548</v>
      </c>
      <c r="X2" s="4">
        <f t="shared" ref="X2:X46" si="3">B2+(C2*1.2)+(D2*1.5)+(E2*3)+(F2*3)-G2</f>
        <v>18.3</v>
      </c>
      <c r="Y2" s="4">
        <f t="shared" ref="Y2:Y46" si="4">B2+0.4*H2-0.7*I2-0.4*(M2-L2)+0.7*N2+0.3*(C2-N2)+F2+D2*0.7+0.7*E2-0.4*O2-G2</f>
        <v>7.5999999999999979</v>
      </c>
      <c r="Z2">
        <v>0</v>
      </c>
    </row>
    <row r="3" spans="1:26" x14ac:dyDescent="0.3">
      <c r="A3" s="1" t="str">
        <f>'Ricky Rubio'!A3</f>
        <v>@ CHI</v>
      </c>
      <c r="B3">
        <v>11</v>
      </c>
      <c r="C3">
        <v>4</v>
      </c>
      <c r="D3">
        <v>2</v>
      </c>
      <c r="E3">
        <v>0</v>
      </c>
      <c r="F3">
        <v>0</v>
      </c>
      <c r="G3">
        <v>1</v>
      </c>
      <c r="H3">
        <v>3</v>
      </c>
      <c r="I3">
        <v>10</v>
      </c>
      <c r="J3">
        <v>1</v>
      </c>
      <c r="K3">
        <v>4</v>
      </c>
      <c r="L3">
        <v>4</v>
      </c>
      <c r="M3">
        <v>4</v>
      </c>
      <c r="N3">
        <v>1</v>
      </c>
      <c r="O3">
        <v>0</v>
      </c>
      <c r="P3">
        <v>-11</v>
      </c>
      <c r="Q3" s="2">
        <f t="shared" si="0"/>
        <v>0.3</v>
      </c>
      <c r="R3" s="2">
        <f t="shared" si="1"/>
        <v>0.25</v>
      </c>
      <c r="S3" s="2">
        <f>L3/M3</f>
        <v>1</v>
      </c>
      <c r="T3">
        <v>40</v>
      </c>
      <c r="U3">
        <v>15</v>
      </c>
      <c r="V3">
        <v>0</v>
      </c>
      <c r="W3" s="3">
        <f t="shared" si="2"/>
        <v>8.0326250000000012</v>
      </c>
      <c r="X3" s="4">
        <f t="shared" si="3"/>
        <v>17.8</v>
      </c>
      <c r="Y3" s="4">
        <f t="shared" si="4"/>
        <v>7.1999999999999993</v>
      </c>
      <c r="Z3">
        <v>0</v>
      </c>
    </row>
    <row r="4" spans="1:26" x14ac:dyDescent="0.3">
      <c r="A4" s="1" t="str">
        <f>'Ricky Rubio'!A4</f>
        <v>@ 6TH</v>
      </c>
      <c r="B4">
        <v>10</v>
      </c>
      <c r="C4">
        <v>2</v>
      </c>
      <c r="D4">
        <v>4</v>
      </c>
      <c r="E4">
        <v>0</v>
      </c>
      <c r="F4">
        <v>0</v>
      </c>
      <c r="G4">
        <v>1</v>
      </c>
      <c r="H4">
        <v>4</v>
      </c>
      <c r="I4">
        <v>6</v>
      </c>
      <c r="J4">
        <v>2</v>
      </c>
      <c r="K4">
        <v>2</v>
      </c>
      <c r="L4">
        <v>0</v>
      </c>
      <c r="M4">
        <v>0</v>
      </c>
      <c r="N4">
        <v>0</v>
      </c>
      <c r="O4">
        <v>3</v>
      </c>
      <c r="P4">
        <v>2</v>
      </c>
      <c r="Q4" s="2">
        <f t="shared" si="0"/>
        <v>0.66666666666666663</v>
      </c>
      <c r="R4" s="2">
        <f t="shared" si="1"/>
        <v>1</v>
      </c>
      <c r="S4" s="6" t="s">
        <v>45</v>
      </c>
      <c r="T4">
        <v>37</v>
      </c>
      <c r="U4">
        <v>19</v>
      </c>
      <c r="V4">
        <v>0</v>
      </c>
      <c r="W4" s="3">
        <f t="shared" si="2"/>
        <v>11.661540540540539</v>
      </c>
      <c r="X4" s="4">
        <f t="shared" si="3"/>
        <v>17.399999999999999</v>
      </c>
      <c r="Y4" s="4">
        <f t="shared" si="4"/>
        <v>8.6000000000000014</v>
      </c>
      <c r="Z4">
        <v>0</v>
      </c>
    </row>
    <row r="5" spans="1:26" x14ac:dyDescent="0.3">
      <c r="A5" s="1" t="str">
        <f>'Ricky Rubio'!A5</f>
        <v>vs CAN</v>
      </c>
      <c r="B5">
        <v>12</v>
      </c>
      <c r="C5">
        <v>2</v>
      </c>
      <c r="D5">
        <v>2</v>
      </c>
      <c r="E5">
        <v>1</v>
      </c>
      <c r="F5">
        <v>0</v>
      </c>
      <c r="G5">
        <v>1</v>
      </c>
      <c r="H5">
        <v>4</v>
      </c>
      <c r="I5">
        <v>6</v>
      </c>
      <c r="J5">
        <v>3</v>
      </c>
      <c r="K5">
        <v>4</v>
      </c>
      <c r="L5">
        <v>1</v>
      </c>
      <c r="M5">
        <v>1</v>
      </c>
      <c r="N5">
        <v>0</v>
      </c>
      <c r="O5">
        <v>4</v>
      </c>
      <c r="P5">
        <v>-18</v>
      </c>
      <c r="Q5" s="2">
        <f t="shared" si="0"/>
        <v>0.66666666666666663</v>
      </c>
      <c r="R5" s="2">
        <f t="shared" si="1"/>
        <v>0.75</v>
      </c>
      <c r="S5" s="2">
        <f>L5/M5</f>
        <v>1</v>
      </c>
      <c r="T5">
        <v>38</v>
      </c>
      <c r="U5">
        <v>16</v>
      </c>
      <c r="V5">
        <v>0</v>
      </c>
      <c r="W5" s="3">
        <f t="shared" si="2"/>
        <v>12.703710526315788</v>
      </c>
      <c r="X5" s="4">
        <f t="shared" si="3"/>
        <v>19.399999999999999</v>
      </c>
      <c r="Y5" s="4">
        <f t="shared" si="4"/>
        <v>9.5</v>
      </c>
      <c r="Z5">
        <v>0</v>
      </c>
    </row>
    <row r="6" spans="1:26" x14ac:dyDescent="0.3">
      <c r="A6" s="1" t="str">
        <f>'Ricky Rubio'!A6</f>
        <v>@ DNK</v>
      </c>
      <c r="B6">
        <v>10</v>
      </c>
      <c r="C6">
        <v>8</v>
      </c>
      <c r="D6">
        <v>4</v>
      </c>
      <c r="E6">
        <v>2</v>
      </c>
      <c r="F6">
        <v>1</v>
      </c>
      <c r="G6">
        <v>2</v>
      </c>
      <c r="H6">
        <v>4</v>
      </c>
      <c r="I6">
        <v>11</v>
      </c>
      <c r="J6">
        <v>0</v>
      </c>
      <c r="K6">
        <v>3</v>
      </c>
      <c r="L6">
        <v>2</v>
      </c>
      <c r="M6">
        <v>2</v>
      </c>
      <c r="N6">
        <v>1</v>
      </c>
      <c r="O6">
        <v>1</v>
      </c>
      <c r="P6">
        <v>16</v>
      </c>
      <c r="Q6" s="2">
        <f t="shared" si="0"/>
        <v>0.36363636363636365</v>
      </c>
      <c r="R6" s="2">
        <f t="shared" si="1"/>
        <v>0</v>
      </c>
      <c r="S6" s="2">
        <f t="shared" ref="S6:S41" si="5">L6/M6</f>
        <v>1</v>
      </c>
      <c r="T6">
        <v>47</v>
      </c>
      <c r="U6">
        <v>19</v>
      </c>
      <c r="V6">
        <v>0</v>
      </c>
      <c r="W6" s="3">
        <f t="shared" si="2"/>
        <v>9.5990638297872355</v>
      </c>
      <c r="X6" s="4">
        <f t="shared" si="3"/>
        <v>32.6</v>
      </c>
      <c r="Y6" s="4">
        <f t="shared" si="4"/>
        <v>9.5</v>
      </c>
      <c r="Z6">
        <v>0</v>
      </c>
    </row>
    <row r="7" spans="1:26" x14ac:dyDescent="0.3">
      <c r="A7" s="1" t="str">
        <f>'Ricky Rubio'!A7</f>
        <v>vs IMP</v>
      </c>
      <c r="B7">
        <v>14</v>
      </c>
      <c r="C7">
        <v>2</v>
      </c>
      <c r="D7">
        <v>1</v>
      </c>
      <c r="E7">
        <v>1</v>
      </c>
      <c r="F7">
        <v>0</v>
      </c>
      <c r="G7">
        <v>1</v>
      </c>
      <c r="H7">
        <v>5</v>
      </c>
      <c r="I7">
        <v>11</v>
      </c>
      <c r="J7">
        <v>2</v>
      </c>
      <c r="K7">
        <v>5</v>
      </c>
      <c r="L7">
        <v>2</v>
      </c>
      <c r="M7">
        <v>2</v>
      </c>
      <c r="N7">
        <v>0</v>
      </c>
      <c r="O7">
        <v>3</v>
      </c>
      <c r="P7">
        <v>-14</v>
      </c>
      <c r="Q7" s="2">
        <f t="shared" si="0"/>
        <v>0.45454545454545453</v>
      </c>
      <c r="R7" s="2">
        <f t="shared" si="1"/>
        <v>0.4</v>
      </c>
      <c r="S7" s="2">
        <f t="shared" si="5"/>
        <v>1</v>
      </c>
      <c r="T7">
        <v>41</v>
      </c>
      <c r="U7">
        <v>16</v>
      </c>
      <c r="V7">
        <v>0</v>
      </c>
      <c r="W7" s="3">
        <f t="shared" si="2"/>
        <v>9.4994146341463406</v>
      </c>
      <c r="X7" s="4">
        <f t="shared" si="3"/>
        <v>19.899999999999999</v>
      </c>
      <c r="Y7" s="4">
        <f t="shared" si="4"/>
        <v>8.0999999999999979</v>
      </c>
      <c r="Z7">
        <v>0</v>
      </c>
    </row>
    <row r="8" spans="1:26" x14ac:dyDescent="0.3">
      <c r="A8" s="1" t="str">
        <f>'Ricky Rubio'!A8</f>
        <v>@ 3PT</v>
      </c>
      <c r="B8">
        <v>3</v>
      </c>
      <c r="C8">
        <v>4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1</v>
      </c>
      <c r="P8">
        <v>-16</v>
      </c>
      <c r="Q8" s="2">
        <f t="shared" si="0"/>
        <v>1</v>
      </c>
      <c r="R8" s="2">
        <f t="shared" si="1"/>
        <v>1</v>
      </c>
      <c r="S8" s="6" t="s">
        <v>45</v>
      </c>
      <c r="T8">
        <v>39</v>
      </c>
      <c r="U8">
        <v>3</v>
      </c>
      <c r="V8">
        <v>0</v>
      </c>
      <c r="W8" s="3">
        <f t="shared" si="2"/>
        <v>4.5979743589743594</v>
      </c>
      <c r="X8" s="4">
        <f t="shared" si="3"/>
        <v>7.8</v>
      </c>
      <c r="Y8" s="4">
        <f t="shared" si="4"/>
        <v>3.5000000000000004</v>
      </c>
      <c r="Z8">
        <v>0</v>
      </c>
    </row>
    <row r="9" spans="1:26" x14ac:dyDescent="0.3">
      <c r="A9" s="1" t="str">
        <f>'Ricky Rubio'!A9</f>
        <v>vs DEF</v>
      </c>
      <c r="B9">
        <v>16</v>
      </c>
      <c r="C9">
        <v>4</v>
      </c>
      <c r="D9">
        <v>2</v>
      </c>
      <c r="E9">
        <v>2</v>
      </c>
      <c r="F9">
        <v>0</v>
      </c>
      <c r="G9">
        <v>1</v>
      </c>
      <c r="H9">
        <v>6</v>
      </c>
      <c r="I9">
        <v>8</v>
      </c>
      <c r="J9">
        <v>2</v>
      </c>
      <c r="K9">
        <v>4</v>
      </c>
      <c r="L9">
        <v>2</v>
      </c>
      <c r="M9">
        <v>2</v>
      </c>
      <c r="N9">
        <v>0</v>
      </c>
      <c r="O9">
        <v>1</v>
      </c>
      <c r="P9">
        <v>-5</v>
      </c>
      <c r="Q9" s="2">
        <f t="shared" si="0"/>
        <v>0.75</v>
      </c>
      <c r="R9" s="2">
        <f t="shared" si="1"/>
        <v>0.5</v>
      </c>
      <c r="S9" s="2">
        <f t="shared" si="5"/>
        <v>1</v>
      </c>
      <c r="T9">
        <v>41</v>
      </c>
      <c r="U9">
        <v>21</v>
      </c>
      <c r="V9">
        <v>0</v>
      </c>
      <c r="W9" s="3">
        <f t="shared" si="2"/>
        <v>18.774999999999999</v>
      </c>
      <c r="X9" s="4">
        <f t="shared" si="3"/>
        <v>28.8</v>
      </c>
      <c r="Y9" s="4">
        <f t="shared" si="4"/>
        <v>15.399999999999999</v>
      </c>
      <c r="Z9">
        <v>0</v>
      </c>
    </row>
    <row r="10" spans="1:26" x14ac:dyDescent="0.3">
      <c r="A10" s="1" t="str">
        <f>'Ricky Rubio'!A10</f>
        <v>@ OCE</v>
      </c>
      <c r="B10">
        <v>14</v>
      </c>
      <c r="C10">
        <v>1</v>
      </c>
      <c r="D10">
        <v>3</v>
      </c>
      <c r="E10">
        <v>0</v>
      </c>
      <c r="F10">
        <v>3</v>
      </c>
      <c r="G10">
        <v>2</v>
      </c>
      <c r="H10">
        <v>4</v>
      </c>
      <c r="I10">
        <v>12</v>
      </c>
      <c r="J10">
        <v>2</v>
      </c>
      <c r="K10">
        <v>5</v>
      </c>
      <c r="L10">
        <v>4</v>
      </c>
      <c r="M10">
        <v>4</v>
      </c>
      <c r="N10">
        <v>0</v>
      </c>
      <c r="O10">
        <v>0</v>
      </c>
      <c r="P10">
        <v>6</v>
      </c>
      <c r="Q10" s="2">
        <f t="shared" si="0"/>
        <v>0.33333333333333331</v>
      </c>
      <c r="R10" s="2">
        <f t="shared" si="1"/>
        <v>0.4</v>
      </c>
      <c r="S10" s="2">
        <f t="shared" si="5"/>
        <v>1</v>
      </c>
      <c r="T10">
        <v>39</v>
      </c>
      <c r="U10">
        <v>20</v>
      </c>
      <c r="V10">
        <v>0</v>
      </c>
      <c r="W10" s="3">
        <f t="shared" si="2"/>
        <v>12.657666666666669</v>
      </c>
      <c r="X10" s="4">
        <f t="shared" si="3"/>
        <v>26.7</v>
      </c>
      <c r="Y10" s="4">
        <f t="shared" si="4"/>
        <v>10.6</v>
      </c>
      <c r="Z10">
        <v>0</v>
      </c>
    </row>
    <row r="11" spans="1:26" x14ac:dyDescent="0.3">
      <c r="A11" s="1" t="str">
        <f>'Ricky Rubio'!A11</f>
        <v>vs FRA</v>
      </c>
      <c r="B11">
        <v>0</v>
      </c>
      <c r="C11">
        <v>2</v>
      </c>
      <c r="D11">
        <v>3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</v>
      </c>
      <c r="P11">
        <v>-17</v>
      </c>
      <c r="Q11" s="6" t="s">
        <v>45</v>
      </c>
      <c r="R11" s="6" t="s">
        <v>45</v>
      </c>
      <c r="S11" s="6" t="s">
        <v>45</v>
      </c>
      <c r="T11">
        <v>38</v>
      </c>
      <c r="U11">
        <v>7</v>
      </c>
      <c r="V11">
        <v>0</v>
      </c>
      <c r="W11" s="3">
        <f t="shared" si="2"/>
        <v>4.0261578947368415</v>
      </c>
      <c r="X11" s="4">
        <f t="shared" si="3"/>
        <v>9.9</v>
      </c>
      <c r="Y11" s="4">
        <f t="shared" si="4"/>
        <v>2.8999999999999995</v>
      </c>
      <c r="Z11">
        <v>0</v>
      </c>
    </row>
    <row r="12" spans="1:26" x14ac:dyDescent="0.3">
      <c r="A12" s="1" t="str">
        <f>'Ricky Rubio'!A12</f>
        <v>@ INJ</v>
      </c>
      <c r="B12">
        <v>7</v>
      </c>
      <c r="C12">
        <v>3</v>
      </c>
      <c r="D12">
        <v>0</v>
      </c>
      <c r="E12">
        <v>0</v>
      </c>
      <c r="F12">
        <v>1</v>
      </c>
      <c r="G12">
        <v>2</v>
      </c>
      <c r="H12">
        <v>2</v>
      </c>
      <c r="I12">
        <v>6</v>
      </c>
      <c r="J12">
        <v>1</v>
      </c>
      <c r="K12">
        <v>4</v>
      </c>
      <c r="L12">
        <v>2</v>
      </c>
      <c r="M12">
        <v>2</v>
      </c>
      <c r="N12">
        <v>1</v>
      </c>
      <c r="O12">
        <v>0</v>
      </c>
      <c r="P12">
        <v>-5</v>
      </c>
      <c r="Q12" s="2">
        <f t="shared" si="0"/>
        <v>0.33333333333333331</v>
      </c>
      <c r="R12" s="2">
        <f t="shared" si="1"/>
        <v>0.25</v>
      </c>
      <c r="S12" s="2">
        <f t="shared" si="5"/>
        <v>1</v>
      </c>
      <c r="T12">
        <v>37</v>
      </c>
      <c r="U12">
        <v>7</v>
      </c>
      <c r="V12">
        <v>0</v>
      </c>
      <c r="W12" s="3">
        <f t="shared" si="2"/>
        <v>4.7355135135135136</v>
      </c>
      <c r="X12" s="4">
        <f t="shared" si="3"/>
        <v>11.6</v>
      </c>
      <c r="Y12" s="4">
        <f t="shared" si="4"/>
        <v>3.9000000000000004</v>
      </c>
      <c r="Z12">
        <v>0</v>
      </c>
    </row>
    <row r="13" spans="1:26" x14ac:dyDescent="0.3">
      <c r="A13" s="1" t="str">
        <f>'Ricky Rubio'!A13</f>
        <v>vs EUR</v>
      </c>
      <c r="B13">
        <v>11</v>
      </c>
      <c r="C13">
        <v>5</v>
      </c>
      <c r="D13">
        <v>1</v>
      </c>
      <c r="E13">
        <v>0</v>
      </c>
      <c r="F13">
        <v>0</v>
      </c>
      <c r="G13">
        <v>2</v>
      </c>
      <c r="H13">
        <v>5</v>
      </c>
      <c r="I13">
        <v>12</v>
      </c>
      <c r="J13">
        <v>1</v>
      </c>
      <c r="K13">
        <v>3</v>
      </c>
      <c r="L13">
        <v>0</v>
      </c>
      <c r="M13">
        <v>0</v>
      </c>
      <c r="N13">
        <v>1</v>
      </c>
      <c r="O13">
        <v>3</v>
      </c>
      <c r="P13">
        <v>-11</v>
      </c>
      <c r="Q13" s="2">
        <f t="shared" si="0"/>
        <v>0.41666666666666669</v>
      </c>
      <c r="R13" s="2">
        <f t="shared" si="1"/>
        <v>0.33333333333333331</v>
      </c>
      <c r="S13" s="6" t="s">
        <v>45</v>
      </c>
      <c r="T13">
        <v>43</v>
      </c>
      <c r="U13">
        <v>13</v>
      </c>
      <c r="V13">
        <v>0</v>
      </c>
      <c r="W13" s="3">
        <f t="shared" si="2"/>
        <v>4.1943255813953471</v>
      </c>
      <c r="X13" s="4">
        <f t="shared" si="3"/>
        <v>16.5</v>
      </c>
      <c r="Y13" s="4">
        <f t="shared" si="4"/>
        <v>4.0000000000000018</v>
      </c>
      <c r="Z13">
        <v>0</v>
      </c>
    </row>
    <row r="14" spans="1:26" x14ac:dyDescent="0.3">
      <c r="A14" s="1" t="str">
        <f>'Ricky Rubio'!A14</f>
        <v>@ RKS</v>
      </c>
      <c r="B14">
        <v>3</v>
      </c>
      <c r="C14">
        <v>2</v>
      </c>
      <c r="D14">
        <v>4</v>
      </c>
      <c r="E14">
        <v>2</v>
      </c>
      <c r="F14">
        <v>1</v>
      </c>
      <c r="G14">
        <v>0</v>
      </c>
      <c r="H14">
        <v>1</v>
      </c>
      <c r="I14">
        <v>3</v>
      </c>
      <c r="J14">
        <v>1</v>
      </c>
      <c r="K14">
        <v>2</v>
      </c>
      <c r="L14">
        <v>0</v>
      </c>
      <c r="M14">
        <v>0</v>
      </c>
      <c r="N14">
        <v>0</v>
      </c>
      <c r="O14">
        <v>0</v>
      </c>
      <c r="P14">
        <v>-29</v>
      </c>
      <c r="Q14" s="2">
        <f t="shared" si="0"/>
        <v>0.33333333333333331</v>
      </c>
      <c r="R14" s="2">
        <f t="shared" si="1"/>
        <v>0.5</v>
      </c>
      <c r="S14" s="6" t="s">
        <v>45</v>
      </c>
      <c r="T14">
        <v>38</v>
      </c>
      <c r="U14">
        <v>11</v>
      </c>
      <c r="V14">
        <v>0</v>
      </c>
      <c r="W14" s="3">
        <f t="shared" si="2"/>
        <v>9.4654210526315765</v>
      </c>
      <c r="X14" s="4">
        <f t="shared" si="3"/>
        <v>20.399999999999999</v>
      </c>
      <c r="Y14" s="4">
        <f t="shared" si="4"/>
        <v>7.1</v>
      </c>
      <c r="Z14">
        <v>0</v>
      </c>
    </row>
    <row r="15" spans="1:26" x14ac:dyDescent="0.3">
      <c r="A15" s="1" t="str">
        <f>'Ricky Rubio'!A15</f>
        <v>vs AFR</v>
      </c>
      <c r="B15">
        <v>0</v>
      </c>
      <c r="C15">
        <v>2</v>
      </c>
      <c r="D15">
        <v>2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2</v>
      </c>
      <c r="P15">
        <v>-25</v>
      </c>
      <c r="Q15" s="2">
        <f t="shared" si="0"/>
        <v>0</v>
      </c>
      <c r="R15" s="2">
        <f t="shared" si="1"/>
        <v>0</v>
      </c>
      <c r="S15" s="6" t="s">
        <v>45</v>
      </c>
      <c r="T15">
        <v>36</v>
      </c>
      <c r="U15">
        <v>5</v>
      </c>
      <c r="V15">
        <v>0</v>
      </c>
      <c r="W15" s="3">
        <f t="shared" si="2"/>
        <v>1.7894444444444444</v>
      </c>
      <c r="X15" s="4">
        <f t="shared" si="3"/>
        <v>8.4</v>
      </c>
      <c r="Y15" s="4">
        <f t="shared" si="4"/>
        <v>1.1999999999999997</v>
      </c>
      <c r="Z15">
        <v>0</v>
      </c>
    </row>
    <row r="16" spans="1:26" x14ac:dyDescent="0.3">
      <c r="A16" s="1" t="str">
        <f>'Ricky Rubio'!A16</f>
        <v>@ OLD</v>
      </c>
      <c r="B16">
        <v>8</v>
      </c>
      <c r="C16">
        <v>4</v>
      </c>
      <c r="D16">
        <v>3</v>
      </c>
      <c r="E16">
        <v>1</v>
      </c>
      <c r="F16">
        <v>0</v>
      </c>
      <c r="G16">
        <v>1</v>
      </c>
      <c r="H16">
        <v>3</v>
      </c>
      <c r="I16">
        <v>7</v>
      </c>
      <c r="J16">
        <v>2</v>
      </c>
      <c r="K16">
        <v>5</v>
      </c>
      <c r="L16">
        <v>0</v>
      </c>
      <c r="M16">
        <v>0</v>
      </c>
      <c r="N16">
        <v>0</v>
      </c>
      <c r="O16">
        <v>1</v>
      </c>
      <c r="P16">
        <v>12</v>
      </c>
      <c r="Q16" s="2">
        <f t="shared" si="0"/>
        <v>0.42857142857142855</v>
      </c>
      <c r="R16" s="2">
        <f t="shared" si="1"/>
        <v>0.4</v>
      </c>
      <c r="S16" s="6" t="s">
        <v>45</v>
      </c>
      <c r="T16">
        <v>37</v>
      </c>
      <c r="U16">
        <v>15</v>
      </c>
      <c r="V16">
        <v>1</v>
      </c>
      <c r="W16" s="3">
        <f t="shared" si="2"/>
        <v>9.0665405405405419</v>
      </c>
      <c r="X16" s="4">
        <f t="shared" si="3"/>
        <v>19.3</v>
      </c>
      <c r="Y16" s="4">
        <f t="shared" si="4"/>
        <v>6.8999999999999986</v>
      </c>
      <c r="Z16">
        <v>0</v>
      </c>
    </row>
    <row r="17" spans="1:26" x14ac:dyDescent="0.3">
      <c r="A17" s="1" t="str">
        <f>'Ricky Rubio'!A17</f>
        <v>@ USA</v>
      </c>
      <c r="B17">
        <v>9</v>
      </c>
      <c r="C17">
        <v>2</v>
      </c>
      <c r="D17">
        <v>1</v>
      </c>
      <c r="E17">
        <v>0</v>
      </c>
      <c r="F17">
        <v>0</v>
      </c>
      <c r="G17">
        <v>0</v>
      </c>
      <c r="H17">
        <v>2</v>
      </c>
      <c r="I17">
        <v>7</v>
      </c>
      <c r="J17">
        <v>1</v>
      </c>
      <c r="K17">
        <v>3</v>
      </c>
      <c r="L17">
        <v>4</v>
      </c>
      <c r="M17">
        <v>4</v>
      </c>
      <c r="N17">
        <v>0</v>
      </c>
      <c r="O17">
        <v>1</v>
      </c>
      <c r="P17">
        <v>5</v>
      </c>
      <c r="Q17" s="2">
        <f t="shared" si="0"/>
        <v>0.2857142857142857</v>
      </c>
      <c r="R17" s="2">
        <f t="shared" si="1"/>
        <v>0.33333333333333331</v>
      </c>
      <c r="S17" s="2">
        <f t="shared" si="5"/>
        <v>1</v>
      </c>
      <c r="T17">
        <v>38</v>
      </c>
      <c r="U17">
        <v>11</v>
      </c>
      <c r="V17">
        <v>0</v>
      </c>
      <c r="W17" s="3">
        <f t="shared" si="2"/>
        <v>6.8927368421052639</v>
      </c>
      <c r="X17" s="4">
        <f t="shared" si="3"/>
        <v>12.9</v>
      </c>
      <c r="Y17" s="4">
        <f t="shared" si="4"/>
        <v>5.8000000000000007</v>
      </c>
      <c r="Z17">
        <v>0</v>
      </c>
    </row>
    <row r="18" spans="1:26" x14ac:dyDescent="0.3">
      <c r="A18" s="1" t="str">
        <f>'Ricky Rubio'!A18</f>
        <v>@ CHI</v>
      </c>
      <c r="B18">
        <v>6</v>
      </c>
      <c r="C18">
        <v>3</v>
      </c>
      <c r="D18">
        <v>2</v>
      </c>
      <c r="E18">
        <v>0</v>
      </c>
      <c r="F18">
        <v>3</v>
      </c>
      <c r="G18">
        <v>1</v>
      </c>
      <c r="H18">
        <v>2</v>
      </c>
      <c r="I18">
        <v>8</v>
      </c>
      <c r="J18">
        <v>0</v>
      </c>
      <c r="K18">
        <v>3</v>
      </c>
      <c r="L18">
        <v>2</v>
      </c>
      <c r="M18">
        <v>2</v>
      </c>
      <c r="N18">
        <v>1</v>
      </c>
      <c r="O18">
        <v>1</v>
      </c>
      <c r="P18">
        <v>1</v>
      </c>
      <c r="Q18" s="2">
        <f t="shared" si="0"/>
        <v>0.25</v>
      </c>
      <c r="R18" s="2">
        <f t="shared" si="1"/>
        <v>0</v>
      </c>
      <c r="S18" s="2">
        <f t="shared" si="5"/>
        <v>1</v>
      </c>
      <c r="T18">
        <v>45</v>
      </c>
      <c r="U18">
        <v>11</v>
      </c>
      <c r="V18">
        <v>0</v>
      </c>
      <c r="W18" s="3">
        <f t="shared" si="2"/>
        <v>5.7544000000000004</v>
      </c>
      <c r="X18" s="4">
        <f t="shared" si="3"/>
        <v>20.6</v>
      </c>
      <c r="Y18" s="4">
        <f t="shared" si="4"/>
        <v>5.5</v>
      </c>
      <c r="Z18">
        <v>0</v>
      </c>
    </row>
    <row r="19" spans="1:26" x14ac:dyDescent="0.3">
      <c r="A19" s="1" t="str">
        <f>'Ricky Rubio'!A19</f>
        <v>vs 6TH</v>
      </c>
      <c r="B19">
        <v>12</v>
      </c>
      <c r="C19">
        <v>1</v>
      </c>
      <c r="D19">
        <v>3</v>
      </c>
      <c r="E19">
        <v>1</v>
      </c>
      <c r="F19">
        <v>1</v>
      </c>
      <c r="G19">
        <v>2</v>
      </c>
      <c r="H19">
        <v>3</v>
      </c>
      <c r="I19">
        <v>5</v>
      </c>
      <c r="J19">
        <v>1</v>
      </c>
      <c r="K19">
        <v>3</v>
      </c>
      <c r="L19">
        <v>5</v>
      </c>
      <c r="M19">
        <v>5</v>
      </c>
      <c r="N19">
        <v>0</v>
      </c>
      <c r="O19">
        <v>1</v>
      </c>
      <c r="P19">
        <v>-8</v>
      </c>
      <c r="Q19" s="2">
        <f t="shared" si="0"/>
        <v>0.6</v>
      </c>
      <c r="R19" s="2">
        <f t="shared" si="1"/>
        <v>0.33333333333333331</v>
      </c>
      <c r="S19" s="2">
        <f t="shared" si="5"/>
        <v>1</v>
      </c>
      <c r="T19">
        <v>55</v>
      </c>
      <c r="U19">
        <v>18</v>
      </c>
      <c r="V19">
        <v>0</v>
      </c>
      <c r="W19" s="3">
        <f t="shared" si="2"/>
        <v>10.0398</v>
      </c>
      <c r="X19" s="4">
        <f t="shared" si="3"/>
        <v>21.7</v>
      </c>
      <c r="Y19" s="4">
        <f t="shared" si="4"/>
        <v>11.399999999999999</v>
      </c>
      <c r="Z19">
        <v>0</v>
      </c>
    </row>
    <row r="20" spans="1:26" x14ac:dyDescent="0.3">
      <c r="A20" s="1">
        <f>'Ricky Rubio'!A20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'Ricky Rubio'!A21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'Ricky Rubio'!A22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'Ricky Rubio'!A23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'Ricky Rubio'!A24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'Ricky Rubio'!A25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'Ricky Rubio'!A26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'Ricky Rubio'!A27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'Ricky Rubio'!A34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8.5</v>
      </c>
      <c r="C47" s="4">
        <f t="shared" ref="C47:P47" si="9">AVERAGE(C2:C46)</f>
        <v>3.0555555555555554</v>
      </c>
      <c r="D47" s="4">
        <f t="shared" si="9"/>
        <v>2.1111111111111112</v>
      </c>
      <c r="E47" s="4">
        <f t="shared" si="9"/>
        <v>0.61111111111111116</v>
      </c>
      <c r="F47" s="4">
        <f t="shared" si="9"/>
        <v>0.72222222222222221</v>
      </c>
      <c r="G47" s="4">
        <f t="shared" si="9"/>
        <v>1</v>
      </c>
      <c r="H47" s="4">
        <f t="shared" si="9"/>
        <v>2.8888888888888888</v>
      </c>
      <c r="I47" s="4">
        <f t="shared" si="9"/>
        <v>6.6111111111111107</v>
      </c>
      <c r="J47" s="4">
        <f t="shared" si="9"/>
        <v>1.1666666666666667</v>
      </c>
      <c r="K47" s="4">
        <f t="shared" si="9"/>
        <v>3</v>
      </c>
      <c r="L47" s="4">
        <f t="shared" si="9"/>
        <v>1.5555555555555556</v>
      </c>
      <c r="M47" s="4">
        <f t="shared" si="9"/>
        <v>1.5555555555555556</v>
      </c>
      <c r="N47" s="4">
        <f t="shared" si="9"/>
        <v>0.33333333333333331</v>
      </c>
      <c r="O47" s="4">
        <f t="shared" si="9"/>
        <v>1.3888888888888888</v>
      </c>
      <c r="P47" s="4">
        <f t="shared" si="9"/>
        <v>-6.833333333333333</v>
      </c>
      <c r="Q47" s="2">
        <f>SUM(H2:H46)/SUM(I2:I46)</f>
        <v>0.43697478991596639</v>
      </c>
      <c r="R47" s="2">
        <f>SUM(J2:J46)/SUM(K2:K46)</f>
        <v>0.3888888888888889</v>
      </c>
      <c r="S47" s="2">
        <f>SUM(L2:L46)/SUM(M2:M46)</f>
        <v>1</v>
      </c>
      <c r="T47" s="4">
        <f t="shared" ref="T47:V47" si="10">AVERAGE(T2:T46)</f>
        <v>40.111111111111114</v>
      </c>
      <c r="U47" s="4">
        <f t="shared" si="10"/>
        <v>13.166666666666666</v>
      </c>
      <c r="V47" s="4">
        <f t="shared" si="10"/>
        <v>5.5555555555555552E-2</v>
      </c>
      <c r="W47" s="3">
        <f>((H49*85.91) +(F49*53.897)+(J49*51.757)+(L49*46.845)+(E49*39.19)+(N49*39.19)+(D49*34.677)+((C49-N49)*14.707)-(O49*17.174)-((M49-L49)*20.091)-((I49-H49)*39.19)-(G49*53.897))/T49</f>
        <v>8.6508462603878122</v>
      </c>
      <c r="X47" s="4">
        <f t="shared" ref="X47" si="11">B47+(C47*1.2)+(D47*1.5)+(E47*3)+(F47*3)-G47</f>
        <v>18.333333333333332</v>
      </c>
      <c r="Y47" s="4">
        <f t="shared" ref="Y47" si="12">B47+0.4*H47-0.7*I47-0.4*(M47-L47)+0.7*N47+0.3*(C47-N47)+F47+D47*0.7+0.7*E47-0.4*O47-G47</f>
        <v>7.1499999999999986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153</v>
      </c>
      <c r="C49">
        <f t="shared" ref="C49:P49" si="13">SUM(C2:C46)</f>
        <v>55</v>
      </c>
      <c r="D49">
        <f t="shared" si="13"/>
        <v>38</v>
      </c>
      <c r="E49">
        <f t="shared" si="13"/>
        <v>11</v>
      </c>
      <c r="F49">
        <f t="shared" si="13"/>
        <v>13</v>
      </c>
      <c r="G49">
        <f t="shared" si="13"/>
        <v>18</v>
      </c>
      <c r="H49">
        <f t="shared" si="13"/>
        <v>52</v>
      </c>
      <c r="I49">
        <f t="shared" si="13"/>
        <v>119</v>
      </c>
      <c r="J49">
        <f t="shared" si="13"/>
        <v>21</v>
      </c>
      <c r="K49">
        <f t="shared" si="13"/>
        <v>54</v>
      </c>
      <c r="L49">
        <f t="shared" si="13"/>
        <v>28</v>
      </c>
      <c r="M49">
        <f t="shared" si="13"/>
        <v>28</v>
      </c>
      <c r="N49">
        <f t="shared" si="13"/>
        <v>6</v>
      </c>
      <c r="O49">
        <f t="shared" si="13"/>
        <v>25</v>
      </c>
      <c r="P49">
        <f t="shared" si="13"/>
        <v>-123</v>
      </c>
      <c r="T49">
        <f>SUM(T2:T46)</f>
        <v>722</v>
      </c>
      <c r="U49">
        <f>SUM(U2:U46)</f>
        <v>237</v>
      </c>
      <c r="V49">
        <f>SUM(V2:V46)</f>
        <v>1</v>
      </c>
      <c r="X49" s="4">
        <f>SUM(X2:X46)</f>
        <v>330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12</v>
      </c>
      <c r="C2">
        <v>3</v>
      </c>
      <c r="D2">
        <v>1</v>
      </c>
      <c r="E2">
        <v>1</v>
      </c>
      <c r="F2">
        <v>0</v>
      </c>
      <c r="G2">
        <v>3</v>
      </c>
      <c r="H2">
        <v>5</v>
      </c>
      <c r="I2">
        <v>12</v>
      </c>
      <c r="J2">
        <v>2</v>
      </c>
      <c r="K2">
        <v>4</v>
      </c>
      <c r="L2">
        <v>0</v>
      </c>
      <c r="M2">
        <v>0</v>
      </c>
      <c r="N2">
        <v>0</v>
      </c>
      <c r="O2">
        <v>3</v>
      </c>
      <c r="P2">
        <v>-13</v>
      </c>
      <c r="Q2" s="2">
        <f t="shared" ref="Q2:Q46" si="0">H2/I2</f>
        <v>0.41666666666666669</v>
      </c>
      <c r="R2" s="2">
        <f t="shared" ref="R2:R46" si="1">J2/K2</f>
        <v>0.5</v>
      </c>
      <c r="S2" s="6" t="s">
        <v>45</v>
      </c>
      <c r="T2">
        <v>41</v>
      </c>
      <c r="U2">
        <v>14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3.9880243902438992</v>
      </c>
      <c r="X2" s="4">
        <f t="shared" ref="X2:X46" si="3">B2+(C2*1.2)+(D2*1.5)+(E2*3)+(F2*3)-G2</f>
        <v>17.100000000000001</v>
      </c>
      <c r="Y2" s="4">
        <f t="shared" ref="Y2:Y46" si="4">B2+0.4*H2-0.7*I2-0.4*(M2-L2)+0.7*N2+0.3*(C2-N2)+F2+D2*0.7+0.7*E2-0.4*O2-G2</f>
        <v>3.700000000000002</v>
      </c>
      <c r="Z2">
        <v>0</v>
      </c>
    </row>
    <row r="3" spans="1:26" x14ac:dyDescent="0.3">
      <c r="A3" s="1" t="str">
        <f>'Ricky Rubio'!A3</f>
        <v>@ CHI</v>
      </c>
      <c r="B3">
        <v>10</v>
      </c>
      <c r="C3">
        <v>4</v>
      </c>
      <c r="D3">
        <v>0</v>
      </c>
      <c r="E3">
        <v>0</v>
      </c>
      <c r="F3">
        <v>0</v>
      </c>
      <c r="G3">
        <v>1</v>
      </c>
      <c r="H3">
        <v>4</v>
      </c>
      <c r="I3">
        <v>8</v>
      </c>
      <c r="J3">
        <v>0</v>
      </c>
      <c r="K3">
        <v>3</v>
      </c>
      <c r="L3">
        <v>2</v>
      </c>
      <c r="M3">
        <v>2</v>
      </c>
      <c r="N3">
        <v>0</v>
      </c>
      <c r="O3">
        <v>1</v>
      </c>
      <c r="P3">
        <v>-6</v>
      </c>
      <c r="Q3" s="2">
        <f t="shared" si="0"/>
        <v>0.5</v>
      </c>
      <c r="R3" s="2">
        <f t="shared" si="1"/>
        <v>0</v>
      </c>
      <c r="S3" s="2">
        <f>L3/M3</f>
        <v>1</v>
      </c>
      <c r="T3">
        <v>35</v>
      </c>
      <c r="U3">
        <v>10</v>
      </c>
      <c r="V3">
        <v>0</v>
      </c>
      <c r="W3" s="3">
        <f t="shared" si="2"/>
        <v>7.6664857142857157</v>
      </c>
      <c r="X3" s="4">
        <f t="shared" si="3"/>
        <v>13.8</v>
      </c>
      <c r="Y3" s="4">
        <f t="shared" si="4"/>
        <v>5.8</v>
      </c>
      <c r="Z3">
        <v>0</v>
      </c>
    </row>
    <row r="4" spans="1:26" x14ac:dyDescent="0.3">
      <c r="A4" s="1" t="str">
        <f>'Ricky Rubio'!A4</f>
        <v>@ 6TH</v>
      </c>
      <c r="B4">
        <v>20</v>
      </c>
      <c r="C4">
        <v>4</v>
      </c>
      <c r="D4">
        <v>1</v>
      </c>
      <c r="E4">
        <v>3</v>
      </c>
      <c r="F4">
        <v>2</v>
      </c>
      <c r="G4">
        <v>1</v>
      </c>
      <c r="H4">
        <v>8</v>
      </c>
      <c r="I4">
        <v>11</v>
      </c>
      <c r="J4">
        <v>2</v>
      </c>
      <c r="K4">
        <v>3</v>
      </c>
      <c r="L4">
        <v>2</v>
      </c>
      <c r="M4">
        <v>2</v>
      </c>
      <c r="N4">
        <v>0</v>
      </c>
      <c r="O4">
        <v>1</v>
      </c>
      <c r="P4">
        <v>12</v>
      </c>
      <c r="Q4" s="2">
        <f t="shared" si="0"/>
        <v>0.72727272727272729</v>
      </c>
      <c r="R4" s="2">
        <f t="shared" si="1"/>
        <v>0.66666666666666663</v>
      </c>
      <c r="S4" s="2">
        <f>L4/M4</f>
        <v>1</v>
      </c>
      <c r="T4">
        <v>41</v>
      </c>
      <c r="U4">
        <v>22</v>
      </c>
      <c r="V4">
        <v>0</v>
      </c>
      <c r="W4" s="3">
        <f t="shared" si="2"/>
        <v>24.749073170731705</v>
      </c>
      <c r="X4" s="4">
        <f t="shared" si="3"/>
        <v>40.299999999999997</v>
      </c>
      <c r="Y4" s="4">
        <f t="shared" si="4"/>
        <v>20.100000000000001</v>
      </c>
      <c r="Z4">
        <v>0</v>
      </c>
    </row>
    <row r="5" spans="1:26" x14ac:dyDescent="0.3">
      <c r="A5" s="1" t="str">
        <f>'Ricky Rubio'!A5</f>
        <v>vs CAN</v>
      </c>
      <c r="B5">
        <v>8</v>
      </c>
      <c r="C5">
        <v>1</v>
      </c>
      <c r="D5">
        <v>2</v>
      </c>
      <c r="E5">
        <v>0</v>
      </c>
      <c r="F5">
        <v>0</v>
      </c>
      <c r="G5">
        <v>0</v>
      </c>
      <c r="H5">
        <v>3</v>
      </c>
      <c r="I5">
        <v>9</v>
      </c>
      <c r="J5">
        <v>2</v>
      </c>
      <c r="K5">
        <v>6</v>
      </c>
      <c r="L5">
        <v>0</v>
      </c>
      <c r="M5">
        <v>0</v>
      </c>
      <c r="N5">
        <v>0</v>
      </c>
      <c r="O5">
        <v>3</v>
      </c>
      <c r="P5">
        <v>-18</v>
      </c>
      <c r="Q5" s="2">
        <f t="shared" si="0"/>
        <v>0.33333333333333331</v>
      </c>
      <c r="R5" s="2">
        <f t="shared" si="1"/>
        <v>0.33333333333333331</v>
      </c>
      <c r="S5" s="6" t="s">
        <v>45</v>
      </c>
      <c r="T5">
        <v>38</v>
      </c>
      <c r="U5">
        <v>13</v>
      </c>
      <c r="V5">
        <v>0</v>
      </c>
      <c r="W5" s="3">
        <f t="shared" si="2"/>
        <v>4.1748157894736853</v>
      </c>
      <c r="X5" s="4">
        <f t="shared" si="3"/>
        <v>12.2</v>
      </c>
      <c r="Y5" s="4">
        <f t="shared" si="4"/>
        <v>3.3999999999999995</v>
      </c>
      <c r="Z5">
        <v>0</v>
      </c>
    </row>
    <row r="6" spans="1:26" x14ac:dyDescent="0.3">
      <c r="A6" s="1" t="str">
        <f>'Ricky Rubio'!A6</f>
        <v>@ DNK</v>
      </c>
      <c r="B6">
        <v>23</v>
      </c>
      <c r="C6">
        <v>2</v>
      </c>
      <c r="D6">
        <v>3</v>
      </c>
      <c r="E6">
        <v>3</v>
      </c>
      <c r="F6">
        <v>1</v>
      </c>
      <c r="G6">
        <v>1</v>
      </c>
      <c r="H6">
        <v>9</v>
      </c>
      <c r="I6">
        <v>13</v>
      </c>
      <c r="J6">
        <v>5</v>
      </c>
      <c r="K6">
        <v>8</v>
      </c>
      <c r="L6">
        <v>0</v>
      </c>
      <c r="M6">
        <v>2</v>
      </c>
      <c r="N6">
        <v>0</v>
      </c>
      <c r="O6">
        <v>5</v>
      </c>
      <c r="P6">
        <v>15</v>
      </c>
      <c r="Q6" s="2">
        <f t="shared" si="0"/>
        <v>0.69230769230769229</v>
      </c>
      <c r="R6" s="2">
        <f t="shared" si="1"/>
        <v>0.625</v>
      </c>
      <c r="S6" s="2">
        <f t="shared" ref="S6:S46" si="5">L6/M6</f>
        <v>0</v>
      </c>
      <c r="T6">
        <v>49</v>
      </c>
      <c r="U6">
        <v>31</v>
      </c>
      <c r="V6">
        <v>0</v>
      </c>
      <c r="W6" s="3">
        <f t="shared" si="2"/>
        <v>20.411795918367343</v>
      </c>
      <c r="X6" s="4">
        <f t="shared" si="3"/>
        <v>40.9</v>
      </c>
      <c r="Y6" s="4">
        <f t="shared" si="4"/>
        <v>19.5</v>
      </c>
      <c r="Z6">
        <v>0</v>
      </c>
    </row>
    <row r="7" spans="1:26" x14ac:dyDescent="0.3">
      <c r="A7" s="1" t="str">
        <f>'Ricky Rubio'!A7</f>
        <v>vs IMP</v>
      </c>
      <c r="B7">
        <v>16</v>
      </c>
      <c r="C7">
        <v>4</v>
      </c>
      <c r="D7">
        <v>2</v>
      </c>
      <c r="E7">
        <v>0</v>
      </c>
      <c r="F7">
        <v>0</v>
      </c>
      <c r="G7">
        <v>0</v>
      </c>
      <c r="H7">
        <v>7</v>
      </c>
      <c r="I7">
        <v>11</v>
      </c>
      <c r="J7">
        <v>2</v>
      </c>
      <c r="K7">
        <v>6</v>
      </c>
      <c r="L7">
        <v>0</v>
      </c>
      <c r="M7">
        <v>0</v>
      </c>
      <c r="N7">
        <v>0</v>
      </c>
      <c r="O7">
        <v>0</v>
      </c>
      <c r="P7">
        <v>-20</v>
      </c>
      <c r="Q7" s="2">
        <f t="shared" si="0"/>
        <v>0.63636363636363635</v>
      </c>
      <c r="R7" s="2">
        <f t="shared" si="1"/>
        <v>0.33333333333333331</v>
      </c>
      <c r="S7" s="6" t="s">
        <v>45</v>
      </c>
      <c r="T7">
        <v>42</v>
      </c>
      <c r="U7">
        <v>22</v>
      </c>
      <c r="V7">
        <v>0</v>
      </c>
      <c r="W7" s="3">
        <f t="shared" si="2"/>
        <v>16.102523809523809</v>
      </c>
      <c r="X7" s="4">
        <f t="shared" si="3"/>
        <v>23.8</v>
      </c>
      <c r="Y7" s="4">
        <f t="shared" si="4"/>
        <v>13.700000000000001</v>
      </c>
      <c r="Z7">
        <v>0</v>
      </c>
    </row>
    <row r="8" spans="1:26" x14ac:dyDescent="0.3">
      <c r="A8" s="1" t="str">
        <f>'Ricky Rubio'!A8</f>
        <v>@ 3PT</v>
      </c>
      <c r="B8">
        <v>20</v>
      </c>
      <c r="C8">
        <v>7</v>
      </c>
      <c r="D8">
        <v>1</v>
      </c>
      <c r="E8">
        <v>2</v>
      </c>
      <c r="F8">
        <v>1</v>
      </c>
      <c r="G8">
        <v>2</v>
      </c>
      <c r="H8">
        <v>8</v>
      </c>
      <c r="I8">
        <v>15</v>
      </c>
      <c r="J8">
        <v>4</v>
      </c>
      <c r="K8">
        <v>7</v>
      </c>
      <c r="L8">
        <v>0</v>
      </c>
      <c r="M8">
        <v>0</v>
      </c>
      <c r="N8">
        <v>2</v>
      </c>
      <c r="O8">
        <v>0</v>
      </c>
      <c r="P8">
        <v>-16</v>
      </c>
      <c r="Q8" s="2">
        <f t="shared" si="0"/>
        <v>0.53333333333333333</v>
      </c>
      <c r="R8" s="2">
        <f t="shared" si="1"/>
        <v>0.5714285714285714</v>
      </c>
      <c r="S8" s="6" t="s">
        <v>45</v>
      </c>
      <c r="T8">
        <v>41</v>
      </c>
      <c r="U8">
        <v>22</v>
      </c>
      <c r="V8">
        <v>0</v>
      </c>
      <c r="W8" s="3">
        <f t="shared" si="2"/>
        <v>20.269585365853665</v>
      </c>
      <c r="X8" s="4">
        <f t="shared" si="3"/>
        <v>36.9</v>
      </c>
      <c r="Y8" s="4">
        <f t="shared" si="4"/>
        <v>16.7</v>
      </c>
      <c r="Z8">
        <v>0</v>
      </c>
    </row>
    <row r="9" spans="1:26" x14ac:dyDescent="0.3">
      <c r="A9" s="1" t="str">
        <f>'Ricky Rubio'!A9</f>
        <v>vs DEF</v>
      </c>
      <c r="B9">
        <v>12</v>
      </c>
      <c r="C9">
        <v>5</v>
      </c>
      <c r="D9">
        <v>1</v>
      </c>
      <c r="E9">
        <v>2</v>
      </c>
      <c r="F9">
        <v>3</v>
      </c>
      <c r="G9">
        <v>2</v>
      </c>
      <c r="H9">
        <v>5</v>
      </c>
      <c r="I9">
        <v>13</v>
      </c>
      <c r="J9">
        <v>0</v>
      </c>
      <c r="K9">
        <v>3</v>
      </c>
      <c r="L9">
        <v>2</v>
      </c>
      <c r="M9">
        <v>2</v>
      </c>
      <c r="N9">
        <v>0</v>
      </c>
      <c r="O9">
        <v>1</v>
      </c>
      <c r="P9">
        <v>-7</v>
      </c>
      <c r="Q9" s="2">
        <f t="shared" si="0"/>
        <v>0.38461538461538464</v>
      </c>
      <c r="R9" s="2">
        <f t="shared" si="1"/>
        <v>0</v>
      </c>
      <c r="S9" s="2">
        <f t="shared" si="5"/>
        <v>1</v>
      </c>
      <c r="T9">
        <v>41</v>
      </c>
      <c r="U9">
        <v>14</v>
      </c>
      <c r="V9">
        <v>0</v>
      </c>
      <c r="W9" s="3">
        <f t="shared" si="2"/>
        <v>10.561829268292685</v>
      </c>
      <c r="X9" s="4">
        <f t="shared" si="3"/>
        <v>32.5</v>
      </c>
      <c r="Y9" s="4">
        <f t="shared" si="4"/>
        <v>9.1</v>
      </c>
      <c r="Z9">
        <v>0</v>
      </c>
    </row>
    <row r="10" spans="1:26" x14ac:dyDescent="0.3">
      <c r="A10" s="1" t="str">
        <f>'Ricky Rubio'!A10</f>
        <v>@ OCE</v>
      </c>
      <c r="B10">
        <v>19</v>
      </c>
      <c r="C10">
        <v>4</v>
      </c>
      <c r="D10">
        <v>1</v>
      </c>
      <c r="E10">
        <v>0</v>
      </c>
      <c r="F10">
        <v>0</v>
      </c>
      <c r="G10">
        <v>1</v>
      </c>
      <c r="H10">
        <v>8</v>
      </c>
      <c r="I10">
        <v>16</v>
      </c>
      <c r="J10">
        <v>2</v>
      </c>
      <c r="K10">
        <v>6</v>
      </c>
      <c r="L10">
        <v>1</v>
      </c>
      <c r="M10">
        <v>1</v>
      </c>
      <c r="N10">
        <v>2</v>
      </c>
      <c r="O10">
        <v>5</v>
      </c>
      <c r="P10">
        <v>6</v>
      </c>
      <c r="Q10" s="2">
        <f t="shared" si="0"/>
        <v>0.5</v>
      </c>
      <c r="R10" s="2">
        <f t="shared" si="1"/>
        <v>0.33333333333333331</v>
      </c>
      <c r="S10" s="2">
        <f t="shared" si="5"/>
        <v>1</v>
      </c>
      <c r="T10">
        <v>40</v>
      </c>
      <c r="U10">
        <v>21</v>
      </c>
      <c r="V10">
        <v>1</v>
      </c>
      <c r="W10" s="3">
        <f t="shared" si="2"/>
        <v>13.170574999999999</v>
      </c>
      <c r="X10" s="4">
        <f t="shared" si="3"/>
        <v>24.3</v>
      </c>
      <c r="Y10" s="4">
        <f t="shared" si="4"/>
        <v>10.7</v>
      </c>
      <c r="Z10">
        <v>0</v>
      </c>
    </row>
    <row r="11" spans="1:26" x14ac:dyDescent="0.3">
      <c r="A11" s="1" t="str">
        <f>'Ricky Rubio'!A11</f>
        <v>vs FRA</v>
      </c>
      <c r="B11">
        <v>11</v>
      </c>
      <c r="C11">
        <v>5</v>
      </c>
      <c r="D11">
        <v>2</v>
      </c>
      <c r="E11">
        <v>2</v>
      </c>
      <c r="F11">
        <v>0</v>
      </c>
      <c r="G11">
        <v>1</v>
      </c>
      <c r="H11">
        <v>5</v>
      </c>
      <c r="I11">
        <v>12</v>
      </c>
      <c r="J11">
        <v>1</v>
      </c>
      <c r="K11">
        <v>6</v>
      </c>
      <c r="L11">
        <v>0</v>
      </c>
      <c r="M11">
        <v>0</v>
      </c>
      <c r="N11">
        <v>0</v>
      </c>
      <c r="O11">
        <v>0</v>
      </c>
      <c r="P11">
        <v>-12</v>
      </c>
      <c r="Q11" s="2">
        <f t="shared" si="0"/>
        <v>0.41666666666666669</v>
      </c>
      <c r="R11" s="2">
        <f t="shared" si="1"/>
        <v>0.16666666666666666</v>
      </c>
      <c r="S11" s="6" t="s">
        <v>45</v>
      </c>
      <c r="T11">
        <v>39</v>
      </c>
      <c r="U11">
        <v>16</v>
      </c>
      <c r="V11">
        <v>0</v>
      </c>
      <c r="W11" s="3">
        <f t="shared" si="2"/>
        <v>9.5986923076923052</v>
      </c>
      <c r="X11" s="4">
        <f t="shared" si="3"/>
        <v>25</v>
      </c>
      <c r="Y11" s="4">
        <f t="shared" si="4"/>
        <v>7.9000000000000021</v>
      </c>
      <c r="Z11">
        <v>0</v>
      </c>
    </row>
    <row r="12" spans="1:26" x14ac:dyDescent="0.3">
      <c r="A12" s="1" t="str">
        <f>'Ricky Rubio'!A12</f>
        <v>@ INJ</v>
      </c>
      <c r="B12">
        <v>18</v>
      </c>
      <c r="C12">
        <v>6</v>
      </c>
      <c r="D12">
        <v>1</v>
      </c>
      <c r="E12">
        <v>0</v>
      </c>
      <c r="F12">
        <v>0</v>
      </c>
      <c r="G12">
        <v>5</v>
      </c>
      <c r="H12">
        <v>7</v>
      </c>
      <c r="I12">
        <v>12</v>
      </c>
      <c r="J12">
        <v>4</v>
      </c>
      <c r="K12">
        <v>6</v>
      </c>
      <c r="L12">
        <v>0</v>
      </c>
      <c r="M12">
        <v>0</v>
      </c>
      <c r="N12">
        <v>0</v>
      </c>
      <c r="O12">
        <v>2</v>
      </c>
      <c r="P12">
        <v>-11</v>
      </c>
      <c r="Q12" s="2">
        <f t="shared" si="0"/>
        <v>0.58333333333333337</v>
      </c>
      <c r="R12" s="2">
        <f t="shared" si="1"/>
        <v>0.66666666666666663</v>
      </c>
      <c r="S12" s="6" t="s">
        <v>45</v>
      </c>
      <c r="T12">
        <v>40</v>
      </c>
      <c r="U12">
        <v>20</v>
      </c>
      <c r="V12">
        <v>0</v>
      </c>
      <c r="W12" s="3">
        <f t="shared" si="2"/>
        <v>10.788349999999999</v>
      </c>
      <c r="X12" s="4">
        <f t="shared" si="3"/>
        <v>21.7</v>
      </c>
      <c r="Y12" s="4">
        <f t="shared" si="4"/>
        <v>9.1000000000000014</v>
      </c>
      <c r="Z12">
        <v>0</v>
      </c>
    </row>
    <row r="13" spans="1:26" x14ac:dyDescent="0.3">
      <c r="A13" s="1" t="str">
        <f>'Ricky Rubio'!A13</f>
        <v>vs EUR</v>
      </c>
      <c r="B13">
        <v>22</v>
      </c>
      <c r="C13">
        <v>8</v>
      </c>
      <c r="D13">
        <v>3</v>
      </c>
      <c r="E13">
        <v>3</v>
      </c>
      <c r="F13">
        <v>0</v>
      </c>
      <c r="G13">
        <v>0</v>
      </c>
      <c r="H13">
        <v>9</v>
      </c>
      <c r="I13">
        <v>18</v>
      </c>
      <c r="J13">
        <v>2</v>
      </c>
      <c r="K13">
        <v>8</v>
      </c>
      <c r="L13">
        <v>2</v>
      </c>
      <c r="M13">
        <v>2</v>
      </c>
      <c r="N13">
        <v>1</v>
      </c>
      <c r="O13">
        <v>3</v>
      </c>
      <c r="P13">
        <v>-14</v>
      </c>
      <c r="Q13" s="2">
        <f t="shared" si="0"/>
        <v>0.5</v>
      </c>
      <c r="R13" s="2">
        <f t="shared" si="1"/>
        <v>0.25</v>
      </c>
      <c r="S13" s="2">
        <f t="shared" si="5"/>
        <v>1</v>
      </c>
      <c r="T13">
        <v>45</v>
      </c>
      <c r="U13">
        <v>29</v>
      </c>
      <c r="V13">
        <v>0</v>
      </c>
      <c r="W13" s="3">
        <f t="shared" si="2"/>
        <v>20.66448888888889</v>
      </c>
      <c r="X13" s="4">
        <f t="shared" si="3"/>
        <v>45.1</v>
      </c>
      <c r="Y13" s="4">
        <f t="shared" si="4"/>
        <v>18.8</v>
      </c>
      <c r="Z13">
        <v>0</v>
      </c>
    </row>
    <row r="14" spans="1:26" x14ac:dyDescent="0.3">
      <c r="A14" s="1" t="str">
        <f>'Ricky Rubio'!A14</f>
        <v>@ RKS</v>
      </c>
      <c r="B14">
        <v>11</v>
      </c>
      <c r="C14">
        <v>4</v>
      </c>
      <c r="D14">
        <v>3</v>
      </c>
      <c r="E14">
        <v>3</v>
      </c>
      <c r="F14">
        <v>1</v>
      </c>
      <c r="G14">
        <v>2</v>
      </c>
      <c r="H14">
        <v>4</v>
      </c>
      <c r="I14">
        <v>12</v>
      </c>
      <c r="J14">
        <v>0</v>
      </c>
      <c r="K14">
        <v>3</v>
      </c>
      <c r="L14">
        <v>3</v>
      </c>
      <c r="M14">
        <v>5</v>
      </c>
      <c r="N14">
        <v>1</v>
      </c>
      <c r="O14">
        <v>3</v>
      </c>
      <c r="P14">
        <v>-26</v>
      </c>
      <c r="Q14" s="2">
        <f t="shared" si="0"/>
        <v>0.33333333333333331</v>
      </c>
      <c r="R14" s="2">
        <f t="shared" si="1"/>
        <v>0</v>
      </c>
      <c r="S14" s="2">
        <f t="shared" si="5"/>
        <v>0.6</v>
      </c>
      <c r="T14">
        <v>39</v>
      </c>
      <c r="U14">
        <v>18</v>
      </c>
      <c r="V14">
        <v>1</v>
      </c>
      <c r="W14" s="3">
        <f t="shared" si="2"/>
        <v>8.4606666666666666</v>
      </c>
      <c r="X14" s="4">
        <f t="shared" si="3"/>
        <v>30.299999999999997</v>
      </c>
      <c r="Y14" s="4">
        <f t="shared" si="4"/>
        <v>7</v>
      </c>
      <c r="Z14">
        <v>0</v>
      </c>
    </row>
    <row r="15" spans="1:26" x14ac:dyDescent="0.3">
      <c r="A15" s="1" t="str">
        <f>'Ricky Rubio'!A15</f>
        <v>vs AFR</v>
      </c>
      <c r="B15">
        <v>14</v>
      </c>
      <c r="C15">
        <v>3</v>
      </c>
      <c r="D15">
        <v>0</v>
      </c>
      <c r="E15">
        <v>0</v>
      </c>
      <c r="F15">
        <v>0</v>
      </c>
      <c r="G15">
        <v>2</v>
      </c>
      <c r="H15">
        <v>6</v>
      </c>
      <c r="I15">
        <v>7</v>
      </c>
      <c r="J15">
        <v>2</v>
      </c>
      <c r="K15">
        <v>3</v>
      </c>
      <c r="L15">
        <v>0</v>
      </c>
      <c r="M15">
        <v>0</v>
      </c>
      <c r="N15">
        <v>0</v>
      </c>
      <c r="O15">
        <v>1</v>
      </c>
      <c r="P15">
        <v>-29</v>
      </c>
      <c r="Q15" s="2">
        <f t="shared" si="0"/>
        <v>0.8571428571428571</v>
      </c>
      <c r="R15" s="2">
        <f t="shared" si="1"/>
        <v>0.66666666666666663</v>
      </c>
      <c r="S15" s="6" t="s">
        <v>45</v>
      </c>
      <c r="T15">
        <v>37</v>
      </c>
      <c r="U15">
        <v>14</v>
      </c>
      <c r="V15">
        <v>0</v>
      </c>
      <c r="W15" s="3">
        <f t="shared" si="2"/>
        <v>13.484783783783785</v>
      </c>
      <c r="X15" s="4">
        <f t="shared" si="3"/>
        <v>15.600000000000001</v>
      </c>
      <c r="Y15" s="4">
        <f t="shared" si="4"/>
        <v>10</v>
      </c>
      <c r="Z15">
        <v>0</v>
      </c>
    </row>
    <row r="16" spans="1:26" x14ac:dyDescent="0.3">
      <c r="A16" s="1" t="str">
        <f>'Ricky Rubio'!A16</f>
        <v>@ OLD</v>
      </c>
      <c r="B16">
        <v>12</v>
      </c>
      <c r="C16">
        <v>2</v>
      </c>
      <c r="D16">
        <v>4</v>
      </c>
      <c r="E16">
        <v>5</v>
      </c>
      <c r="F16">
        <v>0</v>
      </c>
      <c r="G16">
        <v>0</v>
      </c>
      <c r="H16">
        <v>5</v>
      </c>
      <c r="I16">
        <v>12</v>
      </c>
      <c r="J16">
        <v>2</v>
      </c>
      <c r="K16">
        <v>5</v>
      </c>
      <c r="L16">
        <v>0</v>
      </c>
      <c r="M16">
        <v>0</v>
      </c>
      <c r="N16">
        <v>1</v>
      </c>
      <c r="O16">
        <v>3</v>
      </c>
      <c r="P16">
        <v>10</v>
      </c>
      <c r="Q16" s="2">
        <f t="shared" si="0"/>
        <v>0.41666666666666669</v>
      </c>
      <c r="R16" s="2">
        <f t="shared" si="1"/>
        <v>0.4</v>
      </c>
      <c r="S16" s="6" t="s">
        <v>45</v>
      </c>
      <c r="T16">
        <v>37</v>
      </c>
      <c r="U16">
        <v>22</v>
      </c>
      <c r="V16">
        <v>0</v>
      </c>
      <c r="W16" s="3">
        <f t="shared" si="2"/>
        <v>16.101810810810807</v>
      </c>
      <c r="X16" s="4">
        <f t="shared" si="3"/>
        <v>35.4</v>
      </c>
      <c r="Y16" s="4">
        <f t="shared" si="4"/>
        <v>11.700000000000003</v>
      </c>
      <c r="Z16">
        <v>0</v>
      </c>
    </row>
    <row r="17" spans="1:26" x14ac:dyDescent="0.3">
      <c r="A17" s="1" t="str">
        <f>'Ricky Rubio'!A17</f>
        <v>@ USA</v>
      </c>
      <c r="B17">
        <v>15</v>
      </c>
      <c r="C17">
        <v>4</v>
      </c>
      <c r="D17">
        <v>2</v>
      </c>
      <c r="E17">
        <v>1</v>
      </c>
      <c r="F17">
        <v>0</v>
      </c>
      <c r="G17">
        <v>0</v>
      </c>
      <c r="H17">
        <v>6</v>
      </c>
      <c r="I17">
        <v>11</v>
      </c>
      <c r="J17">
        <v>2</v>
      </c>
      <c r="K17">
        <v>3</v>
      </c>
      <c r="L17">
        <v>1</v>
      </c>
      <c r="M17">
        <v>1</v>
      </c>
      <c r="N17">
        <v>0</v>
      </c>
      <c r="O17">
        <v>4</v>
      </c>
      <c r="P17">
        <v>4</v>
      </c>
      <c r="Q17" s="2">
        <f t="shared" si="0"/>
        <v>0.54545454545454541</v>
      </c>
      <c r="R17" s="2">
        <f t="shared" si="1"/>
        <v>0.66666666666666663</v>
      </c>
      <c r="S17" s="2">
        <f t="shared" si="5"/>
        <v>1</v>
      </c>
      <c r="T17">
        <v>38</v>
      </c>
      <c r="U17">
        <v>20</v>
      </c>
      <c r="V17">
        <v>1</v>
      </c>
      <c r="W17" s="3">
        <f t="shared" si="2"/>
        <v>14.961710526315791</v>
      </c>
      <c r="X17" s="4">
        <f t="shared" si="3"/>
        <v>25.8</v>
      </c>
      <c r="Y17" s="4">
        <f t="shared" si="4"/>
        <v>11.399999999999999</v>
      </c>
      <c r="Z17">
        <v>0</v>
      </c>
    </row>
    <row r="18" spans="1:26" x14ac:dyDescent="0.3">
      <c r="A18" s="1" t="str">
        <f>'Ricky Rubio'!A18</f>
        <v>@ CHI</v>
      </c>
      <c r="B18">
        <v>19</v>
      </c>
      <c r="C18">
        <v>7</v>
      </c>
      <c r="D18">
        <v>3</v>
      </c>
      <c r="E18">
        <v>1</v>
      </c>
      <c r="F18">
        <v>0</v>
      </c>
      <c r="G18">
        <v>1</v>
      </c>
      <c r="H18">
        <v>8</v>
      </c>
      <c r="I18">
        <v>16</v>
      </c>
      <c r="J18">
        <v>3</v>
      </c>
      <c r="K18">
        <v>7</v>
      </c>
      <c r="L18">
        <v>0</v>
      </c>
      <c r="M18">
        <v>2</v>
      </c>
      <c r="N18">
        <v>0</v>
      </c>
      <c r="O18">
        <v>1</v>
      </c>
      <c r="P18">
        <v>4</v>
      </c>
      <c r="Q18" s="2">
        <f t="shared" si="0"/>
        <v>0.5</v>
      </c>
      <c r="R18" s="2">
        <f t="shared" si="1"/>
        <v>0.42857142857142855</v>
      </c>
      <c r="S18" s="2">
        <f t="shared" si="5"/>
        <v>0</v>
      </c>
      <c r="T18">
        <v>43</v>
      </c>
      <c r="U18">
        <v>26</v>
      </c>
      <c r="V18">
        <v>0</v>
      </c>
      <c r="W18" s="3">
        <f t="shared" si="2"/>
        <v>15.440651162790697</v>
      </c>
      <c r="X18" s="4">
        <f t="shared" si="3"/>
        <v>33.9</v>
      </c>
      <c r="Y18" s="4">
        <f t="shared" si="4"/>
        <v>13.699999999999998</v>
      </c>
      <c r="Z18">
        <v>0</v>
      </c>
    </row>
    <row r="19" spans="1:26" x14ac:dyDescent="0.3">
      <c r="A19" s="1" t="str">
        <f>'Ricky Rubio'!A19</f>
        <v>vs 6TH</v>
      </c>
      <c r="B19">
        <v>25</v>
      </c>
      <c r="C19">
        <v>6</v>
      </c>
      <c r="D19">
        <v>3</v>
      </c>
      <c r="E19">
        <v>2</v>
      </c>
      <c r="F19">
        <v>0</v>
      </c>
      <c r="G19">
        <v>2</v>
      </c>
      <c r="H19">
        <v>11</v>
      </c>
      <c r="I19">
        <v>23</v>
      </c>
      <c r="J19">
        <v>2</v>
      </c>
      <c r="K19">
        <v>11</v>
      </c>
      <c r="L19">
        <v>1</v>
      </c>
      <c r="M19">
        <v>3</v>
      </c>
      <c r="N19">
        <v>1</v>
      </c>
      <c r="O19">
        <v>3</v>
      </c>
      <c r="P19">
        <v>-17</v>
      </c>
      <c r="Q19" s="2">
        <f t="shared" si="0"/>
        <v>0.47826086956521741</v>
      </c>
      <c r="R19" s="2">
        <f t="shared" si="1"/>
        <v>0.18181818181818182</v>
      </c>
      <c r="S19" s="2">
        <f t="shared" si="5"/>
        <v>0.33333333333333331</v>
      </c>
      <c r="T19">
        <v>57</v>
      </c>
      <c r="U19">
        <v>31</v>
      </c>
      <c r="V19">
        <v>1</v>
      </c>
      <c r="W19" s="3">
        <f t="shared" si="2"/>
        <v>12.644333333333332</v>
      </c>
      <c r="X19" s="4">
        <f t="shared" si="3"/>
        <v>40.700000000000003</v>
      </c>
      <c r="Y19" s="4">
        <f t="shared" si="4"/>
        <v>14.999999999999996</v>
      </c>
      <c r="Z19">
        <v>0</v>
      </c>
    </row>
    <row r="20" spans="1:26" x14ac:dyDescent="0.3">
      <c r="A20" s="1">
        <f>'Ricky Rubio'!A20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'Ricky Rubio'!A21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'Ricky Rubio'!A22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'Ricky Rubio'!A23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'Ricky Rubio'!A24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'Ricky Rubio'!A25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'Ricky Rubio'!A26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'Ricky Rubio'!A27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15.944444444444445</v>
      </c>
      <c r="C47" s="4">
        <f t="shared" ref="C47:P47" si="6">AVERAGE(C2:C46)</f>
        <v>4.3888888888888893</v>
      </c>
      <c r="D47" s="4">
        <f t="shared" si="6"/>
        <v>1.8333333333333333</v>
      </c>
      <c r="E47" s="4">
        <f t="shared" si="6"/>
        <v>1.5555555555555556</v>
      </c>
      <c r="F47" s="4">
        <f t="shared" si="6"/>
        <v>0.44444444444444442</v>
      </c>
      <c r="G47" s="4">
        <f t="shared" si="6"/>
        <v>1.3333333333333333</v>
      </c>
      <c r="H47" s="4">
        <f t="shared" si="6"/>
        <v>6.5555555555555554</v>
      </c>
      <c r="I47" s="4">
        <f t="shared" si="6"/>
        <v>12.833333333333334</v>
      </c>
      <c r="J47" s="4">
        <f t="shared" si="6"/>
        <v>2.0555555555555554</v>
      </c>
      <c r="K47" s="4">
        <f t="shared" si="6"/>
        <v>5.4444444444444446</v>
      </c>
      <c r="L47" s="4">
        <f t="shared" si="6"/>
        <v>0.77777777777777779</v>
      </c>
      <c r="M47" s="4">
        <f t="shared" si="6"/>
        <v>1.2222222222222223</v>
      </c>
      <c r="N47" s="4">
        <f t="shared" si="6"/>
        <v>0.44444444444444442</v>
      </c>
      <c r="O47" s="4">
        <f t="shared" si="6"/>
        <v>2.1666666666666665</v>
      </c>
      <c r="P47" s="4">
        <f t="shared" si="6"/>
        <v>-7.666666666666667</v>
      </c>
      <c r="Q47" s="2">
        <f>SUM(H2:H46)/SUM(I2:I46)</f>
        <v>0.51082251082251084</v>
      </c>
      <c r="R47" s="2">
        <f>SUM(J2:J46)/SUM(K2:K46)</f>
        <v>0.37755102040816324</v>
      </c>
      <c r="S47" s="2">
        <f>SUM(L2:L46)/SUM(M2:M46)</f>
        <v>0.63636363636363635</v>
      </c>
      <c r="T47" s="4">
        <f t="shared" ref="T47:V47" si="7">AVERAGE(T2:T46)</f>
        <v>41.277777777777779</v>
      </c>
      <c r="U47" s="4">
        <f t="shared" si="7"/>
        <v>20.277777777777779</v>
      </c>
      <c r="V47" s="4">
        <f t="shared" si="7"/>
        <v>0.22222222222222221</v>
      </c>
      <c r="W47" s="3">
        <f>((H49*85.91) +(F49*53.897)+(J49*51.757)+(L49*46.845)+(E49*39.19)+(N49*39.19)+(D49*34.677)+((C49-N49)*14.707)-(O49*17.174)-((M49-L49)*20.091)-((I49-H49)*39.19)-(G49*53.897))/T49</f>
        <v>13.709637954239572</v>
      </c>
      <c r="X47" s="4">
        <f t="shared" ref="X47" si="8">B47+(C47*1.2)+(D47*1.5)+(E47*3)+(F47*3)-G47</f>
        <v>28.62777777777778</v>
      </c>
      <c r="Y47" s="4">
        <f t="shared" ref="Y47" si="9">B47+0.4*H47-0.7*I47-0.4*(M47-L47)+0.7*N47+0.3*(C47-N47)+F47+D47*0.7+0.7*E47-0.4*O47-G47</f>
        <v>11.516666666666667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287</v>
      </c>
      <c r="C49">
        <f t="shared" ref="C49:P49" si="10">SUM(C2:C46)</f>
        <v>79</v>
      </c>
      <c r="D49">
        <f t="shared" si="10"/>
        <v>33</v>
      </c>
      <c r="E49">
        <f t="shared" si="10"/>
        <v>28</v>
      </c>
      <c r="F49">
        <f t="shared" si="10"/>
        <v>8</v>
      </c>
      <c r="G49">
        <f t="shared" si="10"/>
        <v>24</v>
      </c>
      <c r="H49">
        <f t="shared" si="10"/>
        <v>118</v>
      </c>
      <c r="I49">
        <f t="shared" si="10"/>
        <v>231</v>
      </c>
      <c r="J49">
        <f t="shared" si="10"/>
        <v>37</v>
      </c>
      <c r="K49">
        <f t="shared" si="10"/>
        <v>98</v>
      </c>
      <c r="L49">
        <f t="shared" si="10"/>
        <v>14</v>
      </c>
      <c r="M49">
        <f t="shared" si="10"/>
        <v>22</v>
      </c>
      <c r="N49">
        <f t="shared" si="10"/>
        <v>8</v>
      </c>
      <c r="O49">
        <f t="shared" si="10"/>
        <v>39</v>
      </c>
      <c r="P49">
        <f t="shared" si="10"/>
        <v>-138</v>
      </c>
      <c r="T49">
        <f>SUM(T2:T46)</f>
        <v>743</v>
      </c>
      <c r="U49">
        <f>SUM(U2:U46)</f>
        <v>365</v>
      </c>
      <c r="V49">
        <f>SUM(V2:V46)</f>
        <v>4</v>
      </c>
      <c r="X49" s="4">
        <f>SUM(X2:X46)</f>
        <v>515.30000000000007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13</v>
      </c>
      <c r="C2">
        <v>5</v>
      </c>
      <c r="D2">
        <v>2</v>
      </c>
      <c r="E2">
        <v>1</v>
      </c>
      <c r="F2">
        <v>0</v>
      </c>
      <c r="G2">
        <v>2</v>
      </c>
      <c r="H2">
        <v>6</v>
      </c>
      <c r="I2">
        <v>10</v>
      </c>
      <c r="J2">
        <v>0</v>
      </c>
      <c r="K2">
        <v>0</v>
      </c>
      <c r="L2">
        <v>1</v>
      </c>
      <c r="M2">
        <v>1</v>
      </c>
      <c r="N2">
        <v>1</v>
      </c>
      <c r="O2">
        <v>3</v>
      </c>
      <c r="P2">
        <v>2</v>
      </c>
      <c r="Q2" s="2">
        <f t="shared" ref="Q2:Q46" si="0">H2/I2</f>
        <v>0.6</v>
      </c>
      <c r="R2" s="6" t="s">
        <v>45</v>
      </c>
      <c r="S2" s="2">
        <f>L2/M2</f>
        <v>1</v>
      </c>
      <c r="T2">
        <v>25</v>
      </c>
      <c r="U2">
        <v>18</v>
      </c>
      <c r="V2">
        <v>2</v>
      </c>
      <c r="W2" s="3">
        <f t="shared" ref="W2:W46" si="1">((H2*85.91) +(F2*53.897)+(J2*51.757)+(L2*46.845)+(E2*39.19)+(N2*39.19)+(D2*34.677)+((C2-N2)*14.707)-(O2*17.174)-((M2-L2)*20.091)-((I2-H2)*39.19)-(G2*53.897))/T2</f>
        <v>18.111640000000008</v>
      </c>
      <c r="X2" s="4">
        <f t="shared" ref="X2:X46" si="2">B2+(C2*1.2)+(D2*1.5)+(E2*3)+(F2*3)-G2</f>
        <v>23</v>
      </c>
      <c r="Y2" s="4">
        <f t="shared" ref="Y2:Y46" si="3">B2+0.4*H2-0.7*I2-0.4*(M2-L2)+0.7*N2+0.3*(C2-N2)+F2+D2*0.7+0.7*E2-0.4*O2-G2</f>
        <v>9.1999999999999993</v>
      </c>
      <c r="Z2">
        <v>0</v>
      </c>
    </row>
    <row r="3" spans="1:26" x14ac:dyDescent="0.3">
      <c r="A3" s="1" t="str">
        <f>'Ricky Rubio'!A3</f>
        <v>@ CHI</v>
      </c>
      <c r="B3">
        <v>10</v>
      </c>
      <c r="C3">
        <v>6</v>
      </c>
      <c r="D3">
        <v>7</v>
      </c>
      <c r="E3">
        <v>1</v>
      </c>
      <c r="F3">
        <v>0</v>
      </c>
      <c r="G3">
        <v>2</v>
      </c>
      <c r="H3">
        <v>5</v>
      </c>
      <c r="I3">
        <v>6</v>
      </c>
      <c r="J3">
        <v>0</v>
      </c>
      <c r="K3">
        <v>0</v>
      </c>
      <c r="L3">
        <v>0</v>
      </c>
      <c r="M3">
        <v>0</v>
      </c>
      <c r="N3">
        <v>2</v>
      </c>
      <c r="O3">
        <v>2</v>
      </c>
      <c r="P3">
        <v>-9</v>
      </c>
      <c r="Q3" s="2">
        <f t="shared" si="0"/>
        <v>0.83333333333333337</v>
      </c>
      <c r="R3" s="6" t="s">
        <v>45</v>
      </c>
      <c r="S3" s="6" t="s">
        <v>45</v>
      </c>
      <c r="T3">
        <v>25</v>
      </c>
      <c r="U3">
        <v>25</v>
      </c>
      <c r="V3">
        <v>2</v>
      </c>
      <c r="W3" s="3">
        <f t="shared" si="1"/>
        <v>26.694199999999995</v>
      </c>
      <c r="X3" s="4">
        <f t="shared" si="2"/>
        <v>28.7</v>
      </c>
      <c r="Y3" s="4">
        <f t="shared" si="3"/>
        <v>13.2</v>
      </c>
      <c r="Z3">
        <v>0</v>
      </c>
    </row>
    <row r="4" spans="1:26" x14ac:dyDescent="0.3">
      <c r="A4" s="1" t="str">
        <f>'Ricky Rubio'!A4</f>
        <v>@ 6TH</v>
      </c>
      <c r="B4">
        <v>14</v>
      </c>
      <c r="C4">
        <v>8</v>
      </c>
      <c r="D4">
        <v>5</v>
      </c>
      <c r="E4">
        <v>3</v>
      </c>
      <c r="F4">
        <v>0</v>
      </c>
      <c r="G4">
        <v>0</v>
      </c>
      <c r="H4">
        <v>7</v>
      </c>
      <c r="I4">
        <v>11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12</v>
      </c>
      <c r="Q4" s="2">
        <f t="shared" si="0"/>
        <v>0.63636363636363635</v>
      </c>
      <c r="R4" s="6" t="s">
        <v>45</v>
      </c>
      <c r="S4" s="6" t="s">
        <v>45</v>
      </c>
      <c r="T4">
        <v>32</v>
      </c>
      <c r="U4">
        <v>25</v>
      </c>
      <c r="V4">
        <v>3</v>
      </c>
      <c r="W4" s="3">
        <f t="shared" si="1"/>
        <v>27.656656250000005</v>
      </c>
      <c r="X4" s="4">
        <f t="shared" si="2"/>
        <v>40.1</v>
      </c>
      <c r="Y4" s="4">
        <f t="shared" si="3"/>
        <v>17.5</v>
      </c>
      <c r="Z4">
        <v>0</v>
      </c>
    </row>
    <row r="5" spans="1:26" x14ac:dyDescent="0.3">
      <c r="A5" s="1" t="str">
        <f>'Ricky Rubio'!A5</f>
        <v>vs CAN</v>
      </c>
      <c r="B5">
        <v>20</v>
      </c>
      <c r="C5">
        <v>9</v>
      </c>
      <c r="D5">
        <v>3</v>
      </c>
      <c r="E5">
        <v>0</v>
      </c>
      <c r="F5">
        <v>0</v>
      </c>
      <c r="G5">
        <v>3</v>
      </c>
      <c r="H5">
        <v>10</v>
      </c>
      <c r="I5">
        <v>12</v>
      </c>
      <c r="J5">
        <v>0</v>
      </c>
      <c r="K5">
        <v>0</v>
      </c>
      <c r="L5">
        <v>0</v>
      </c>
      <c r="M5">
        <v>0</v>
      </c>
      <c r="N5">
        <v>5</v>
      </c>
      <c r="O5">
        <v>2</v>
      </c>
      <c r="P5">
        <v>-13</v>
      </c>
      <c r="Q5" s="2">
        <f t="shared" si="0"/>
        <v>0.83333333333333337</v>
      </c>
      <c r="R5" s="6" t="s">
        <v>45</v>
      </c>
      <c r="S5" s="6" t="s">
        <v>45</v>
      </c>
      <c r="T5">
        <v>26</v>
      </c>
      <c r="U5">
        <v>27</v>
      </c>
      <c r="V5">
        <v>4</v>
      </c>
      <c r="W5" s="3">
        <f t="shared" si="1"/>
        <v>36.288076923076922</v>
      </c>
      <c r="X5" s="4">
        <f t="shared" si="2"/>
        <v>32.299999999999997</v>
      </c>
      <c r="Y5" s="4">
        <f t="shared" si="3"/>
        <v>18.599999999999998</v>
      </c>
      <c r="Z5">
        <v>0</v>
      </c>
    </row>
    <row r="6" spans="1:26" x14ac:dyDescent="0.3">
      <c r="A6" s="1" t="str">
        <f>'Ricky Rubio'!A6</f>
        <v>@ DNK</v>
      </c>
      <c r="B6">
        <v>18</v>
      </c>
      <c r="C6">
        <v>11</v>
      </c>
      <c r="D6">
        <v>2</v>
      </c>
      <c r="E6">
        <v>2</v>
      </c>
      <c r="F6">
        <v>1</v>
      </c>
      <c r="G6">
        <v>1</v>
      </c>
      <c r="H6">
        <v>9</v>
      </c>
      <c r="I6">
        <v>15</v>
      </c>
      <c r="J6">
        <v>0</v>
      </c>
      <c r="K6">
        <v>2</v>
      </c>
      <c r="L6">
        <v>0</v>
      </c>
      <c r="M6">
        <v>0</v>
      </c>
      <c r="N6">
        <v>5</v>
      </c>
      <c r="O6">
        <v>1</v>
      </c>
      <c r="P6">
        <v>13</v>
      </c>
      <c r="Q6" s="2">
        <f t="shared" si="0"/>
        <v>0.6</v>
      </c>
      <c r="R6" s="2">
        <f t="shared" ref="R6:R46" si="4">J6/K6</f>
        <v>0</v>
      </c>
      <c r="S6" s="6" t="s">
        <v>45</v>
      </c>
      <c r="T6">
        <v>37</v>
      </c>
      <c r="U6">
        <v>22</v>
      </c>
      <c r="V6">
        <v>3</v>
      </c>
      <c r="W6" s="3">
        <f t="shared" si="1"/>
        <v>25.751405405405404</v>
      </c>
      <c r="X6" s="4">
        <f t="shared" si="2"/>
        <v>42.2</v>
      </c>
      <c r="Y6" s="4">
        <f t="shared" si="3"/>
        <v>18.8</v>
      </c>
      <c r="Z6">
        <v>0</v>
      </c>
    </row>
    <row r="7" spans="1:26" x14ac:dyDescent="0.3">
      <c r="A7" s="1" t="str">
        <f>'Ricky Rubio'!A7</f>
        <v>vs IMP</v>
      </c>
      <c r="B7">
        <v>17</v>
      </c>
      <c r="C7">
        <v>9</v>
      </c>
      <c r="D7">
        <v>7</v>
      </c>
      <c r="E7">
        <v>0</v>
      </c>
      <c r="F7">
        <v>0</v>
      </c>
      <c r="G7">
        <v>3</v>
      </c>
      <c r="H7">
        <v>8</v>
      </c>
      <c r="I7">
        <v>11</v>
      </c>
      <c r="J7">
        <v>0</v>
      </c>
      <c r="K7">
        <v>0</v>
      </c>
      <c r="L7">
        <v>1</v>
      </c>
      <c r="M7">
        <v>3</v>
      </c>
      <c r="N7">
        <v>3</v>
      </c>
      <c r="O7">
        <v>3</v>
      </c>
      <c r="P7">
        <v>-6</v>
      </c>
      <c r="Q7" s="2">
        <f t="shared" si="0"/>
        <v>0.72727272727272729</v>
      </c>
      <c r="R7" s="6" t="s">
        <v>45</v>
      </c>
      <c r="S7" s="2">
        <f t="shared" ref="S7:S46" si="5">L7/M7</f>
        <v>0.33333333333333331</v>
      </c>
      <c r="T7">
        <v>34</v>
      </c>
      <c r="U7">
        <v>33</v>
      </c>
      <c r="V7">
        <v>2</v>
      </c>
      <c r="W7" s="3">
        <f t="shared" si="1"/>
        <v>23.873852941176469</v>
      </c>
      <c r="X7" s="4">
        <f t="shared" si="2"/>
        <v>35.299999999999997</v>
      </c>
      <c r="Y7" s="4">
        <f t="shared" si="3"/>
        <v>16.299999999999997</v>
      </c>
      <c r="Z7">
        <v>0</v>
      </c>
    </row>
    <row r="8" spans="1:26" x14ac:dyDescent="0.3">
      <c r="A8" s="1" t="str">
        <f>'Ricky Rubio'!A8</f>
        <v>@ 3PT</v>
      </c>
      <c r="B8">
        <v>11</v>
      </c>
      <c r="C8">
        <v>2</v>
      </c>
      <c r="D8">
        <v>4</v>
      </c>
      <c r="E8">
        <v>0</v>
      </c>
      <c r="F8">
        <v>0</v>
      </c>
      <c r="G8">
        <v>0</v>
      </c>
      <c r="H8">
        <v>5</v>
      </c>
      <c r="I8">
        <v>8</v>
      </c>
      <c r="J8">
        <v>0</v>
      </c>
      <c r="K8">
        <v>1</v>
      </c>
      <c r="L8">
        <v>1</v>
      </c>
      <c r="M8">
        <v>3</v>
      </c>
      <c r="N8">
        <v>1</v>
      </c>
      <c r="O8">
        <v>1</v>
      </c>
      <c r="P8">
        <v>3</v>
      </c>
      <c r="Q8" s="2">
        <f t="shared" si="0"/>
        <v>0.625</v>
      </c>
      <c r="R8" s="2">
        <f t="shared" si="4"/>
        <v>0</v>
      </c>
      <c r="S8" s="2">
        <f t="shared" si="5"/>
        <v>0.33333333333333331</v>
      </c>
      <c r="T8">
        <v>19</v>
      </c>
      <c r="U8">
        <v>20</v>
      </c>
      <c r="V8">
        <v>2</v>
      </c>
      <c r="W8" s="3">
        <f t="shared" si="1"/>
        <v>26.003894736842106</v>
      </c>
      <c r="X8" s="4">
        <f t="shared" si="2"/>
        <v>19.399999999999999</v>
      </c>
      <c r="Y8" s="4">
        <f t="shared" si="3"/>
        <v>10</v>
      </c>
      <c r="Z8">
        <v>0</v>
      </c>
    </row>
    <row r="9" spans="1:26" x14ac:dyDescent="0.3">
      <c r="A9" s="1" t="str">
        <f>'Ricky Rubio'!A9</f>
        <v>vs DEF</v>
      </c>
      <c r="B9">
        <v>21</v>
      </c>
      <c r="C9">
        <v>4</v>
      </c>
      <c r="D9">
        <v>5</v>
      </c>
      <c r="E9">
        <v>1</v>
      </c>
      <c r="F9">
        <v>1</v>
      </c>
      <c r="G9">
        <v>3</v>
      </c>
      <c r="H9">
        <v>10</v>
      </c>
      <c r="I9">
        <v>11</v>
      </c>
      <c r="J9">
        <v>0</v>
      </c>
      <c r="K9">
        <v>1</v>
      </c>
      <c r="L9">
        <v>1</v>
      </c>
      <c r="M9">
        <v>2</v>
      </c>
      <c r="N9">
        <v>1</v>
      </c>
      <c r="O9">
        <v>2</v>
      </c>
      <c r="P9">
        <v>-8</v>
      </c>
      <c r="Q9" s="2">
        <f t="shared" si="0"/>
        <v>0.90909090909090906</v>
      </c>
      <c r="R9" s="2">
        <f t="shared" si="4"/>
        <v>0</v>
      </c>
      <c r="S9" s="2">
        <f t="shared" si="5"/>
        <v>0.5</v>
      </c>
      <c r="T9">
        <v>34</v>
      </c>
      <c r="U9">
        <v>31</v>
      </c>
      <c r="V9">
        <v>4</v>
      </c>
      <c r="W9" s="3">
        <f t="shared" si="1"/>
        <v>29.423764705882355</v>
      </c>
      <c r="X9" s="4">
        <f t="shared" si="2"/>
        <v>36.299999999999997</v>
      </c>
      <c r="Y9" s="4">
        <f t="shared" si="3"/>
        <v>19.899999999999999</v>
      </c>
      <c r="Z9">
        <v>0</v>
      </c>
    </row>
    <row r="10" spans="1:26" x14ac:dyDescent="0.3">
      <c r="A10" s="1" t="str">
        <f>'Ricky Rubio'!A10</f>
        <v>@ OCE</v>
      </c>
      <c r="B10">
        <v>13</v>
      </c>
      <c r="C10">
        <v>9</v>
      </c>
      <c r="D10">
        <v>3</v>
      </c>
      <c r="E10">
        <v>1</v>
      </c>
      <c r="F10">
        <v>1</v>
      </c>
      <c r="G10">
        <v>0</v>
      </c>
      <c r="H10">
        <v>5</v>
      </c>
      <c r="I10">
        <v>7</v>
      </c>
      <c r="J10">
        <v>2</v>
      </c>
      <c r="K10">
        <v>2</v>
      </c>
      <c r="L10">
        <v>1</v>
      </c>
      <c r="M10">
        <v>1</v>
      </c>
      <c r="N10">
        <v>2</v>
      </c>
      <c r="O10">
        <v>1</v>
      </c>
      <c r="P10">
        <v>10</v>
      </c>
      <c r="Q10" s="2">
        <f t="shared" si="0"/>
        <v>0.7142857142857143</v>
      </c>
      <c r="R10" s="2">
        <f t="shared" si="4"/>
        <v>1</v>
      </c>
      <c r="S10" s="2">
        <f t="shared" si="5"/>
        <v>1</v>
      </c>
      <c r="T10">
        <v>32</v>
      </c>
      <c r="U10">
        <v>20</v>
      </c>
      <c r="V10">
        <v>1</v>
      </c>
      <c r="W10" s="3">
        <f t="shared" si="1"/>
        <v>26.962562500000001</v>
      </c>
      <c r="X10" s="4">
        <f t="shared" si="2"/>
        <v>34.299999999999997</v>
      </c>
      <c r="Y10" s="4">
        <f t="shared" si="3"/>
        <v>17.000000000000004</v>
      </c>
      <c r="Z10">
        <v>0</v>
      </c>
    </row>
    <row r="11" spans="1:26" x14ac:dyDescent="0.3">
      <c r="A11" s="1" t="str">
        <f>'Ricky Rubio'!A11</f>
        <v>vs FRA</v>
      </c>
      <c r="B11">
        <v>17</v>
      </c>
      <c r="C11">
        <v>9</v>
      </c>
      <c r="D11">
        <v>4</v>
      </c>
      <c r="E11">
        <v>0</v>
      </c>
      <c r="F11">
        <v>1</v>
      </c>
      <c r="G11">
        <v>3</v>
      </c>
      <c r="H11">
        <v>7</v>
      </c>
      <c r="I11">
        <v>9</v>
      </c>
      <c r="J11">
        <v>1</v>
      </c>
      <c r="K11">
        <v>1</v>
      </c>
      <c r="L11">
        <v>2</v>
      </c>
      <c r="M11">
        <v>4</v>
      </c>
      <c r="N11">
        <v>5</v>
      </c>
      <c r="O11">
        <v>3</v>
      </c>
      <c r="P11">
        <v>-12</v>
      </c>
      <c r="Q11" s="2">
        <f t="shared" si="0"/>
        <v>0.77777777777777779</v>
      </c>
      <c r="R11" s="2">
        <f t="shared" si="4"/>
        <v>1</v>
      </c>
      <c r="S11" s="2">
        <f t="shared" si="5"/>
        <v>0.5</v>
      </c>
      <c r="T11">
        <v>34</v>
      </c>
      <c r="U11">
        <v>26</v>
      </c>
      <c r="V11">
        <v>2</v>
      </c>
      <c r="W11" s="3">
        <f t="shared" si="1"/>
        <v>25.365441176470586</v>
      </c>
      <c r="X11" s="4">
        <f t="shared" si="2"/>
        <v>33.799999999999997</v>
      </c>
      <c r="Y11" s="4">
        <f t="shared" si="3"/>
        <v>17</v>
      </c>
      <c r="Z11">
        <v>0</v>
      </c>
    </row>
    <row r="12" spans="1:26" x14ac:dyDescent="0.3">
      <c r="A12" s="1" t="str">
        <f>'Ricky Rubio'!A12</f>
        <v>@ INJ</v>
      </c>
      <c r="B12">
        <v>23</v>
      </c>
      <c r="C12">
        <v>13</v>
      </c>
      <c r="D12">
        <v>2</v>
      </c>
      <c r="E12">
        <v>1</v>
      </c>
      <c r="F12">
        <v>0</v>
      </c>
      <c r="G12">
        <v>4</v>
      </c>
      <c r="H12">
        <v>11</v>
      </c>
      <c r="I12">
        <v>18</v>
      </c>
      <c r="J12">
        <v>0</v>
      </c>
      <c r="K12">
        <v>1</v>
      </c>
      <c r="L12">
        <v>1</v>
      </c>
      <c r="M12">
        <v>2</v>
      </c>
      <c r="N12">
        <v>3</v>
      </c>
      <c r="O12">
        <v>3</v>
      </c>
      <c r="P12">
        <v>-1</v>
      </c>
      <c r="Q12" s="2">
        <f t="shared" si="0"/>
        <v>0.61111111111111116</v>
      </c>
      <c r="R12" s="2">
        <f t="shared" si="4"/>
        <v>0</v>
      </c>
      <c r="S12" s="2">
        <f t="shared" si="5"/>
        <v>0.5</v>
      </c>
      <c r="T12">
        <v>32</v>
      </c>
      <c r="U12">
        <v>28</v>
      </c>
      <c r="V12">
        <v>2</v>
      </c>
      <c r="W12" s="3">
        <f t="shared" si="1"/>
        <v>25.109625000000008</v>
      </c>
      <c r="X12" s="4">
        <f t="shared" si="2"/>
        <v>40.6</v>
      </c>
      <c r="Y12" s="4">
        <f t="shared" si="3"/>
        <v>16.399999999999999</v>
      </c>
      <c r="Z12">
        <v>0</v>
      </c>
    </row>
    <row r="13" spans="1:26" x14ac:dyDescent="0.3">
      <c r="A13" s="1" t="str">
        <f>'Ricky Rubio'!A13</f>
        <v>vs EUR</v>
      </c>
      <c r="B13">
        <v>13</v>
      </c>
      <c r="C13">
        <v>8</v>
      </c>
      <c r="D13">
        <v>3</v>
      </c>
      <c r="E13">
        <v>0</v>
      </c>
      <c r="F13">
        <v>0</v>
      </c>
      <c r="G13">
        <v>1</v>
      </c>
      <c r="H13">
        <v>5</v>
      </c>
      <c r="I13">
        <v>13</v>
      </c>
      <c r="J13">
        <v>1</v>
      </c>
      <c r="K13">
        <v>1</v>
      </c>
      <c r="L13">
        <v>2</v>
      </c>
      <c r="M13">
        <v>2</v>
      </c>
      <c r="N13">
        <v>2</v>
      </c>
      <c r="O13">
        <v>0</v>
      </c>
      <c r="P13">
        <v>-9</v>
      </c>
      <c r="Q13" s="2">
        <f t="shared" si="0"/>
        <v>0.38461538461538464</v>
      </c>
      <c r="R13" s="2">
        <f t="shared" si="4"/>
        <v>1</v>
      </c>
      <c r="S13" s="2">
        <f t="shared" si="5"/>
        <v>1</v>
      </c>
      <c r="T13">
        <v>35</v>
      </c>
      <c r="U13">
        <v>20</v>
      </c>
      <c r="V13">
        <v>1</v>
      </c>
      <c r="W13" s="3">
        <f t="shared" si="1"/>
        <v>13.663799999999997</v>
      </c>
      <c r="X13" s="4">
        <f t="shared" si="2"/>
        <v>26.1</v>
      </c>
      <c r="Y13" s="4">
        <f t="shared" si="3"/>
        <v>10.200000000000001</v>
      </c>
      <c r="Z13">
        <v>0</v>
      </c>
    </row>
    <row r="14" spans="1:26" x14ac:dyDescent="0.3">
      <c r="A14" s="1" t="str">
        <f>'Ricky Rubio'!A14</f>
        <v>@ RKS</v>
      </c>
      <c r="B14">
        <v>11</v>
      </c>
      <c r="C14">
        <v>5</v>
      </c>
      <c r="D14">
        <v>4</v>
      </c>
      <c r="E14">
        <v>1</v>
      </c>
      <c r="F14">
        <v>2</v>
      </c>
      <c r="G14">
        <v>3</v>
      </c>
      <c r="H14">
        <v>5</v>
      </c>
      <c r="I14">
        <v>13</v>
      </c>
      <c r="J14">
        <v>0</v>
      </c>
      <c r="K14">
        <v>1</v>
      </c>
      <c r="L14">
        <v>1</v>
      </c>
      <c r="M14">
        <v>1</v>
      </c>
      <c r="N14">
        <v>1</v>
      </c>
      <c r="O14">
        <v>2</v>
      </c>
      <c r="P14">
        <v>-27</v>
      </c>
      <c r="Q14" s="2">
        <f t="shared" si="0"/>
        <v>0.38461538461538464</v>
      </c>
      <c r="R14" s="2">
        <f t="shared" si="4"/>
        <v>0</v>
      </c>
      <c r="S14" s="2">
        <f t="shared" si="5"/>
        <v>1</v>
      </c>
      <c r="T14">
        <v>31</v>
      </c>
      <c r="U14">
        <v>22</v>
      </c>
      <c r="V14">
        <v>0</v>
      </c>
      <c r="W14" s="3">
        <f t="shared" si="1"/>
        <v>11.307935483870965</v>
      </c>
      <c r="X14" s="4">
        <f t="shared" si="2"/>
        <v>29</v>
      </c>
      <c r="Y14" s="4">
        <f t="shared" si="3"/>
        <v>7.5</v>
      </c>
      <c r="Z14">
        <v>0</v>
      </c>
    </row>
    <row r="15" spans="1:26" x14ac:dyDescent="0.3">
      <c r="A15" s="1" t="str">
        <f>'Ricky Rubio'!A15</f>
        <v>vs AFR</v>
      </c>
      <c r="B15">
        <v>14</v>
      </c>
      <c r="C15">
        <v>8</v>
      </c>
      <c r="D15">
        <v>1</v>
      </c>
      <c r="E15">
        <v>1</v>
      </c>
      <c r="F15">
        <v>0</v>
      </c>
      <c r="G15">
        <v>2</v>
      </c>
      <c r="H15">
        <v>7</v>
      </c>
      <c r="I15">
        <v>10</v>
      </c>
      <c r="J15">
        <v>0</v>
      </c>
      <c r="K15">
        <v>0</v>
      </c>
      <c r="L15">
        <v>0</v>
      </c>
      <c r="M15">
        <v>0</v>
      </c>
      <c r="N15">
        <v>2</v>
      </c>
      <c r="O15">
        <v>2</v>
      </c>
      <c r="P15">
        <v>-19</v>
      </c>
      <c r="Q15" s="2">
        <f t="shared" si="0"/>
        <v>0.7</v>
      </c>
      <c r="R15" s="6" t="s">
        <v>45</v>
      </c>
      <c r="S15" s="6" t="s">
        <v>45</v>
      </c>
      <c r="T15">
        <v>30</v>
      </c>
      <c r="U15">
        <v>16</v>
      </c>
      <c r="V15">
        <v>4</v>
      </c>
      <c r="W15" s="3">
        <f t="shared" si="1"/>
        <v>19.404900000000001</v>
      </c>
      <c r="X15" s="4">
        <f t="shared" si="2"/>
        <v>26.1</v>
      </c>
      <c r="Y15" s="4">
        <f t="shared" si="3"/>
        <v>11.599999999999998</v>
      </c>
      <c r="Z15">
        <v>0</v>
      </c>
    </row>
    <row r="16" spans="1:26" x14ac:dyDescent="0.3">
      <c r="A16" s="1" t="str">
        <f>'Ricky Rubio'!A16</f>
        <v>@ OLD</v>
      </c>
      <c r="B16">
        <v>18</v>
      </c>
      <c r="C16">
        <v>5</v>
      </c>
      <c r="D16">
        <v>7</v>
      </c>
      <c r="E16">
        <v>2</v>
      </c>
      <c r="F16">
        <v>0</v>
      </c>
      <c r="G16">
        <v>1</v>
      </c>
      <c r="H16">
        <v>7</v>
      </c>
      <c r="I16">
        <v>10</v>
      </c>
      <c r="J16">
        <v>1</v>
      </c>
      <c r="K16">
        <v>2</v>
      </c>
      <c r="L16">
        <v>3</v>
      </c>
      <c r="M16">
        <v>3</v>
      </c>
      <c r="N16">
        <v>1</v>
      </c>
      <c r="O16">
        <v>2</v>
      </c>
      <c r="P16">
        <v>8</v>
      </c>
      <c r="Q16" s="2">
        <f t="shared" si="0"/>
        <v>0.7</v>
      </c>
      <c r="R16" s="2">
        <f t="shared" si="4"/>
        <v>0.5</v>
      </c>
      <c r="S16" s="2">
        <f t="shared" si="5"/>
        <v>1</v>
      </c>
      <c r="T16">
        <v>33</v>
      </c>
      <c r="U16">
        <v>34</v>
      </c>
      <c r="V16">
        <v>0</v>
      </c>
      <c r="W16" s="3">
        <f t="shared" si="1"/>
        <v>30.514666666666667</v>
      </c>
      <c r="X16" s="4">
        <f t="shared" si="2"/>
        <v>39.5</v>
      </c>
      <c r="Y16" s="4">
        <f t="shared" si="3"/>
        <v>20.199999999999996</v>
      </c>
      <c r="Z16">
        <v>0</v>
      </c>
    </row>
    <row r="17" spans="1:26" x14ac:dyDescent="0.3">
      <c r="A17" s="1" t="str">
        <f>'Ricky Rubio'!A17</f>
        <v>@ USA</v>
      </c>
      <c r="B17">
        <v>21</v>
      </c>
      <c r="C17">
        <v>8</v>
      </c>
      <c r="D17">
        <v>4</v>
      </c>
      <c r="E17">
        <v>0</v>
      </c>
      <c r="F17">
        <v>2</v>
      </c>
      <c r="G17">
        <v>0</v>
      </c>
      <c r="H17">
        <v>10</v>
      </c>
      <c r="I17">
        <v>16</v>
      </c>
      <c r="J17">
        <v>1</v>
      </c>
      <c r="K17">
        <v>1</v>
      </c>
      <c r="L17">
        <v>0</v>
      </c>
      <c r="M17">
        <v>0</v>
      </c>
      <c r="N17">
        <v>6</v>
      </c>
      <c r="O17">
        <v>2</v>
      </c>
      <c r="P17">
        <v>6</v>
      </c>
      <c r="Q17" s="2">
        <f t="shared" si="0"/>
        <v>0.625</v>
      </c>
      <c r="R17" s="2">
        <f t="shared" si="4"/>
        <v>1</v>
      </c>
      <c r="S17" s="6" t="s">
        <v>45</v>
      </c>
      <c r="T17">
        <v>36</v>
      </c>
      <c r="U17">
        <v>30</v>
      </c>
      <c r="V17">
        <v>2</v>
      </c>
      <c r="W17" s="3">
        <f t="shared" si="1"/>
        <v>32.011805555555547</v>
      </c>
      <c r="X17" s="4">
        <f t="shared" si="2"/>
        <v>42.6</v>
      </c>
      <c r="Y17" s="4">
        <f t="shared" si="3"/>
        <v>22.6</v>
      </c>
      <c r="Z17">
        <v>0</v>
      </c>
    </row>
    <row r="18" spans="1:26" x14ac:dyDescent="0.3">
      <c r="A18" s="1" t="str">
        <f>'Ricky Rubio'!A18</f>
        <v>@ CHI</v>
      </c>
      <c r="B18">
        <v>11</v>
      </c>
      <c r="C18">
        <v>8</v>
      </c>
      <c r="D18">
        <v>3</v>
      </c>
      <c r="E18">
        <v>2</v>
      </c>
      <c r="F18">
        <v>1</v>
      </c>
      <c r="G18">
        <v>5</v>
      </c>
      <c r="H18">
        <v>4</v>
      </c>
      <c r="I18">
        <v>11</v>
      </c>
      <c r="J18">
        <v>0</v>
      </c>
      <c r="K18">
        <v>0</v>
      </c>
      <c r="L18">
        <v>3</v>
      </c>
      <c r="M18">
        <v>4</v>
      </c>
      <c r="N18">
        <v>3</v>
      </c>
      <c r="O18">
        <v>3</v>
      </c>
      <c r="P18">
        <v>6</v>
      </c>
      <c r="Q18" s="2">
        <f t="shared" si="0"/>
        <v>0.36363636363636365</v>
      </c>
      <c r="R18" s="6" t="s">
        <v>45</v>
      </c>
      <c r="S18" s="2">
        <f t="shared" si="5"/>
        <v>0.75</v>
      </c>
      <c r="T18">
        <v>35</v>
      </c>
      <c r="U18">
        <v>18</v>
      </c>
      <c r="V18">
        <v>0</v>
      </c>
      <c r="W18" s="3">
        <f t="shared" si="1"/>
        <v>8.4617142857142778</v>
      </c>
      <c r="X18" s="4">
        <f t="shared" si="2"/>
        <v>29.1</v>
      </c>
      <c r="Y18" s="4">
        <f t="shared" si="3"/>
        <v>6.3999999999999986</v>
      </c>
      <c r="Z18">
        <v>0</v>
      </c>
    </row>
    <row r="19" spans="1:26" x14ac:dyDescent="0.3">
      <c r="A19" s="1" t="str">
        <f>'Ricky Rubio'!A19</f>
        <v>vs 6TH</v>
      </c>
      <c r="B19">
        <v>27</v>
      </c>
      <c r="C19">
        <v>14</v>
      </c>
      <c r="D19">
        <v>11</v>
      </c>
      <c r="E19">
        <v>2</v>
      </c>
      <c r="F19">
        <v>1</v>
      </c>
      <c r="G19">
        <v>2</v>
      </c>
      <c r="H19">
        <v>12</v>
      </c>
      <c r="I19">
        <v>17</v>
      </c>
      <c r="J19">
        <v>1</v>
      </c>
      <c r="K19">
        <v>2</v>
      </c>
      <c r="L19">
        <v>2</v>
      </c>
      <c r="M19">
        <v>2</v>
      </c>
      <c r="N19">
        <v>7</v>
      </c>
      <c r="O19">
        <v>2</v>
      </c>
      <c r="P19">
        <v>1</v>
      </c>
      <c r="Q19" s="2">
        <f t="shared" si="0"/>
        <v>0.70588235294117652</v>
      </c>
      <c r="R19" s="2">
        <f t="shared" si="4"/>
        <v>0.5</v>
      </c>
      <c r="S19" s="2">
        <f t="shared" si="5"/>
        <v>1</v>
      </c>
      <c r="T19">
        <v>49</v>
      </c>
      <c r="U19">
        <v>53</v>
      </c>
      <c r="V19">
        <v>1</v>
      </c>
      <c r="W19" s="3">
        <f t="shared" si="1"/>
        <v>35.291387755102043</v>
      </c>
      <c r="X19" s="4">
        <f t="shared" si="2"/>
        <v>67.3</v>
      </c>
      <c r="Y19" s="4">
        <f t="shared" si="3"/>
        <v>34.200000000000003</v>
      </c>
      <c r="Z19">
        <v>0</v>
      </c>
    </row>
    <row r="20" spans="1:26" x14ac:dyDescent="0.3">
      <c r="A20" s="1">
        <f>'Ricky Rubio'!A20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'Ricky Rubio'!A21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'Ricky Rubio'!A22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'Ricky Rubio'!A23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'Ricky Rubio'!A24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'Ricky Rubio'!A25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'Ricky Rubio'!A26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'Ricky Rubio'!A27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16.222222222222221</v>
      </c>
      <c r="C47" s="4">
        <f t="shared" ref="C47:P47" si="6">AVERAGE(C2:C46)</f>
        <v>7.833333333333333</v>
      </c>
      <c r="D47" s="4">
        <f t="shared" si="6"/>
        <v>4.2777777777777777</v>
      </c>
      <c r="E47" s="4">
        <f t="shared" si="6"/>
        <v>1</v>
      </c>
      <c r="F47" s="4">
        <f t="shared" si="6"/>
        <v>0.55555555555555558</v>
      </c>
      <c r="G47" s="4">
        <f t="shared" si="6"/>
        <v>1.9444444444444444</v>
      </c>
      <c r="H47" s="4">
        <f t="shared" si="6"/>
        <v>7.3888888888888893</v>
      </c>
      <c r="I47" s="4">
        <f t="shared" si="6"/>
        <v>11.555555555555555</v>
      </c>
      <c r="J47" s="4">
        <f t="shared" si="6"/>
        <v>0.3888888888888889</v>
      </c>
      <c r="K47" s="4">
        <f t="shared" si="6"/>
        <v>0.83333333333333337</v>
      </c>
      <c r="L47" s="4">
        <f t="shared" si="6"/>
        <v>1.0555555555555556</v>
      </c>
      <c r="M47" s="4">
        <f t="shared" si="6"/>
        <v>1.5555555555555556</v>
      </c>
      <c r="N47" s="4">
        <f t="shared" si="6"/>
        <v>2.8888888888888888</v>
      </c>
      <c r="O47" s="4">
        <f t="shared" si="6"/>
        <v>1.9444444444444444</v>
      </c>
      <c r="P47" s="4">
        <f t="shared" si="6"/>
        <v>-2.3888888888888888</v>
      </c>
      <c r="Q47" s="2">
        <f>SUM(H2:H46)/SUM(I2:I46)</f>
        <v>0.63942307692307687</v>
      </c>
      <c r="R47" s="2">
        <f>SUM(J2:J46)/SUM(K2:K46)</f>
        <v>0.46666666666666667</v>
      </c>
      <c r="S47" s="2">
        <f>SUM(L2:L46)/SUM(M2:M46)</f>
        <v>0.6785714285714286</v>
      </c>
      <c r="T47" s="4">
        <f t="shared" ref="T47:V47" si="7">AVERAGE(T2:T46)</f>
        <v>32.166666666666664</v>
      </c>
      <c r="U47" s="4">
        <f t="shared" si="7"/>
        <v>26</v>
      </c>
      <c r="V47" s="4">
        <f t="shared" si="7"/>
        <v>1.9444444444444444</v>
      </c>
      <c r="W47" s="3">
        <f>((H49*85.91) +(F49*53.897)+(J49*51.757)+(L49*46.845)+(E49*39.19)+(N49*39.19)+(D49*34.677)+((C49-N49)*14.707)-(O49*17.174)-((M49-L49)*20.091)-((I49-H49)*39.19)-(G49*53.897))/T49</f>
        <v>24.753284974093262</v>
      </c>
      <c r="X47" s="4">
        <f t="shared" ref="X47" si="8">B47+(C47*1.2)+(D47*1.5)+(E47*3)+(F47*3)-G47</f>
        <v>34.761111111111106</v>
      </c>
      <c r="Y47" s="4">
        <f t="shared" ref="Y47" si="9">B47+0.4*H47-0.7*I47-0.4*(M47-L47)+0.7*N47+0.3*(C47-N47)+F47+D47*0.7+0.7*E47-0.4*O47-G47</f>
        <v>15.922222222222222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292</v>
      </c>
      <c r="C49">
        <f t="shared" ref="C49:P49" si="10">SUM(C2:C46)</f>
        <v>141</v>
      </c>
      <c r="D49">
        <f t="shared" si="10"/>
        <v>77</v>
      </c>
      <c r="E49">
        <f t="shared" si="10"/>
        <v>18</v>
      </c>
      <c r="F49">
        <f t="shared" si="10"/>
        <v>10</v>
      </c>
      <c r="G49">
        <f t="shared" si="10"/>
        <v>35</v>
      </c>
      <c r="H49">
        <f t="shared" si="10"/>
        <v>133</v>
      </c>
      <c r="I49">
        <f t="shared" si="10"/>
        <v>208</v>
      </c>
      <c r="J49">
        <f t="shared" si="10"/>
        <v>7</v>
      </c>
      <c r="K49">
        <f t="shared" si="10"/>
        <v>15</v>
      </c>
      <c r="L49">
        <f t="shared" si="10"/>
        <v>19</v>
      </c>
      <c r="M49">
        <f t="shared" si="10"/>
        <v>28</v>
      </c>
      <c r="N49">
        <f t="shared" si="10"/>
        <v>52</v>
      </c>
      <c r="O49">
        <f t="shared" si="10"/>
        <v>35</v>
      </c>
      <c r="P49">
        <f t="shared" si="10"/>
        <v>-43</v>
      </c>
      <c r="T49">
        <f>SUM(T2:T46)</f>
        <v>579</v>
      </c>
      <c r="U49">
        <f>SUM(U2:U46)</f>
        <v>468</v>
      </c>
      <c r="V49">
        <f>SUM(V2:V46)</f>
        <v>35</v>
      </c>
      <c r="X49" s="4">
        <f>SUM(X2:X46)</f>
        <v>625.70000000000005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32</v>
      </c>
      <c r="C2">
        <v>10</v>
      </c>
      <c r="D2">
        <v>3</v>
      </c>
      <c r="E2">
        <v>0</v>
      </c>
      <c r="F2">
        <v>0</v>
      </c>
      <c r="G2">
        <v>0</v>
      </c>
      <c r="H2">
        <v>13</v>
      </c>
      <c r="I2">
        <v>21</v>
      </c>
      <c r="J2">
        <v>4</v>
      </c>
      <c r="K2">
        <v>5</v>
      </c>
      <c r="L2">
        <v>2</v>
      </c>
      <c r="M2">
        <v>3</v>
      </c>
      <c r="N2">
        <v>4</v>
      </c>
      <c r="O2">
        <v>3</v>
      </c>
      <c r="P2">
        <v>-3</v>
      </c>
      <c r="Q2" s="2">
        <f t="shared" ref="Q2:Q46" si="0">H2/I2</f>
        <v>0.61904761904761907</v>
      </c>
      <c r="R2" s="2">
        <f t="shared" ref="R2:R46" si="1">J2/K2</f>
        <v>0.8</v>
      </c>
      <c r="S2" s="2">
        <f>L2/M2</f>
        <v>0.66666666666666663</v>
      </c>
      <c r="T2">
        <v>39</v>
      </c>
      <c r="U2">
        <v>40</v>
      </c>
      <c r="V2">
        <v>2</v>
      </c>
      <c r="W2" s="3">
        <f t="shared" ref="W2:W46" si="2">((H2*85.91) +(F2*53.897)+(J2*51.757)+(L2*46.845)+(E2*39.19)+(N2*39.19)+(D2*34.677)+((C2-N2)*14.707)-(O2*17.174)-((M2-L2)*20.091)-((I2-H2)*39.19)-(G2*53.897))/T2</f>
        <v>35.421743589743592</v>
      </c>
      <c r="X2" s="4">
        <f t="shared" ref="X2:X46" si="3">B2+(C2*1.2)+(D2*1.5)+(E2*3)+(F2*3)-G2</f>
        <v>48.5</v>
      </c>
      <c r="Y2" s="4">
        <f t="shared" ref="Y2:Y46" si="4">B2+0.4*H2-0.7*I2-0.4*(M2-L2)+0.7*N2+0.3*(C2-N2)+F2+D2*0.7+0.7*E2-0.4*O2-G2</f>
        <v>27.600000000000005</v>
      </c>
      <c r="Z2">
        <v>0</v>
      </c>
    </row>
    <row r="3" spans="1:26" x14ac:dyDescent="0.3">
      <c r="A3" s="1" t="str">
        <f>'Ricky Rubio'!A3</f>
        <v>@ CHI</v>
      </c>
      <c r="B3">
        <v>41</v>
      </c>
      <c r="C3">
        <v>4</v>
      </c>
      <c r="D3">
        <v>0</v>
      </c>
      <c r="E3">
        <v>0</v>
      </c>
      <c r="F3">
        <v>2</v>
      </c>
      <c r="G3">
        <v>2</v>
      </c>
      <c r="H3">
        <v>17</v>
      </c>
      <c r="I3">
        <v>26</v>
      </c>
      <c r="J3">
        <v>3</v>
      </c>
      <c r="K3">
        <v>6</v>
      </c>
      <c r="L3">
        <v>4</v>
      </c>
      <c r="M3">
        <v>5</v>
      </c>
      <c r="N3">
        <v>2</v>
      </c>
      <c r="O3">
        <v>2</v>
      </c>
      <c r="P3">
        <v>-6</v>
      </c>
      <c r="Q3" s="2">
        <f t="shared" si="0"/>
        <v>0.65384615384615385</v>
      </c>
      <c r="R3" s="2">
        <f t="shared" si="1"/>
        <v>0.5</v>
      </c>
      <c r="S3" s="2">
        <f>L3/M3</f>
        <v>0.8</v>
      </c>
      <c r="T3">
        <v>36</v>
      </c>
      <c r="U3">
        <v>41</v>
      </c>
      <c r="V3">
        <v>2</v>
      </c>
      <c r="W3" s="3">
        <f t="shared" si="2"/>
        <v>41.771277777777783</v>
      </c>
      <c r="X3" s="4">
        <f t="shared" si="3"/>
        <v>49.8</v>
      </c>
      <c r="Y3" s="4">
        <f t="shared" si="4"/>
        <v>30.400000000000006</v>
      </c>
      <c r="Z3">
        <v>0</v>
      </c>
    </row>
    <row r="4" spans="1:26" x14ac:dyDescent="0.3">
      <c r="A4" s="1" t="str">
        <f>'Ricky Rubio'!A4</f>
        <v>@ 6TH</v>
      </c>
      <c r="B4">
        <v>30</v>
      </c>
      <c r="C4">
        <v>9</v>
      </c>
      <c r="D4">
        <v>2</v>
      </c>
      <c r="E4">
        <v>3</v>
      </c>
      <c r="F4">
        <v>0</v>
      </c>
      <c r="G4">
        <v>1</v>
      </c>
      <c r="H4">
        <v>14</v>
      </c>
      <c r="I4">
        <v>23</v>
      </c>
      <c r="J4">
        <v>1</v>
      </c>
      <c r="K4">
        <v>3</v>
      </c>
      <c r="L4">
        <v>1</v>
      </c>
      <c r="M4">
        <v>1</v>
      </c>
      <c r="N4">
        <v>5</v>
      </c>
      <c r="O4">
        <v>1</v>
      </c>
      <c r="P4">
        <v>8</v>
      </c>
      <c r="Q4" s="2">
        <f t="shared" si="0"/>
        <v>0.60869565217391308</v>
      </c>
      <c r="R4" s="2">
        <f t="shared" si="1"/>
        <v>0.33333333333333331</v>
      </c>
      <c r="S4" s="2">
        <f>L4/M4</f>
        <v>1</v>
      </c>
      <c r="T4">
        <v>31</v>
      </c>
      <c r="U4">
        <v>36</v>
      </c>
      <c r="V4">
        <v>3</v>
      </c>
      <c r="W4" s="3">
        <f t="shared" si="2"/>
        <v>42.556870967741943</v>
      </c>
      <c r="X4" s="4">
        <f t="shared" si="3"/>
        <v>51.8</v>
      </c>
      <c r="Y4" s="4">
        <f t="shared" si="4"/>
        <v>26.300000000000004</v>
      </c>
      <c r="Z4">
        <v>1</v>
      </c>
    </row>
    <row r="5" spans="1:26" x14ac:dyDescent="0.3">
      <c r="A5" s="1" t="str">
        <f>'Ricky Rubio'!A5</f>
        <v>vs CAN</v>
      </c>
      <c r="B5">
        <v>23</v>
      </c>
      <c r="C5">
        <v>6</v>
      </c>
      <c r="D5">
        <v>3</v>
      </c>
      <c r="E5">
        <v>0</v>
      </c>
      <c r="F5">
        <v>0</v>
      </c>
      <c r="G5">
        <v>0</v>
      </c>
      <c r="H5">
        <v>9</v>
      </c>
      <c r="I5">
        <v>15</v>
      </c>
      <c r="J5">
        <v>4</v>
      </c>
      <c r="K5">
        <v>6</v>
      </c>
      <c r="L5">
        <v>1</v>
      </c>
      <c r="M5">
        <v>2</v>
      </c>
      <c r="N5">
        <v>0</v>
      </c>
      <c r="O5">
        <v>3</v>
      </c>
      <c r="P5">
        <v>-18</v>
      </c>
      <c r="Q5" s="2">
        <f t="shared" si="0"/>
        <v>0.6</v>
      </c>
      <c r="R5" s="2">
        <f t="shared" si="1"/>
        <v>0.66666666666666663</v>
      </c>
      <c r="S5" s="2">
        <f>L5/M5</f>
        <v>0.5</v>
      </c>
      <c r="T5">
        <v>34</v>
      </c>
      <c r="U5">
        <v>30</v>
      </c>
      <c r="V5">
        <v>0</v>
      </c>
      <c r="W5" s="3">
        <f t="shared" si="2"/>
        <v>26.840676470588235</v>
      </c>
      <c r="X5" s="4">
        <f t="shared" si="3"/>
        <v>34.700000000000003</v>
      </c>
      <c r="Y5" s="4">
        <f t="shared" si="4"/>
        <v>18.400000000000002</v>
      </c>
      <c r="Z5">
        <v>0</v>
      </c>
    </row>
    <row r="6" spans="1:26" x14ac:dyDescent="0.3">
      <c r="A6" s="1" t="str">
        <f>'Ricky Rubio'!A6</f>
        <v>@ DNK</v>
      </c>
      <c r="B6">
        <v>46</v>
      </c>
      <c r="C6">
        <v>9</v>
      </c>
      <c r="D6">
        <v>3</v>
      </c>
      <c r="E6">
        <v>4</v>
      </c>
      <c r="F6">
        <v>0</v>
      </c>
      <c r="G6">
        <v>4</v>
      </c>
      <c r="H6">
        <v>19</v>
      </c>
      <c r="I6">
        <v>27</v>
      </c>
      <c r="J6">
        <v>6</v>
      </c>
      <c r="K6">
        <v>8</v>
      </c>
      <c r="L6">
        <v>2</v>
      </c>
      <c r="M6">
        <v>2</v>
      </c>
      <c r="N6">
        <v>2</v>
      </c>
      <c r="O6">
        <v>3</v>
      </c>
      <c r="P6">
        <v>15</v>
      </c>
      <c r="Q6" s="2">
        <f t="shared" si="0"/>
        <v>0.70370370370370372</v>
      </c>
      <c r="R6" s="2">
        <f t="shared" si="1"/>
        <v>0.75</v>
      </c>
      <c r="S6" s="2">
        <f t="shared" ref="S6:S46" si="5">L6/M6</f>
        <v>1</v>
      </c>
      <c r="T6">
        <v>45</v>
      </c>
      <c r="U6">
        <v>54</v>
      </c>
      <c r="V6">
        <v>2</v>
      </c>
      <c r="W6" s="3">
        <f t="shared" si="2"/>
        <v>42.178044444444453</v>
      </c>
      <c r="X6" s="4">
        <f t="shared" si="3"/>
        <v>69.3</v>
      </c>
      <c r="Y6" s="4">
        <f t="shared" si="4"/>
        <v>37.9</v>
      </c>
      <c r="Z6">
        <v>1</v>
      </c>
    </row>
    <row r="7" spans="1:26" x14ac:dyDescent="0.3">
      <c r="A7" s="1" t="str">
        <f>'Ricky Rubio'!A7</f>
        <v>vs IMP</v>
      </c>
      <c r="B7">
        <v>15</v>
      </c>
      <c r="C7">
        <v>13</v>
      </c>
      <c r="D7">
        <v>1</v>
      </c>
      <c r="E7">
        <v>0</v>
      </c>
      <c r="F7">
        <v>0</v>
      </c>
      <c r="G7">
        <v>0</v>
      </c>
      <c r="H7">
        <v>6</v>
      </c>
      <c r="I7">
        <v>17</v>
      </c>
      <c r="J7">
        <v>0</v>
      </c>
      <c r="K7">
        <v>1</v>
      </c>
      <c r="L7">
        <v>3</v>
      </c>
      <c r="M7">
        <v>4</v>
      </c>
      <c r="N7">
        <v>6</v>
      </c>
      <c r="O7">
        <v>1</v>
      </c>
      <c r="P7">
        <v>-16</v>
      </c>
      <c r="Q7" s="2">
        <f t="shared" si="0"/>
        <v>0.35294117647058826</v>
      </c>
      <c r="R7" s="2">
        <f t="shared" si="1"/>
        <v>0</v>
      </c>
      <c r="S7" s="2">
        <f t="shared" si="5"/>
        <v>0.75</v>
      </c>
      <c r="T7">
        <v>32</v>
      </c>
      <c r="U7">
        <v>17</v>
      </c>
      <c r="V7">
        <v>0</v>
      </c>
      <c r="W7" s="3">
        <f t="shared" si="2"/>
        <v>17.512687499999998</v>
      </c>
      <c r="X7" s="4">
        <f t="shared" si="3"/>
        <v>32.1</v>
      </c>
      <c r="Y7" s="4">
        <f t="shared" si="4"/>
        <v>11.699999999999998</v>
      </c>
      <c r="Z7">
        <v>0</v>
      </c>
    </row>
    <row r="8" spans="1:26" x14ac:dyDescent="0.3">
      <c r="A8" s="1" t="str">
        <f>'Ricky Rubio'!A8</f>
        <v>@ 3PT</v>
      </c>
      <c r="B8">
        <v>32</v>
      </c>
      <c r="C8">
        <v>11</v>
      </c>
      <c r="D8">
        <v>2</v>
      </c>
      <c r="E8">
        <v>2</v>
      </c>
      <c r="F8">
        <v>0</v>
      </c>
      <c r="G8">
        <v>2</v>
      </c>
      <c r="H8">
        <v>15</v>
      </c>
      <c r="I8">
        <v>27</v>
      </c>
      <c r="J8">
        <v>2</v>
      </c>
      <c r="K8">
        <v>7</v>
      </c>
      <c r="L8">
        <v>0</v>
      </c>
      <c r="M8">
        <v>0</v>
      </c>
      <c r="N8">
        <v>4</v>
      </c>
      <c r="O8">
        <v>0</v>
      </c>
      <c r="P8">
        <v>-23</v>
      </c>
      <c r="Q8" s="2">
        <f t="shared" si="0"/>
        <v>0.55555555555555558</v>
      </c>
      <c r="R8" s="2">
        <f t="shared" si="1"/>
        <v>0.2857142857142857</v>
      </c>
      <c r="S8" s="6" t="s">
        <v>45</v>
      </c>
      <c r="T8">
        <v>37</v>
      </c>
      <c r="U8">
        <v>38</v>
      </c>
      <c r="V8">
        <v>2</v>
      </c>
      <c r="W8" s="3">
        <f t="shared" si="2"/>
        <v>33.014405405405405</v>
      </c>
      <c r="X8" s="4">
        <f t="shared" si="3"/>
        <v>52.2</v>
      </c>
      <c r="Y8" s="4">
        <f t="shared" si="4"/>
        <v>24.8</v>
      </c>
      <c r="Z8">
        <v>0</v>
      </c>
    </row>
    <row r="9" spans="1:26" x14ac:dyDescent="0.3">
      <c r="A9" s="1" t="str">
        <f>'Ricky Rubio'!A9</f>
        <v>vs DEF</v>
      </c>
      <c r="B9">
        <v>30</v>
      </c>
      <c r="C9">
        <v>8</v>
      </c>
      <c r="D9">
        <v>3</v>
      </c>
      <c r="E9">
        <v>1</v>
      </c>
      <c r="F9">
        <v>3</v>
      </c>
      <c r="G9">
        <v>1</v>
      </c>
      <c r="H9">
        <v>13</v>
      </c>
      <c r="I9">
        <v>27</v>
      </c>
      <c r="J9">
        <v>1</v>
      </c>
      <c r="K9">
        <v>7</v>
      </c>
      <c r="L9">
        <v>3</v>
      </c>
      <c r="M9">
        <v>4</v>
      </c>
      <c r="N9">
        <v>2</v>
      </c>
      <c r="O9">
        <v>5</v>
      </c>
      <c r="P9">
        <v>-6</v>
      </c>
      <c r="Q9" s="2">
        <f t="shared" si="0"/>
        <v>0.48148148148148145</v>
      </c>
      <c r="R9" s="2">
        <f t="shared" si="1"/>
        <v>0.14285714285714285</v>
      </c>
      <c r="S9" s="2">
        <f t="shared" si="5"/>
        <v>0.75</v>
      </c>
      <c r="T9">
        <v>38</v>
      </c>
      <c r="U9">
        <v>36</v>
      </c>
      <c r="V9">
        <v>0</v>
      </c>
      <c r="W9" s="3">
        <f t="shared" si="2"/>
        <v>28.214157894736854</v>
      </c>
      <c r="X9" s="4">
        <f t="shared" si="3"/>
        <v>55.1</v>
      </c>
      <c r="Y9" s="4">
        <f t="shared" si="4"/>
        <v>21.900000000000002</v>
      </c>
      <c r="Z9">
        <v>0</v>
      </c>
    </row>
    <row r="10" spans="1:26" x14ac:dyDescent="0.3">
      <c r="A10" s="1" t="str">
        <f>'Ricky Rubio'!A10</f>
        <v>@ OCE</v>
      </c>
      <c r="B10">
        <v>25</v>
      </c>
      <c r="C10">
        <v>4</v>
      </c>
      <c r="D10">
        <v>2</v>
      </c>
      <c r="E10">
        <v>1</v>
      </c>
      <c r="F10">
        <v>1</v>
      </c>
      <c r="G10">
        <v>0</v>
      </c>
      <c r="H10">
        <v>12</v>
      </c>
      <c r="I10">
        <v>19</v>
      </c>
      <c r="J10">
        <v>1</v>
      </c>
      <c r="K10">
        <v>3</v>
      </c>
      <c r="L10">
        <v>0</v>
      </c>
      <c r="M10">
        <v>0</v>
      </c>
      <c r="N10">
        <v>1</v>
      </c>
      <c r="O10">
        <v>1</v>
      </c>
      <c r="P10">
        <v>7</v>
      </c>
      <c r="Q10" s="2">
        <f t="shared" si="0"/>
        <v>0.63157894736842102</v>
      </c>
      <c r="R10" s="2">
        <f t="shared" si="1"/>
        <v>0.33333333333333331</v>
      </c>
      <c r="S10" s="6" t="s">
        <v>45</v>
      </c>
      <c r="T10">
        <v>33</v>
      </c>
      <c r="U10">
        <v>30</v>
      </c>
      <c r="V10">
        <v>0</v>
      </c>
      <c r="W10" s="3">
        <f t="shared" si="2"/>
        <v>31.421969696969711</v>
      </c>
      <c r="X10" s="4">
        <f t="shared" si="3"/>
        <v>38.799999999999997</v>
      </c>
      <c r="Y10" s="4">
        <f t="shared" si="4"/>
        <v>20.799999999999997</v>
      </c>
      <c r="Z10">
        <v>1</v>
      </c>
    </row>
    <row r="11" spans="1:26" x14ac:dyDescent="0.3">
      <c r="A11" s="1" t="str">
        <f>'Ricky Rubio'!A11</f>
        <v>vs FRA</v>
      </c>
      <c r="B11">
        <v>22</v>
      </c>
      <c r="C11">
        <v>7</v>
      </c>
      <c r="D11">
        <v>2</v>
      </c>
      <c r="E11">
        <v>1</v>
      </c>
      <c r="F11">
        <v>0</v>
      </c>
      <c r="G11">
        <v>0</v>
      </c>
      <c r="H11">
        <v>9</v>
      </c>
      <c r="I11">
        <v>19</v>
      </c>
      <c r="J11">
        <v>2</v>
      </c>
      <c r="K11">
        <v>6</v>
      </c>
      <c r="L11">
        <v>2</v>
      </c>
      <c r="M11">
        <v>2</v>
      </c>
      <c r="N11">
        <v>1</v>
      </c>
      <c r="O11">
        <v>3</v>
      </c>
      <c r="P11">
        <v>-21</v>
      </c>
      <c r="Q11" s="2">
        <f t="shared" si="0"/>
        <v>0.47368421052631576</v>
      </c>
      <c r="R11" s="2">
        <f t="shared" si="1"/>
        <v>0.33333333333333331</v>
      </c>
      <c r="S11" s="2">
        <f t="shared" si="5"/>
        <v>1</v>
      </c>
      <c r="T11">
        <v>27</v>
      </c>
      <c r="U11">
        <v>26</v>
      </c>
      <c r="V11">
        <v>0</v>
      </c>
      <c r="W11" s="3">
        <f t="shared" si="2"/>
        <v>28.257333333333342</v>
      </c>
      <c r="X11" s="4">
        <f t="shared" si="3"/>
        <v>36.4</v>
      </c>
      <c r="Y11" s="4">
        <f t="shared" si="4"/>
        <v>15.7</v>
      </c>
      <c r="Z11">
        <v>0</v>
      </c>
    </row>
    <row r="12" spans="1:26" x14ac:dyDescent="0.3">
      <c r="A12" s="1" t="str">
        <f>'Ricky Rubio'!A12</f>
        <v>@ INJ</v>
      </c>
      <c r="B12">
        <v>24</v>
      </c>
      <c r="C12">
        <v>8</v>
      </c>
      <c r="D12">
        <v>1</v>
      </c>
      <c r="E12">
        <v>1</v>
      </c>
      <c r="F12">
        <v>1</v>
      </c>
      <c r="G12">
        <v>0</v>
      </c>
      <c r="H12">
        <v>9</v>
      </c>
      <c r="I12">
        <v>20</v>
      </c>
      <c r="J12">
        <v>4</v>
      </c>
      <c r="K12">
        <v>9</v>
      </c>
      <c r="L12">
        <v>2</v>
      </c>
      <c r="M12">
        <v>4</v>
      </c>
      <c r="N12">
        <v>2</v>
      </c>
      <c r="O12">
        <v>2</v>
      </c>
      <c r="P12">
        <v>-11</v>
      </c>
      <c r="Q12" s="2">
        <f t="shared" si="0"/>
        <v>0.45</v>
      </c>
      <c r="R12" s="2">
        <f t="shared" si="1"/>
        <v>0.44444444444444442</v>
      </c>
      <c r="S12" s="2">
        <f t="shared" si="5"/>
        <v>0.5</v>
      </c>
      <c r="T12">
        <v>35</v>
      </c>
      <c r="U12">
        <v>26</v>
      </c>
      <c r="V12">
        <v>0</v>
      </c>
      <c r="W12" s="3">
        <f t="shared" si="2"/>
        <v>24.647828571428573</v>
      </c>
      <c r="X12" s="4">
        <f t="shared" si="3"/>
        <v>41.1</v>
      </c>
      <c r="Y12" s="4">
        <f t="shared" si="4"/>
        <v>17.599999999999998</v>
      </c>
      <c r="Z12">
        <v>0</v>
      </c>
    </row>
    <row r="13" spans="1:26" x14ac:dyDescent="0.3">
      <c r="A13" s="1" t="str">
        <f>'Ricky Rubio'!A13</f>
        <v>vs EUR</v>
      </c>
      <c r="B13">
        <v>36</v>
      </c>
      <c r="C13">
        <v>10</v>
      </c>
      <c r="D13">
        <v>1</v>
      </c>
      <c r="E13">
        <v>1</v>
      </c>
      <c r="F13">
        <v>2</v>
      </c>
      <c r="G13">
        <v>0</v>
      </c>
      <c r="H13">
        <v>15</v>
      </c>
      <c r="I13">
        <v>23</v>
      </c>
      <c r="J13">
        <v>4</v>
      </c>
      <c r="K13">
        <v>7</v>
      </c>
      <c r="L13">
        <v>2</v>
      </c>
      <c r="M13">
        <v>2</v>
      </c>
      <c r="N13">
        <v>3</v>
      </c>
      <c r="O13">
        <v>3</v>
      </c>
      <c r="P13">
        <v>-11</v>
      </c>
      <c r="Q13" s="2">
        <f t="shared" si="0"/>
        <v>0.65217391304347827</v>
      </c>
      <c r="R13" s="2">
        <f t="shared" si="1"/>
        <v>0.5714285714285714</v>
      </c>
      <c r="S13" s="2">
        <f t="shared" si="5"/>
        <v>1</v>
      </c>
      <c r="T13">
        <v>42</v>
      </c>
      <c r="U13">
        <v>38</v>
      </c>
      <c r="V13">
        <v>4</v>
      </c>
      <c r="W13" s="3">
        <f t="shared" si="2"/>
        <v>38.726333333333336</v>
      </c>
      <c r="X13" s="4">
        <f t="shared" si="3"/>
        <v>58.5</v>
      </c>
      <c r="Y13" s="4">
        <f t="shared" si="4"/>
        <v>32.300000000000004</v>
      </c>
      <c r="Z13">
        <v>0</v>
      </c>
    </row>
    <row r="14" spans="1:26" x14ac:dyDescent="0.3">
      <c r="A14" s="1" t="str">
        <f>'Ricky Rubio'!A14</f>
        <v>@ RKS</v>
      </c>
      <c r="B14">
        <v>26</v>
      </c>
      <c r="C14">
        <v>10</v>
      </c>
      <c r="D14">
        <v>2</v>
      </c>
      <c r="E14">
        <v>0</v>
      </c>
      <c r="F14">
        <v>1</v>
      </c>
      <c r="G14">
        <v>0</v>
      </c>
      <c r="H14">
        <v>11</v>
      </c>
      <c r="I14">
        <v>24</v>
      </c>
      <c r="J14">
        <v>3</v>
      </c>
      <c r="K14">
        <v>10</v>
      </c>
      <c r="L14">
        <v>1</v>
      </c>
      <c r="M14">
        <v>4</v>
      </c>
      <c r="N14">
        <v>1</v>
      </c>
      <c r="O14">
        <v>0</v>
      </c>
      <c r="P14">
        <v>-24</v>
      </c>
      <c r="Q14" s="2">
        <f t="shared" si="0"/>
        <v>0.45833333333333331</v>
      </c>
      <c r="R14" s="2">
        <f t="shared" si="1"/>
        <v>0.3</v>
      </c>
      <c r="S14" s="2">
        <f t="shared" si="5"/>
        <v>0.25</v>
      </c>
      <c r="T14">
        <v>36</v>
      </c>
      <c r="U14">
        <v>30</v>
      </c>
      <c r="V14">
        <v>1</v>
      </c>
      <c r="W14" s="3">
        <f t="shared" si="2"/>
        <v>24.227416666666677</v>
      </c>
      <c r="X14" s="4">
        <f t="shared" si="3"/>
        <v>44</v>
      </c>
      <c r="Y14" s="4">
        <f t="shared" si="4"/>
        <v>18.2</v>
      </c>
      <c r="Z14">
        <v>0</v>
      </c>
    </row>
    <row r="15" spans="1:26" x14ac:dyDescent="0.3">
      <c r="A15" s="1" t="str">
        <f>'Ricky Rubio'!A15</f>
        <v>vs AFR</v>
      </c>
      <c r="B15">
        <v>17</v>
      </c>
      <c r="C15">
        <v>6</v>
      </c>
      <c r="D15">
        <v>3</v>
      </c>
      <c r="E15">
        <v>0</v>
      </c>
      <c r="F15">
        <v>0</v>
      </c>
      <c r="G15">
        <v>4</v>
      </c>
      <c r="H15">
        <v>7</v>
      </c>
      <c r="I15">
        <v>20</v>
      </c>
      <c r="J15">
        <v>1</v>
      </c>
      <c r="K15">
        <v>3</v>
      </c>
      <c r="L15">
        <v>2</v>
      </c>
      <c r="M15">
        <v>2</v>
      </c>
      <c r="N15">
        <v>2</v>
      </c>
      <c r="O15">
        <v>1</v>
      </c>
      <c r="P15">
        <v>-20</v>
      </c>
      <c r="Q15" s="2">
        <f t="shared" si="0"/>
        <v>0.35</v>
      </c>
      <c r="R15" s="2">
        <f t="shared" si="1"/>
        <v>0.33333333333333331</v>
      </c>
      <c r="S15" s="2">
        <f t="shared" si="5"/>
        <v>1</v>
      </c>
      <c r="T15">
        <v>34</v>
      </c>
      <c r="U15">
        <v>25</v>
      </c>
      <c r="V15">
        <v>1</v>
      </c>
      <c r="W15" s="3">
        <f t="shared" si="2"/>
        <v>7.230117647058826</v>
      </c>
      <c r="X15" s="4">
        <f t="shared" si="3"/>
        <v>24.7</v>
      </c>
      <c r="Y15" s="4">
        <f t="shared" si="4"/>
        <v>6.1</v>
      </c>
      <c r="Z15">
        <v>0</v>
      </c>
    </row>
    <row r="16" spans="1:26" x14ac:dyDescent="0.3">
      <c r="A16" s="1" t="str">
        <f>'Ricky Rubio'!A16</f>
        <v>@ OLD</v>
      </c>
      <c r="B16">
        <v>23</v>
      </c>
      <c r="C16">
        <v>9</v>
      </c>
      <c r="D16">
        <v>0</v>
      </c>
      <c r="E16">
        <v>1</v>
      </c>
      <c r="F16">
        <v>0</v>
      </c>
      <c r="G16">
        <v>1</v>
      </c>
      <c r="H16">
        <v>10</v>
      </c>
      <c r="I16">
        <v>20</v>
      </c>
      <c r="J16">
        <v>1</v>
      </c>
      <c r="K16">
        <v>3</v>
      </c>
      <c r="L16">
        <v>2</v>
      </c>
      <c r="M16">
        <v>2</v>
      </c>
      <c r="N16">
        <v>3</v>
      </c>
      <c r="O16">
        <v>3</v>
      </c>
      <c r="P16">
        <v>-4</v>
      </c>
      <c r="Q16" s="2">
        <f t="shared" si="0"/>
        <v>0.5</v>
      </c>
      <c r="R16" s="2">
        <f t="shared" si="1"/>
        <v>0.33333333333333331</v>
      </c>
      <c r="S16" s="2">
        <f t="shared" si="5"/>
        <v>1</v>
      </c>
      <c r="T16">
        <v>30</v>
      </c>
      <c r="U16">
        <v>23</v>
      </c>
      <c r="V16">
        <v>2</v>
      </c>
      <c r="W16" s="3">
        <f t="shared" si="2"/>
        <v>25.074333333333325</v>
      </c>
      <c r="X16" s="4">
        <f t="shared" si="3"/>
        <v>35.799999999999997</v>
      </c>
      <c r="Y16" s="4">
        <f t="shared" si="4"/>
        <v>15.399999999999999</v>
      </c>
      <c r="Z16">
        <v>0</v>
      </c>
    </row>
    <row r="17" spans="1:26" x14ac:dyDescent="0.3">
      <c r="A17" s="1" t="str">
        <f>'Ricky Rubio'!A17</f>
        <v>@ USA</v>
      </c>
      <c r="B17">
        <v>32</v>
      </c>
      <c r="C17">
        <v>9</v>
      </c>
      <c r="D17">
        <v>3</v>
      </c>
      <c r="E17">
        <v>0</v>
      </c>
      <c r="F17">
        <v>1</v>
      </c>
      <c r="G17">
        <v>1</v>
      </c>
      <c r="H17">
        <v>13</v>
      </c>
      <c r="I17">
        <v>22</v>
      </c>
      <c r="J17">
        <v>3</v>
      </c>
      <c r="K17">
        <v>6</v>
      </c>
      <c r="L17">
        <v>3</v>
      </c>
      <c r="M17">
        <v>4</v>
      </c>
      <c r="N17">
        <v>3</v>
      </c>
      <c r="O17">
        <v>1</v>
      </c>
      <c r="P17">
        <v>4</v>
      </c>
      <c r="Q17" s="2">
        <f t="shared" si="0"/>
        <v>0.59090909090909094</v>
      </c>
      <c r="R17" s="2">
        <f t="shared" si="1"/>
        <v>0.5</v>
      </c>
      <c r="S17" s="2">
        <f t="shared" si="5"/>
        <v>0.75</v>
      </c>
      <c r="T17">
        <v>38</v>
      </c>
      <c r="U17">
        <v>39</v>
      </c>
      <c r="V17">
        <v>2</v>
      </c>
      <c r="W17" s="3">
        <f t="shared" si="2"/>
        <v>35.065894736842104</v>
      </c>
      <c r="X17" s="4">
        <f t="shared" si="3"/>
        <v>49.3</v>
      </c>
      <c r="Y17" s="4">
        <f t="shared" si="4"/>
        <v>27.000000000000007</v>
      </c>
      <c r="Z17">
        <v>1</v>
      </c>
    </row>
    <row r="18" spans="1:26" x14ac:dyDescent="0.3">
      <c r="A18" s="1" t="str">
        <f>'Ricky Rubio'!A18</f>
        <v>@ CHI</v>
      </c>
      <c r="B18">
        <v>35</v>
      </c>
      <c r="C18">
        <v>16</v>
      </c>
      <c r="D18">
        <v>4</v>
      </c>
      <c r="E18">
        <v>0</v>
      </c>
      <c r="F18">
        <v>3</v>
      </c>
      <c r="G18">
        <v>2</v>
      </c>
      <c r="H18">
        <v>14</v>
      </c>
      <c r="I18">
        <v>25</v>
      </c>
      <c r="J18">
        <v>1</v>
      </c>
      <c r="K18">
        <v>4</v>
      </c>
      <c r="L18">
        <v>6</v>
      </c>
      <c r="M18">
        <v>7</v>
      </c>
      <c r="N18">
        <v>8</v>
      </c>
      <c r="O18">
        <v>3</v>
      </c>
      <c r="P18">
        <v>-8</v>
      </c>
      <c r="Q18" s="2">
        <f t="shared" si="0"/>
        <v>0.56000000000000005</v>
      </c>
      <c r="R18" s="2">
        <f t="shared" si="1"/>
        <v>0.25</v>
      </c>
      <c r="S18" s="2">
        <f t="shared" si="5"/>
        <v>0.8571428571428571</v>
      </c>
      <c r="T18">
        <v>36</v>
      </c>
      <c r="U18">
        <v>44</v>
      </c>
      <c r="V18">
        <v>5</v>
      </c>
      <c r="W18" s="3">
        <f t="shared" si="2"/>
        <v>46.017916666666665</v>
      </c>
      <c r="X18" s="4">
        <f t="shared" si="3"/>
        <v>67.2</v>
      </c>
      <c r="Y18" s="4">
        <f t="shared" si="4"/>
        <v>33.299999999999997</v>
      </c>
      <c r="Z18">
        <v>0</v>
      </c>
    </row>
    <row r="19" spans="1:26" x14ac:dyDescent="0.3">
      <c r="A19" s="1" t="str">
        <f>'Ricky Rubio'!A19</f>
        <v>vs 6TH</v>
      </c>
      <c r="B19">
        <v>42</v>
      </c>
      <c r="C19">
        <v>15</v>
      </c>
      <c r="D19">
        <v>4</v>
      </c>
      <c r="E19">
        <v>2</v>
      </c>
      <c r="F19">
        <v>1</v>
      </c>
      <c r="G19">
        <v>2</v>
      </c>
      <c r="H19">
        <v>18</v>
      </c>
      <c r="I19">
        <v>38</v>
      </c>
      <c r="J19">
        <v>3</v>
      </c>
      <c r="K19">
        <v>12</v>
      </c>
      <c r="L19">
        <v>3</v>
      </c>
      <c r="M19">
        <v>4</v>
      </c>
      <c r="N19">
        <v>5</v>
      </c>
      <c r="O19">
        <v>5</v>
      </c>
      <c r="P19">
        <v>-16</v>
      </c>
      <c r="Q19" s="2">
        <f t="shared" si="0"/>
        <v>0.47368421052631576</v>
      </c>
      <c r="R19" s="2">
        <f t="shared" si="1"/>
        <v>0.25</v>
      </c>
      <c r="S19" s="2">
        <f t="shared" si="5"/>
        <v>0.75</v>
      </c>
      <c r="T19">
        <v>51</v>
      </c>
      <c r="U19">
        <v>50</v>
      </c>
      <c r="V19">
        <v>3</v>
      </c>
      <c r="W19" s="3">
        <f t="shared" si="2"/>
        <v>28.600705882352941</v>
      </c>
      <c r="X19" s="4">
        <f t="shared" si="3"/>
        <v>73</v>
      </c>
      <c r="Y19" s="4">
        <f t="shared" si="4"/>
        <v>29.900000000000006</v>
      </c>
      <c r="Z19">
        <v>0</v>
      </c>
    </row>
    <row r="20" spans="1:26" x14ac:dyDescent="0.3">
      <c r="A20" s="1">
        <f>'Ricky Rubio'!A20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'Ricky Rubio'!A21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'Ricky Rubio'!A22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'Ricky Rubio'!A23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'Ricky Rubio'!A24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'Ricky Rubio'!A25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'Ricky Rubio'!A26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'Ricky Rubio'!A27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29.5</v>
      </c>
      <c r="C47" s="4">
        <f t="shared" ref="C47:P47" si="6">AVERAGE(C2:C46)</f>
        <v>9.1111111111111107</v>
      </c>
      <c r="D47" s="4">
        <f t="shared" si="6"/>
        <v>2.1666666666666665</v>
      </c>
      <c r="E47" s="4">
        <f t="shared" si="6"/>
        <v>0.94444444444444442</v>
      </c>
      <c r="F47" s="4">
        <f t="shared" si="6"/>
        <v>0.83333333333333337</v>
      </c>
      <c r="G47" s="4">
        <f t="shared" si="6"/>
        <v>1.1111111111111112</v>
      </c>
      <c r="H47" s="4">
        <f t="shared" si="6"/>
        <v>12.444444444444445</v>
      </c>
      <c r="I47" s="4">
        <f t="shared" si="6"/>
        <v>22.944444444444443</v>
      </c>
      <c r="J47" s="4">
        <f t="shared" si="6"/>
        <v>2.4444444444444446</v>
      </c>
      <c r="K47" s="4">
        <f t="shared" si="6"/>
        <v>5.8888888888888893</v>
      </c>
      <c r="L47" s="4">
        <f t="shared" si="6"/>
        <v>2.1666666666666665</v>
      </c>
      <c r="M47" s="4">
        <f t="shared" si="6"/>
        <v>2.8888888888888888</v>
      </c>
      <c r="N47" s="4">
        <f t="shared" si="6"/>
        <v>3</v>
      </c>
      <c r="O47" s="4">
        <f t="shared" si="6"/>
        <v>2.2222222222222223</v>
      </c>
      <c r="P47" s="4">
        <f t="shared" si="6"/>
        <v>-8.5</v>
      </c>
      <c r="Q47" s="2">
        <f>SUM(H2:H46)/SUM(I2:I46)</f>
        <v>0.5423728813559322</v>
      </c>
      <c r="R47" s="2">
        <f>SUM(J2:J46)/SUM(K2:K46)</f>
        <v>0.41509433962264153</v>
      </c>
      <c r="S47" s="2">
        <f>SUM(L2:L46)/SUM(M2:M46)</f>
        <v>0.75</v>
      </c>
      <c r="T47" s="4">
        <f t="shared" ref="T47:V47" si="7">AVERAGE(T2:T46)</f>
        <v>36.333333333333336</v>
      </c>
      <c r="U47" s="4">
        <f t="shared" si="7"/>
        <v>34.611111111111114</v>
      </c>
      <c r="V47" s="4">
        <f t="shared" si="7"/>
        <v>1.6111111111111112</v>
      </c>
      <c r="W47" s="3">
        <f>((H49*85.91) +(F49*53.897)+(J49*51.757)+(L49*46.845)+(E49*39.19)+(N49*39.19)+(D49*34.677)+((C49-N49)*14.707)-(O49*17.174)-((M49-L49)*20.091)-((I49-H49)*39.19)-(G49*53.897))/T49</f>
        <v>31.309217125382258</v>
      </c>
      <c r="X47" s="4">
        <f t="shared" ref="X47" si="8">B47+(C47*1.2)+(D47*1.5)+(E47*3)+(F47*3)-G47</f>
        <v>47.905555555555551</v>
      </c>
      <c r="Y47" s="4">
        <f t="shared" ref="Y47" si="9">B47+0.4*H47-0.7*I47-0.4*(M47-L47)+0.7*N47+0.3*(C47-N47)+F47+D47*0.7+0.7*E47-0.4*O47-G47</f>
        <v>23.072222222222216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531</v>
      </c>
      <c r="C49">
        <f t="shared" ref="C49:P49" si="10">SUM(C2:C46)</f>
        <v>164</v>
      </c>
      <c r="D49">
        <f t="shared" si="10"/>
        <v>39</v>
      </c>
      <c r="E49">
        <f t="shared" si="10"/>
        <v>17</v>
      </c>
      <c r="F49">
        <f t="shared" si="10"/>
        <v>15</v>
      </c>
      <c r="G49">
        <f t="shared" si="10"/>
        <v>20</v>
      </c>
      <c r="H49">
        <f t="shared" si="10"/>
        <v>224</v>
      </c>
      <c r="I49">
        <f t="shared" si="10"/>
        <v>413</v>
      </c>
      <c r="J49">
        <f t="shared" si="10"/>
        <v>44</v>
      </c>
      <c r="K49">
        <f t="shared" si="10"/>
        <v>106</v>
      </c>
      <c r="L49">
        <f t="shared" si="10"/>
        <v>39</v>
      </c>
      <c r="M49">
        <f t="shared" si="10"/>
        <v>52</v>
      </c>
      <c r="N49">
        <f t="shared" si="10"/>
        <v>54</v>
      </c>
      <c r="O49">
        <f t="shared" si="10"/>
        <v>40</v>
      </c>
      <c r="P49">
        <f t="shared" si="10"/>
        <v>-153</v>
      </c>
      <c r="T49">
        <f>SUM(T2:T46)</f>
        <v>654</v>
      </c>
      <c r="U49">
        <f>SUM(U2:U46)</f>
        <v>623</v>
      </c>
      <c r="V49">
        <f>SUM(V2:V46)</f>
        <v>29</v>
      </c>
      <c r="X49" s="4">
        <f>SUM(X2:X46)</f>
        <v>862.30000000000007</v>
      </c>
      <c r="Z49">
        <f>SUM(Z2:Z46)</f>
        <v>4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 s="6" t="s">
        <v>45</v>
      </c>
      <c r="R2" s="6" t="s">
        <v>45</v>
      </c>
      <c r="S2" s="6" t="s">
        <v>45</v>
      </c>
      <c r="T2">
        <v>11</v>
      </c>
      <c r="U2">
        <v>2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2.9281818181818182</v>
      </c>
      <c r="X2" s="4">
        <f t="shared" ref="X2:X46" si="1">B2+(C2*1.2)+(D2*1.5)+(E2*3)+(F2*3)-G2</f>
        <v>2.7</v>
      </c>
      <c r="Y2" s="4">
        <f t="shared" ref="Y2:Y46" si="2">B2+0.4*H2-0.7*I2-0.4*(M2-L2)+0.7*N2+0.3*(C2-N2)+F2+D2*0.7+0.7*E2-0.4*O2-G2</f>
        <v>0.6</v>
      </c>
      <c r="Z2">
        <v>0</v>
      </c>
    </row>
    <row r="3" spans="1:26" x14ac:dyDescent="0.3">
      <c r="A3" s="1" t="str">
        <f>'Ricky Rubio'!A3</f>
        <v>@ CHI</v>
      </c>
      <c r="B3">
        <v>2</v>
      </c>
      <c r="C3">
        <v>1</v>
      </c>
      <c r="D3">
        <v>2</v>
      </c>
      <c r="E3">
        <v>0</v>
      </c>
      <c r="F3">
        <v>0</v>
      </c>
      <c r="G3">
        <v>0</v>
      </c>
      <c r="H3">
        <v>1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1</v>
      </c>
      <c r="Q3" s="2">
        <f t="shared" ref="Q3:Q46" si="3">H3/I3</f>
        <v>0.33333333333333331</v>
      </c>
      <c r="R3" s="2">
        <f t="shared" ref="R3:R46" si="4">J3/K3</f>
        <v>0</v>
      </c>
      <c r="S3" s="6" t="s">
        <v>45</v>
      </c>
      <c r="T3">
        <v>12</v>
      </c>
      <c r="U3">
        <v>6</v>
      </c>
      <c r="V3">
        <v>0</v>
      </c>
      <c r="W3" s="3">
        <f t="shared" si="0"/>
        <v>7.6325833333333337</v>
      </c>
      <c r="X3" s="4">
        <f t="shared" si="1"/>
        <v>6.2</v>
      </c>
      <c r="Y3" s="4">
        <f t="shared" si="2"/>
        <v>2</v>
      </c>
      <c r="Z3">
        <v>0</v>
      </c>
    </row>
    <row r="4" spans="1:26" x14ac:dyDescent="0.3">
      <c r="A4" s="1" t="str">
        <f>'Ricky Rubio'!A4</f>
        <v>@ 6TH</v>
      </c>
      <c r="B4">
        <v>7</v>
      </c>
      <c r="C4">
        <v>7</v>
      </c>
      <c r="D4">
        <v>1</v>
      </c>
      <c r="E4">
        <v>0</v>
      </c>
      <c r="F4">
        <v>0</v>
      </c>
      <c r="G4">
        <v>0</v>
      </c>
      <c r="H4">
        <v>3</v>
      </c>
      <c r="I4">
        <v>4</v>
      </c>
      <c r="J4">
        <v>1</v>
      </c>
      <c r="K4">
        <v>1</v>
      </c>
      <c r="L4">
        <v>0</v>
      </c>
      <c r="M4">
        <v>0</v>
      </c>
      <c r="N4">
        <v>3</v>
      </c>
      <c r="O4">
        <v>2</v>
      </c>
      <c r="P4">
        <v>-2</v>
      </c>
      <c r="Q4" s="2">
        <f t="shared" si="3"/>
        <v>0.75</v>
      </c>
      <c r="R4" s="2">
        <f t="shared" si="4"/>
        <v>1</v>
      </c>
      <c r="S4" s="6" t="s">
        <v>45</v>
      </c>
      <c r="T4">
        <v>16</v>
      </c>
      <c r="U4">
        <v>9</v>
      </c>
      <c r="V4">
        <v>0</v>
      </c>
      <c r="W4" s="3">
        <f t="shared" si="0"/>
        <v>27.939</v>
      </c>
      <c r="X4" s="4">
        <f t="shared" si="1"/>
        <v>16.899999999999999</v>
      </c>
      <c r="Y4" s="4">
        <f t="shared" si="2"/>
        <v>8.5999999999999979</v>
      </c>
      <c r="Z4">
        <v>0</v>
      </c>
    </row>
    <row r="5" spans="1:26" x14ac:dyDescent="0.3">
      <c r="A5" s="1" t="str">
        <f>'Ricky Rubio'!A5</f>
        <v>vs CAN</v>
      </c>
      <c r="B5">
        <v>6</v>
      </c>
      <c r="C5">
        <v>3</v>
      </c>
      <c r="D5">
        <v>1</v>
      </c>
      <c r="E5">
        <v>1</v>
      </c>
      <c r="F5">
        <v>0</v>
      </c>
      <c r="G5">
        <v>0</v>
      </c>
      <c r="H5">
        <v>2</v>
      </c>
      <c r="I5">
        <v>2</v>
      </c>
      <c r="J5">
        <v>0</v>
      </c>
      <c r="K5">
        <v>0</v>
      </c>
      <c r="L5">
        <v>2</v>
      </c>
      <c r="M5">
        <v>2</v>
      </c>
      <c r="N5">
        <v>0</v>
      </c>
      <c r="O5">
        <v>0</v>
      </c>
      <c r="P5">
        <v>-3</v>
      </c>
      <c r="Q5" s="2">
        <f t="shared" si="3"/>
        <v>1</v>
      </c>
      <c r="R5" s="6" t="s">
        <v>45</v>
      </c>
      <c r="S5" s="2">
        <f>L5/M5</f>
        <v>1</v>
      </c>
      <c r="T5">
        <v>14</v>
      </c>
      <c r="U5">
        <v>9</v>
      </c>
      <c r="V5">
        <v>0</v>
      </c>
      <c r="W5" s="3">
        <f t="shared" si="0"/>
        <v>27.392714285714284</v>
      </c>
      <c r="X5" s="4">
        <f t="shared" si="1"/>
        <v>14.1</v>
      </c>
      <c r="Y5" s="4">
        <f t="shared" si="2"/>
        <v>7.7000000000000011</v>
      </c>
      <c r="Z5">
        <v>0</v>
      </c>
    </row>
    <row r="6" spans="1:26" x14ac:dyDescent="0.3">
      <c r="A6" s="1" t="str">
        <f>'Ricky Rubio'!A6</f>
        <v>@ DNK</v>
      </c>
      <c r="B6">
        <v>2</v>
      </c>
      <c r="C6">
        <v>1</v>
      </c>
      <c r="D6">
        <v>2</v>
      </c>
      <c r="E6">
        <v>0</v>
      </c>
      <c r="F6">
        <v>1</v>
      </c>
      <c r="G6">
        <v>0</v>
      </c>
      <c r="H6">
        <v>1</v>
      </c>
      <c r="I6">
        <v>2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-1</v>
      </c>
      <c r="Q6" s="2">
        <f t="shared" si="3"/>
        <v>0.5</v>
      </c>
      <c r="R6" s="2">
        <f t="shared" si="4"/>
        <v>0</v>
      </c>
      <c r="S6" s="6" t="s">
        <v>45</v>
      </c>
      <c r="T6">
        <v>13</v>
      </c>
      <c r="U6">
        <v>6</v>
      </c>
      <c r="V6">
        <v>0</v>
      </c>
      <c r="W6" s="3">
        <f t="shared" si="0"/>
        <v>16.089307692307692</v>
      </c>
      <c r="X6" s="4">
        <f t="shared" si="1"/>
        <v>9.1999999999999993</v>
      </c>
      <c r="Y6" s="4">
        <f t="shared" si="2"/>
        <v>4.0999999999999996</v>
      </c>
      <c r="Z6">
        <v>0</v>
      </c>
    </row>
    <row r="7" spans="1:26" x14ac:dyDescent="0.3">
      <c r="A7" s="1" t="str">
        <f>'Ricky Rubio'!A7</f>
        <v>vs IMP</v>
      </c>
      <c r="B7">
        <v>0</v>
      </c>
      <c r="C7">
        <v>3</v>
      </c>
      <c r="D7">
        <v>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 s="6" t="s">
        <v>45</v>
      </c>
      <c r="R7" s="6" t="s">
        <v>45</v>
      </c>
      <c r="S7" s="6" t="s">
        <v>45</v>
      </c>
      <c r="T7">
        <v>13</v>
      </c>
      <c r="U7">
        <v>0</v>
      </c>
      <c r="V7">
        <v>0</v>
      </c>
      <c r="W7" s="3">
        <f t="shared" si="0"/>
        <v>8.1020769230769236</v>
      </c>
      <c r="X7" s="4">
        <f t="shared" si="1"/>
        <v>9.6</v>
      </c>
      <c r="Y7" s="4">
        <f t="shared" si="2"/>
        <v>1.9</v>
      </c>
      <c r="Z7">
        <v>0</v>
      </c>
    </row>
    <row r="8" spans="1:26" x14ac:dyDescent="0.3">
      <c r="A8" s="1" t="str">
        <f>'Ricky Rubio'!A8</f>
        <v>@ 3PT</v>
      </c>
      <c r="B8">
        <v>6</v>
      </c>
      <c r="C8">
        <v>2</v>
      </c>
      <c r="D8">
        <v>1</v>
      </c>
      <c r="E8">
        <v>1</v>
      </c>
      <c r="F8">
        <v>0</v>
      </c>
      <c r="G8">
        <v>0</v>
      </c>
      <c r="H8">
        <v>3</v>
      </c>
      <c r="I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-7</v>
      </c>
      <c r="Q8" s="2">
        <f t="shared" si="3"/>
        <v>0.6</v>
      </c>
      <c r="R8" s="6" t="s">
        <v>45</v>
      </c>
      <c r="S8" s="6" t="s">
        <v>45</v>
      </c>
      <c r="T8">
        <v>19</v>
      </c>
      <c r="U8">
        <v>9</v>
      </c>
      <c r="V8">
        <v>0</v>
      </c>
      <c r="W8" s="3">
        <f t="shared" si="0"/>
        <v>13.067526315789474</v>
      </c>
      <c r="X8" s="4">
        <f t="shared" si="1"/>
        <v>12.9</v>
      </c>
      <c r="Y8" s="4">
        <f t="shared" si="2"/>
        <v>4.9000000000000004</v>
      </c>
      <c r="Z8">
        <v>0</v>
      </c>
    </row>
    <row r="9" spans="1:26" x14ac:dyDescent="0.3">
      <c r="A9" s="1" t="str">
        <f>'Ricky Rubio'!A9</f>
        <v>vs DEF</v>
      </c>
      <c r="B9">
        <v>3</v>
      </c>
      <c r="C9">
        <v>2</v>
      </c>
      <c r="D9">
        <v>1</v>
      </c>
      <c r="E9">
        <v>0</v>
      </c>
      <c r="F9">
        <v>0</v>
      </c>
      <c r="G9">
        <v>1</v>
      </c>
      <c r="H9">
        <v>1</v>
      </c>
      <c r="I9">
        <v>4</v>
      </c>
      <c r="J9">
        <v>1</v>
      </c>
      <c r="K9">
        <v>3</v>
      </c>
      <c r="L9">
        <v>0</v>
      </c>
      <c r="M9">
        <v>0</v>
      </c>
      <c r="N9">
        <v>0</v>
      </c>
      <c r="O9">
        <v>0</v>
      </c>
      <c r="P9">
        <v>-1</v>
      </c>
      <c r="Q9" s="2">
        <f t="shared" si="3"/>
        <v>0.25</v>
      </c>
      <c r="R9" s="2">
        <f t="shared" si="4"/>
        <v>0.33333333333333331</v>
      </c>
      <c r="S9" s="6" t="s">
        <v>45</v>
      </c>
      <c r="T9">
        <v>11</v>
      </c>
      <c r="U9">
        <v>6</v>
      </c>
      <c r="V9">
        <v>0</v>
      </c>
      <c r="W9" s="3">
        <f t="shared" si="0"/>
        <v>2.7537272727272719</v>
      </c>
      <c r="X9" s="4">
        <f t="shared" si="1"/>
        <v>5.9</v>
      </c>
      <c r="Y9" s="4">
        <f t="shared" si="2"/>
        <v>0.90000000000000013</v>
      </c>
      <c r="Z9">
        <v>0</v>
      </c>
    </row>
    <row r="10" spans="1:26" x14ac:dyDescent="0.3">
      <c r="A10" s="1" t="str">
        <f>'Ricky Rubio'!A10</f>
        <v>@ OCE</v>
      </c>
      <c r="B10">
        <v>0</v>
      </c>
      <c r="C10">
        <v>2</v>
      </c>
      <c r="D10">
        <v>2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-2</v>
      </c>
      <c r="Q10" s="6" t="s">
        <v>45</v>
      </c>
      <c r="R10" s="6" t="s">
        <v>45</v>
      </c>
      <c r="S10" s="6" t="s">
        <v>45</v>
      </c>
      <c r="T10">
        <v>13</v>
      </c>
      <c r="U10">
        <v>5</v>
      </c>
      <c r="V10">
        <v>0</v>
      </c>
      <c r="W10" s="3">
        <f t="shared" si="0"/>
        <v>11.74346153846154</v>
      </c>
      <c r="X10" s="4">
        <f t="shared" si="1"/>
        <v>8.4</v>
      </c>
      <c r="Y10" s="4">
        <f t="shared" si="2"/>
        <v>3</v>
      </c>
      <c r="Z10">
        <v>0</v>
      </c>
    </row>
    <row r="11" spans="1:26" x14ac:dyDescent="0.3">
      <c r="A11" s="1" t="str">
        <f>'Ricky Rubio'!A11</f>
        <v>vs FRA</v>
      </c>
      <c r="B11">
        <v>7</v>
      </c>
      <c r="C11">
        <v>2</v>
      </c>
      <c r="D11">
        <v>0</v>
      </c>
      <c r="E11">
        <v>0</v>
      </c>
      <c r="F11">
        <v>0</v>
      </c>
      <c r="G11">
        <v>0</v>
      </c>
      <c r="H11">
        <v>3</v>
      </c>
      <c r="I11">
        <v>5</v>
      </c>
      <c r="J11">
        <v>1</v>
      </c>
      <c r="K11">
        <v>1</v>
      </c>
      <c r="L11">
        <v>0</v>
      </c>
      <c r="M11">
        <v>0</v>
      </c>
      <c r="N11">
        <v>0</v>
      </c>
      <c r="O11">
        <v>2</v>
      </c>
      <c r="P11">
        <v>-2</v>
      </c>
      <c r="Q11" s="2">
        <f t="shared" si="3"/>
        <v>0.6</v>
      </c>
      <c r="R11" s="2">
        <f t="shared" si="4"/>
        <v>1</v>
      </c>
      <c r="S11" s="6" t="s">
        <v>45</v>
      </c>
      <c r="T11">
        <v>17</v>
      </c>
      <c r="U11">
        <v>7</v>
      </c>
      <c r="V11">
        <v>0</v>
      </c>
      <c r="W11" s="3">
        <f t="shared" si="0"/>
        <v>13.304294117647059</v>
      </c>
      <c r="X11" s="4">
        <f t="shared" si="1"/>
        <v>9.4</v>
      </c>
      <c r="Y11" s="4">
        <f t="shared" si="2"/>
        <v>4.4999999999999991</v>
      </c>
      <c r="Z11">
        <v>0</v>
      </c>
    </row>
    <row r="12" spans="1:26" x14ac:dyDescent="0.3">
      <c r="A12" s="1" t="str">
        <f>'Ricky Rubio'!A12</f>
        <v>@ INJ</v>
      </c>
      <c r="B12">
        <v>2</v>
      </c>
      <c r="C12">
        <v>4</v>
      </c>
      <c r="D12">
        <v>2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-8</v>
      </c>
      <c r="Q12" s="2">
        <f t="shared" si="3"/>
        <v>1</v>
      </c>
      <c r="R12" s="6" t="s">
        <v>45</v>
      </c>
      <c r="S12" s="6" t="s">
        <v>45</v>
      </c>
      <c r="T12">
        <v>13</v>
      </c>
      <c r="U12">
        <v>8</v>
      </c>
      <c r="V12">
        <v>0</v>
      </c>
      <c r="W12" s="3">
        <f t="shared" si="0"/>
        <v>18.351923076923079</v>
      </c>
      <c r="X12" s="4">
        <f t="shared" si="1"/>
        <v>9.8000000000000007</v>
      </c>
      <c r="Y12" s="4">
        <f t="shared" si="2"/>
        <v>4.6999999999999993</v>
      </c>
      <c r="Z12">
        <v>0</v>
      </c>
    </row>
    <row r="13" spans="1:26" x14ac:dyDescent="0.3">
      <c r="A13" s="1" t="str">
        <f>'Ricky Rubio'!A13</f>
        <v>vs EUR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13</v>
      </c>
      <c r="Q13" s="6" t="s">
        <v>45</v>
      </c>
      <c r="R13" s="6" t="s">
        <v>45</v>
      </c>
      <c r="S13" s="6" t="s">
        <v>45</v>
      </c>
      <c r="T13">
        <v>9</v>
      </c>
      <c r="U13">
        <v>0</v>
      </c>
      <c r="V13">
        <v>0</v>
      </c>
      <c r="W13" s="3">
        <f t="shared" si="0"/>
        <v>3.2682222222222226</v>
      </c>
      <c r="X13" s="4">
        <f t="shared" si="1"/>
        <v>2.4</v>
      </c>
      <c r="Y13" s="4">
        <f t="shared" si="2"/>
        <v>0.6</v>
      </c>
      <c r="Z13">
        <v>0</v>
      </c>
    </row>
    <row r="14" spans="1:26" x14ac:dyDescent="0.3">
      <c r="A14" s="1" t="str">
        <f>'Ricky Rubio'!A14</f>
        <v>@ RKS</v>
      </c>
      <c r="B14">
        <v>3</v>
      </c>
      <c r="C14">
        <v>2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1</v>
      </c>
      <c r="N14">
        <v>2</v>
      </c>
      <c r="O14">
        <v>0</v>
      </c>
      <c r="P14">
        <v>-9</v>
      </c>
      <c r="Q14" s="2">
        <f t="shared" si="3"/>
        <v>1</v>
      </c>
      <c r="R14" s="6" t="s">
        <v>45</v>
      </c>
      <c r="S14" s="2">
        <f t="shared" ref="S14:S46" si="5">L14/M14</f>
        <v>1</v>
      </c>
      <c r="T14">
        <v>12</v>
      </c>
      <c r="U14">
        <v>5</v>
      </c>
      <c r="V14">
        <v>0</v>
      </c>
      <c r="W14" s="3">
        <f t="shared" si="0"/>
        <v>15.992916666666666</v>
      </c>
      <c r="X14" s="4">
        <f t="shared" si="1"/>
        <v>5.9</v>
      </c>
      <c r="Y14" s="4">
        <f t="shared" si="2"/>
        <v>3.8</v>
      </c>
      <c r="Z14">
        <v>0</v>
      </c>
    </row>
    <row r="15" spans="1:26" x14ac:dyDescent="0.3">
      <c r="A15" s="1" t="str">
        <f>'Ricky Rubio'!A15</f>
        <v>vs AFR</v>
      </c>
      <c r="B15">
        <v>4</v>
      </c>
      <c r="C15">
        <v>4</v>
      </c>
      <c r="D15">
        <v>0</v>
      </c>
      <c r="E15">
        <v>1</v>
      </c>
      <c r="F15">
        <v>0</v>
      </c>
      <c r="G15">
        <v>1</v>
      </c>
      <c r="H15">
        <v>2</v>
      </c>
      <c r="I15">
        <v>3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-11</v>
      </c>
      <c r="Q15" s="2">
        <f t="shared" si="3"/>
        <v>0.66666666666666663</v>
      </c>
      <c r="R15" s="6" t="s">
        <v>45</v>
      </c>
      <c r="S15" s="6" t="s">
        <v>45</v>
      </c>
      <c r="T15">
        <v>13</v>
      </c>
      <c r="U15">
        <v>4</v>
      </c>
      <c r="V15">
        <v>0</v>
      </c>
      <c r="W15" s="3">
        <f t="shared" si="0"/>
        <v>14.158461538461539</v>
      </c>
      <c r="X15" s="4">
        <f t="shared" si="1"/>
        <v>10.8</v>
      </c>
      <c r="Y15" s="4">
        <f t="shared" si="2"/>
        <v>3.6000000000000005</v>
      </c>
      <c r="Z15">
        <v>0</v>
      </c>
    </row>
    <row r="16" spans="1:26" x14ac:dyDescent="0.3">
      <c r="A16" s="1" t="str">
        <f>'Ricky Rubio'!A16</f>
        <v>@ OLD</v>
      </c>
      <c r="B16">
        <v>6</v>
      </c>
      <c r="C16">
        <v>3</v>
      </c>
      <c r="D16">
        <v>1</v>
      </c>
      <c r="E16">
        <v>2</v>
      </c>
      <c r="F16">
        <v>1</v>
      </c>
      <c r="G16">
        <v>0</v>
      </c>
      <c r="H16">
        <v>3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19</v>
      </c>
      <c r="Q16" s="2">
        <f t="shared" si="3"/>
        <v>1</v>
      </c>
      <c r="R16" s="6" t="s">
        <v>45</v>
      </c>
      <c r="S16" s="6" t="s">
        <v>45</v>
      </c>
      <c r="T16">
        <v>14</v>
      </c>
      <c r="U16">
        <v>8</v>
      </c>
      <c r="V16">
        <v>0</v>
      </c>
      <c r="W16" s="3">
        <f t="shared" si="0"/>
        <v>32.259357142857148</v>
      </c>
      <c r="X16" s="4">
        <f t="shared" si="1"/>
        <v>20.100000000000001</v>
      </c>
      <c r="Y16" s="4">
        <f t="shared" si="2"/>
        <v>8.6999999999999993</v>
      </c>
      <c r="Z16">
        <v>0</v>
      </c>
    </row>
    <row r="17" spans="1:26" x14ac:dyDescent="0.3">
      <c r="A17" s="1" t="str">
        <f>'Ricky Rubio'!A17</f>
        <v>@ USA</v>
      </c>
      <c r="B17">
        <v>3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1</v>
      </c>
      <c r="N17">
        <v>0</v>
      </c>
      <c r="O17">
        <v>2</v>
      </c>
      <c r="P17">
        <v>1</v>
      </c>
      <c r="Q17" s="2">
        <f t="shared" si="3"/>
        <v>1</v>
      </c>
      <c r="R17" s="6" t="s">
        <v>45</v>
      </c>
      <c r="S17" s="2">
        <f t="shared" si="5"/>
        <v>1</v>
      </c>
      <c r="T17">
        <v>8</v>
      </c>
      <c r="U17">
        <v>3</v>
      </c>
      <c r="V17">
        <v>0</v>
      </c>
      <c r="W17" s="3">
        <f t="shared" si="0"/>
        <v>14.139249999999999</v>
      </c>
      <c r="X17" s="4">
        <f t="shared" si="1"/>
        <v>4.2</v>
      </c>
      <c r="Y17" s="4">
        <f t="shared" si="2"/>
        <v>2.2000000000000002</v>
      </c>
      <c r="Z17">
        <v>0</v>
      </c>
    </row>
    <row r="18" spans="1:26" x14ac:dyDescent="0.3">
      <c r="A18" s="1" t="str">
        <f>'Ricky Rubio'!A18</f>
        <v>@ CHI</v>
      </c>
      <c r="B18">
        <v>12</v>
      </c>
      <c r="C18">
        <v>6</v>
      </c>
      <c r="D18">
        <v>0</v>
      </c>
      <c r="E18">
        <v>1</v>
      </c>
      <c r="F18">
        <v>0</v>
      </c>
      <c r="G18">
        <v>0</v>
      </c>
      <c r="H18">
        <v>5</v>
      </c>
      <c r="I18">
        <v>8</v>
      </c>
      <c r="J18">
        <v>0</v>
      </c>
      <c r="K18">
        <v>0</v>
      </c>
      <c r="L18">
        <v>2</v>
      </c>
      <c r="M18">
        <v>2</v>
      </c>
      <c r="N18">
        <v>3</v>
      </c>
      <c r="O18">
        <v>0</v>
      </c>
      <c r="P18">
        <v>5</v>
      </c>
      <c r="Q18" s="2">
        <f t="shared" si="3"/>
        <v>0.625</v>
      </c>
      <c r="R18" s="6" t="s">
        <v>45</v>
      </c>
      <c r="S18" s="2">
        <f t="shared" si="5"/>
        <v>1</v>
      </c>
      <c r="T18">
        <v>16</v>
      </c>
      <c r="U18">
        <v>12</v>
      </c>
      <c r="V18">
        <v>0</v>
      </c>
      <c r="W18" s="3">
        <f t="shared" si="0"/>
        <v>37.909437499999996</v>
      </c>
      <c r="X18" s="4">
        <f t="shared" si="1"/>
        <v>22.2</v>
      </c>
      <c r="Y18" s="4">
        <f t="shared" si="2"/>
        <v>12.1</v>
      </c>
      <c r="Z18">
        <v>0</v>
      </c>
    </row>
    <row r="19" spans="1:26" x14ac:dyDescent="0.3">
      <c r="A19" s="1" t="str">
        <f>'Ricky Rubio'!A19</f>
        <v>vs 6TH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-3</v>
      </c>
      <c r="Q19" s="6" t="s">
        <v>45</v>
      </c>
      <c r="R19" s="6" t="s">
        <v>45</v>
      </c>
      <c r="S19" s="6" t="s">
        <v>45</v>
      </c>
      <c r="T19">
        <v>13</v>
      </c>
      <c r="U19">
        <v>0</v>
      </c>
      <c r="V19">
        <v>0</v>
      </c>
      <c r="W19" s="3">
        <f t="shared" si="0"/>
        <v>3.0146153846153845</v>
      </c>
      <c r="X19" s="4">
        <f t="shared" si="1"/>
        <v>1.2</v>
      </c>
      <c r="Y19" s="4">
        <f t="shared" si="2"/>
        <v>0.7</v>
      </c>
      <c r="Z19">
        <v>0</v>
      </c>
    </row>
    <row r="20" spans="1:26" x14ac:dyDescent="0.3">
      <c r="A20" s="1">
        <f>'Ricky Rubio'!A20</f>
        <v>0</v>
      </c>
      <c r="Q20" s="2" t="e">
        <f t="shared" si="3"/>
        <v>#DIV/0!</v>
      </c>
      <c r="R20" s="2" t="e">
        <f t="shared" si="4"/>
        <v>#DIV/0!</v>
      </c>
      <c r="S20" s="2" t="e">
        <f t="shared" si="5"/>
        <v>#DIV/0!</v>
      </c>
      <c r="W20" s="3" t="e">
        <f t="shared" si="0"/>
        <v>#DIV/0!</v>
      </c>
      <c r="X20" s="4">
        <f t="shared" si="1"/>
        <v>0</v>
      </c>
      <c r="Y20" s="4">
        <f t="shared" si="2"/>
        <v>0</v>
      </c>
      <c r="Z20">
        <v>0</v>
      </c>
    </row>
    <row r="21" spans="1:26" x14ac:dyDescent="0.3">
      <c r="A21" s="1">
        <f>'Ricky Rubio'!A21</f>
        <v>0</v>
      </c>
      <c r="Q21" s="2" t="e">
        <f t="shared" si="3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0"/>
        <v>#DIV/0!</v>
      </c>
      <c r="X21" s="4">
        <f t="shared" si="1"/>
        <v>0</v>
      </c>
      <c r="Y21" s="4">
        <f t="shared" si="2"/>
        <v>0</v>
      </c>
      <c r="Z21">
        <v>0</v>
      </c>
    </row>
    <row r="22" spans="1:26" x14ac:dyDescent="0.3">
      <c r="A22" s="1">
        <f>'Ricky Rubio'!A22</f>
        <v>0</v>
      </c>
      <c r="Q22" s="2" t="e">
        <f t="shared" si="3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0"/>
        <v>#DIV/0!</v>
      </c>
      <c r="X22" s="4">
        <f t="shared" si="1"/>
        <v>0</v>
      </c>
      <c r="Y22" s="4">
        <f t="shared" si="2"/>
        <v>0</v>
      </c>
      <c r="Z22">
        <v>0</v>
      </c>
    </row>
    <row r="23" spans="1:26" x14ac:dyDescent="0.3">
      <c r="A23" s="1">
        <f>'Ricky Rubio'!A23</f>
        <v>0</v>
      </c>
      <c r="Q23" s="2" t="e">
        <f t="shared" si="3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0"/>
        <v>#DIV/0!</v>
      </c>
      <c r="X23" s="4">
        <f t="shared" si="1"/>
        <v>0</v>
      </c>
      <c r="Y23" s="4">
        <f t="shared" si="2"/>
        <v>0</v>
      </c>
      <c r="Z23">
        <v>0</v>
      </c>
    </row>
    <row r="24" spans="1:26" x14ac:dyDescent="0.3">
      <c r="A24" s="1">
        <f>'Ricky Rubio'!A24</f>
        <v>0</v>
      </c>
      <c r="Q24" s="2" t="e">
        <f t="shared" si="3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0"/>
        <v>#DIV/0!</v>
      </c>
      <c r="X24" s="4">
        <f t="shared" si="1"/>
        <v>0</v>
      </c>
      <c r="Y24" s="4">
        <f t="shared" si="2"/>
        <v>0</v>
      </c>
      <c r="Z24">
        <v>0</v>
      </c>
    </row>
    <row r="25" spans="1:26" x14ac:dyDescent="0.3">
      <c r="A25" s="1">
        <f>'Ricky Rubio'!A25</f>
        <v>0</v>
      </c>
      <c r="Q25" s="2" t="e">
        <f t="shared" si="3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0"/>
        <v>#DIV/0!</v>
      </c>
      <c r="X25" s="4">
        <f t="shared" si="1"/>
        <v>0</v>
      </c>
      <c r="Y25" s="4">
        <f t="shared" si="2"/>
        <v>0</v>
      </c>
      <c r="Z25">
        <v>0</v>
      </c>
    </row>
    <row r="26" spans="1:26" x14ac:dyDescent="0.3">
      <c r="A26" s="1">
        <f>'Ricky Rubio'!A26</f>
        <v>0</v>
      </c>
      <c r="Q26" s="2" t="e">
        <f t="shared" si="3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0"/>
        <v>#DIV/0!</v>
      </c>
      <c r="X26" s="4">
        <f t="shared" si="1"/>
        <v>0</v>
      </c>
      <c r="Y26" s="4">
        <f t="shared" si="2"/>
        <v>0</v>
      </c>
      <c r="Z26">
        <v>0</v>
      </c>
    </row>
    <row r="27" spans="1:26" x14ac:dyDescent="0.3">
      <c r="A27" s="1">
        <f>'Ricky Rubio'!A27</f>
        <v>0</v>
      </c>
      <c r="Q27" s="2" t="e">
        <f t="shared" si="3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0"/>
        <v>#DIV/0!</v>
      </c>
      <c r="X27" s="4">
        <f t="shared" si="1"/>
        <v>0</v>
      </c>
      <c r="Y27" s="4">
        <f t="shared" si="2"/>
        <v>0</v>
      </c>
      <c r="Z27">
        <v>0</v>
      </c>
    </row>
    <row r="28" spans="1:26" x14ac:dyDescent="0.3">
      <c r="A28" s="1">
        <f>'Ricky Rubio'!A28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3.5</v>
      </c>
      <c r="C47" s="4">
        <f t="shared" ref="C47:P47" si="6">AVERAGE(C2:C46)</f>
        <v>2.6111111111111112</v>
      </c>
      <c r="D47" s="4">
        <f t="shared" si="6"/>
        <v>0.83333333333333337</v>
      </c>
      <c r="E47" s="4">
        <f t="shared" si="6"/>
        <v>0.44444444444444442</v>
      </c>
      <c r="F47" s="4">
        <f t="shared" si="6"/>
        <v>0.16666666666666666</v>
      </c>
      <c r="G47" s="4">
        <f t="shared" si="6"/>
        <v>0.16666666666666666</v>
      </c>
      <c r="H47" s="4">
        <f t="shared" si="6"/>
        <v>1.5</v>
      </c>
      <c r="I47" s="4">
        <f t="shared" si="6"/>
        <v>2.3333333333333335</v>
      </c>
      <c r="J47" s="4">
        <f t="shared" si="6"/>
        <v>0.16666666666666666</v>
      </c>
      <c r="K47" s="4">
        <f t="shared" si="6"/>
        <v>0.44444444444444442</v>
      </c>
      <c r="L47" s="4">
        <f t="shared" si="6"/>
        <v>0.33333333333333331</v>
      </c>
      <c r="M47" s="4">
        <f t="shared" si="6"/>
        <v>0.33333333333333331</v>
      </c>
      <c r="N47" s="4">
        <f t="shared" si="6"/>
        <v>0.66666666666666663</v>
      </c>
      <c r="O47" s="4">
        <f t="shared" si="6"/>
        <v>0.66666666666666663</v>
      </c>
      <c r="P47" s="4">
        <f t="shared" si="6"/>
        <v>-0.44444444444444442</v>
      </c>
      <c r="Q47" s="2">
        <f>SUM(H2:H46)/SUM(I2:I46)</f>
        <v>0.6428571428571429</v>
      </c>
      <c r="R47" s="2">
        <f>SUM(J2:J46)/SUM(K2:K46)</f>
        <v>0.375</v>
      </c>
      <c r="S47" s="2">
        <f>SUM(L2:L46)/SUM(M2:M46)</f>
        <v>1</v>
      </c>
      <c r="T47" s="4">
        <f t="shared" ref="T47:V47" si="7">AVERAGE(T2:T46)</f>
        <v>13.166666666666666</v>
      </c>
      <c r="U47" s="4">
        <f t="shared" si="7"/>
        <v>5.5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15.952206751054852</v>
      </c>
      <c r="X47" s="4">
        <f t="shared" ref="X47" si="8">B47+(C47*1.2)+(D47*1.5)+(E47*3)+(F47*3)-G47</f>
        <v>9.5500000000000007</v>
      </c>
      <c r="Y47" s="4">
        <f t="shared" ref="Y47" si="9">B47+0.4*H47-0.7*I47-0.4*(M47-L47)+0.7*N47+0.3*(C47-N47)+F47+D47*0.7+0.7*E47-0.4*O47-G47</f>
        <v>4.1444444444444439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63</v>
      </c>
      <c r="C49">
        <f t="shared" ref="C49:P49" si="10">SUM(C2:C46)</f>
        <v>47</v>
      </c>
      <c r="D49">
        <f t="shared" si="10"/>
        <v>15</v>
      </c>
      <c r="E49">
        <f t="shared" si="10"/>
        <v>8</v>
      </c>
      <c r="F49">
        <f t="shared" si="10"/>
        <v>3</v>
      </c>
      <c r="G49">
        <f t="shared" si="10"/>
        <v>3</v>
      </c>
      <c r="H49">
        <f t="shared" si="10"/>
        <v>27</v>
      </c>
      <c r="I49">
        <f t="shared" si="10"/>
        <v>42</v>
      </c>
      <c r="J49">
        <f t="shared" si="10"/>
        <v>3</v>
      </c>
      <c r="K49">
        <f t="shared" si="10"/>
        <v>8</v>
      </c>
      <c r="L49">
        <f t="shared" si="10"/>
        <v>6</v>
      </c>
      <c r="M49">
        <f t="shared" si="10"/>
        <v>6</v>
      </c>
      <c r="N49">
        <f t="shared" si="10"/>
        <v>12</v>
      </c>
      <c r="O49">
        <f t="shared" si="10"/>
        <v>12</v>
      </c>
      <c r="P49">
        <f t="shared" si="10"/>
        <v>-8</v>
      </c>
      <c r="T49">
        <f>SUM(T2:T46)</f>
        <v>237</v>
      </c>
      <c r="U49">
        <f>SUM(U2:U46)</f>
        <v>99</v>
      </c>
      <c r="V49">
        <f>SUM(V2:V46)</f>
        <v>0</v>
      </c>
      <c r="X49" s="4">
        <f>SUM(X2:X46)</f>
        <v>171.89999999999998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workbookViewId="0">
      <selection activeCell="F16" sqref="F16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8</v>
      </c>
      <c r="C2">
        <v>1</v>
      </c>
      <c r="D2">
        <v>0</v>
      </c>
      <c r="E2">
        <v>0</v>
      </c>
      <c r="F2">
        <v>1</v>
      </c>
      <c r="G2">
        <v>1</v>
      </c>
      <c r="H2">
        <v>3</v>
      </c>
      <c r="I2">
        <v>14</v>
      </c>
      <c r="J2">
        <v>2</v>
      </c>
      <c r="K2">
        <v>8</v>
      </c>
      <c r="L2">
        <v>0</v>
      </c>
      <c r="M2">
        <v>0</v>
      </c>
      <c r="N2">
        <v>0</v>
      </c>
      <c r="O2">
        <v>2</v>
      </c>
      <c r="P2">
        <v>-11</v>
      </c>
      <c r="Q2" s="2">
        <f t="shared" ref="Q2:Q46" si="0">H2/I2</f>
        <v>0.21428571428571427</v>
      </c>
      <c r="R2" s="2">
        <f t="shared" ref="R2:R46" si="1">J2/K2</f>
        <v>0.25</v>
      </c>
      <c r="S2" s="6" t="s">
        <v>45</v>
      </c>
      <c r="T2">
        <v>15</v>
      </c>
      <c r="U2">
        <v>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-5.965799999999998</v>
      </c>
      <c r="X2" s="4">
        <f t="shared" ref="X2:X46" si="3">B2+(C2*1.2)+(D2*1.5)+(E2*3)+(F2*3)-G2</f>
        <v>11.2</v>
      </c>
      <c r="Y2" s="4">
        <f t="shared" ref="Y2:Y46" si="4">B2+0.4*H2-0.7*I2-0.4*(M2-L2)+0.7*N2+0.3*(C2-N2)+F2+D2*0.7+0.7*E2-0.4*O2-G2</f>
        <v>-1.0999999999999996</v>
      </c>
      <c r="Z2">
        <v>0</v>
      </c>
    </row>
    <row r="3" spans="1:26" x14ac:dyDescent="0.3">
      <c r="A3" s="1" t="str">
        <f>'Ricky Rubio'!A3</f>
        <v>@ CHI</v>
      </c>
      <c r="B3">
        <v>12</v>
      </c>
      <c r="C3">
        <v>3</v>
      </c>
      <c r="D3">
        <v>1</v>
      </c>
      <c r="E3">
        <v>0</v>
      </c>
      <c r="F3">
        <v>0</v>
      </c>
      <c r="G3">
        <v>0</v>
      </c>
      <c r="H3">
        <v>5</v>
      </c>
      <c r="I3">
        <v>9</v>
      </c>
      <c r="J3">
        <v>2</v>
      </c>
      <c r="K3">
        <v>4</v>
      </c>
      <c r="L3">
        <v>0</v>
      </c>
      <c r="M3">
        <v>0</v>
      </c>
      <c r="N3">
        <v>1</v>
      </c>
      <c r="O3">
        <v>0</v>
      </c>
      <c r="P3">
        <v>13</v>
      </c>
      <c r="Q3" s="2">
        <f t="shared" si="0"/>
        <v>0.55555555555555558</v>
      </c>
      <c r="R3" s="2">
        <f t="shared" si="1"/>
        <v>0.5</v>
      </c>
      <c r="S3" s="6" t="s">
        <v>45</v>
      </c>
      <c r="T3">
        <v>13</v>
      </c>
      <c r="U3">
        <v>14</v>
      </c>
      <c r="V3">
        <v>0</v>
      </c>
      <c r="W3" s="3">
        <f t="shared" si="2"/>
        <v>36.891153846153841</v>
      </c>
      <c r="X3" s="4">
        <f t="shared" si="3"/>
        <v>17.100000000000001</v>
      </c>
      <c r="Y3" s="4">
        <f t="shared" si="4"/>
        <v>9.6999999999999993</v>
      </c>
      <c r="Z3">
        <v>0</v>
      </c>
    </row>
    <row r="4" spans="1:26" x14ac:dyDescent="0.3">
      <c r="A4" s="1" t="str">
        <f>'Ricky Rubio'!A4</f>
        <v>@ 6TH</v>
      </c>
      <c r="B4">
        <v>10</v>
      </c>
      <c r="C4">
        <v>6</v>
      </c>
      <c r="D4">
        <v>1</v>
      </c>
      <c r="E4">
        <v>0</v>
      </c>
      <c r="F4">
        <v>0</v>
      </c>
      <c r="G4">
        <v>0</v>
      </c>
      <c r="H4">
        <v>5</v>
      </c>
      <c r="I4">
        <v>10</v>
      </c>
      <c r="J4">
        <v>0</v>
      </c>
      <c r="K4">
        <v>2</v>
      </c>
      <c r="L4">
        <v>0</v>
      </c>
      <c r="M4">
        <v>0</v>
      </c>
      <c r="N4">
        <v>3</v>
      </c>
      <c r="O4">
        <v>1</v>
      </c>
      <c r="P4">
        <v>5</v>
      </c>
      <c r="Q4" s="2">
        <f t="shared" si="0"/>
        <v>0.5</v>
      </c>
      <c r="R4" s="2">
        <f t="shared" si="1"/>
        <v>0</v>
      </c>
      <c r="S4" s="6" t="s">
        <v>45</v>
      </c>
      <c r="T4">
        <v>13</v>
      </c>
      <c r="U4">
        <v>12</v>
      </c>
      <c r="V4">
        <v>0</v>
      </c>
      <c r="W4" s="3">
        <f t="shared" si="2"/>
        <v>31.753384615384611</v>
      </c>
      <c r="X4" s="4">
        <f t="shared" si="3"/>
        <v>18.7</v>
      </c>
      <c r="Y4" s="4">
        <f t="shared" si="4"/>
        <v>8.2999999999999989</v>
      </c>
      <c r="Z4">
        <v>0</v>
      </c>
    </row>
    <row r="5" spans="1:26" x14ac:dyDescent="0.3">
      <c r="A5" s="1" t="str">
        <f>'Ricky Rubio'!A5</f>
        <v>vs CAN</v>
      </c>
      <c r="B5">
        <v>15</v>
      </c>
      <c r="C5">
        <v>3</v>
      </c>
      <c r="D5">
        <v>0</v>
      </c>
      <c r="E5">
        <v>0</v>
      </c>
      <c r="F5">
        <v>0</v>
      </c>
      <c r="G5">
        <v>0</v>
      </c>
      <c r="H5">
        <v>5</v>
      </c>
      <c r="I5">
        <v>10</v>
      </c>
      <c r="J5">
        <v>2</v>
      </c>
      <c r="K5">
        <v>5</v>
      </c>
      <c r="L5">
        <v>3</v>
      </c>
      <c r="M5">
        <v>3</v>
      </c>
      <c r="N5">
        <v>0</v>
      </c>
      <c r="O5">
        <v>3</v>
      </c>
      <c r="P5">
        <v>4</v>
      </c>
      <c r="Q5" s="2">
        <f t="shared" si="0"/>
        <v>0.5</v>
      </c>
      <c r="R5" s="2">
        <f t="shared" si="1"/>
        <v>0.4</v>
      </c>
      <c r="S5" s="2">
        <f>L5/M5</f>
        <v>1</v>
      </c>
      <c r="T5">
        <v>12</v>
      </c>
      <c r="U5">
        <v>15</v>
      </c>
      <c r="V5">
        <v>0</v>
      </c>
      <c r="W5" s="3">
        <f t="shared" si="2"/>
        <v>39.187333333333321</v>
      </c>
      <c r="X5" s="4">
        <f t="shared" si="3"/>
        <v>18.600000000000001</v>
      </c>
      <c r="Y5" s="4">
        <f t="shared" si="4"/>
        <v>9.6999999999999993</v>
      </c>
      <c r="Z5">
        <v>0</v>
      </c>
    </row>
    <row r="6" spans="1:26" x14ac:dyDescent="0.3">
      <c r="A6" s="1" t="str">
        <f>'Ricky Rubio'!A6</f>
        <v>@ DNK</v>
      </c>
      <c r="B6">
        <v>16</v>
      </c>
      <c r="C6">
        <v>3</v>
      </c>
      <c r="D6">
        <v>0</v>
      </c>
      <c r="E6">
        <v>0</v>
      </c>
      <c r="F6">
        <v>0</v>
      </c>
      <c r="G6">
        <v>0</v>
      </c>
      <c r="H6">
        <v>6</v>
      </c>
      <c r="I6">
        <v>10</v>
      </c>
      <c r="J6">
        <v>4</v>
      </c>
      <c r="K6">
        <v>6</v>
      </c>
      <c r="L6">
        <v>0</v>
      </c>
      <c r="M6">
        <v>0</v>
      </c>
      <c r="N6">
        <v>0</v>
      </c>
      <c r="O6">
        <v>1</v>
      </c>
      <c r="P6">
        <v>-4</v>
      </c>
      <c r="Q6" s="2">
        <f t="shared" si="0"/>
        <v>0.6</v>
      </c>
      <c r="R6" s="2">
        <f t="shared" si="1"/>
        <v>0.66666666666666663</v>
      </c>
      <c r="S6" s="6" t="s">
        <v>45</v>
      </c>
      <c r="T6">
        <v>14</v>
      </c>
      <c r="U6">
        <v>16</v>
      </c>
      <c r="V6">
        <v>0</v>
      </c>
      <c r="W6" s="3">
        <f t="shared" si="2"/>
        <v>42.333928571428579</v>
      </c>
      <c r="X6" s="4">
        <f t="shared" si="3"/>
        <v>19.600000000000001</v>
      </c>
      <c r="Y6" s="4">
        <f t="shared" si="4"/>
        <v>11.899999999999999</v>
      </c>
      <c r="Z6">
        <v>0</v>
      </c>
    </row>
    <row r="7" spans="1:26" x14ac:dyDescent="0.3">
      <c r="A7" s="1" t="str">
        <f>'Ricky Rubio'!A7</f>
        <v>vs IMP</v>
      </c>
      <c r="B7">
        <v>16</v>
      </c>
      <c r="C7">
        <v>1</v>
      </c>
      <c r="D7">
        <v>0</v>
      </c>
      <c r="E7">
        <v>1</v>
      </c>
      <c r="F7">
        <v>0</v>
      </c>
      <c r="G7">
        <v>0</v>
      </c>
      <c r="H7">
        <v>5</v>
      </c>
      <c r="I7">
        <v>9</v>
      </c>
      <c r="J7">
        <v>4</v>
      </c>
      <c r="K7">
        <v>6</v>
      </c>
      <c r="L7">
        <v>2</v>
      </c>
      <c r="M7">
        <v>2</v>
      </c>
      <c r="N7">
        <v>0</v>
      </c>
      <c r="O7">
        <v>0</v>
      </c>
      <c r="P7">
        <v>-2</v>
      </c>
      <c r="Q7" s="2">
        <f t="shared" si="0"/>
        <v>0.55555555555555558</v>
      </c>
      <c r="R7" s="2">
        <f t="shared" si="1"/>
        <v>0.66666666666666663</v>
      </c>
      <c r="S7" s="2">
        <f t="shared" ref="S7:S46" si="5">L7/M7</f>
        <v>1</v>
      </c>
      <c r="T7">
        <v>15</v>
      </c>
      <c r="U7">
        <v>16</v>
      </c>
      <c r="V7">
        <v>0</v>
      </c>
      <c r="W7" s="3">
        <f t="shared" si="2"/>
        <v>41.827000000000005</v>
      </c>
      <c r="X7" s="4">
        <f t="shared" si="3"/>
        <v>20.2</v>
      </c>
      <c r="Y7" s="4">
        <f t="shared" si="4"/>
        <v>12.7</v>
      </c>
      <c r="Z7">
        <v>0</v>
      </c>
    </row>
    <row r="8" spans="1:26" x14ac:dyDescent="0.3">
      <c r="A8" s="1" t="str">
        <f>'Ricky Rubio'!A8</f>
        <v>@ 3PT</v>
      </c>
      <c r="B8">
        <v>0</v>
      </c>
      <c r="C8">
        <v>3</v>
      </c>
      <c r="D8">
        <v>1</v>
      </c>
      <c r="E8">
        <v>0</v>
      </c>
      <c r="F8">
        <v>0</v>
      </c>
      <c r="G8">
        <v>0</v>
      </c>
      <c r="H8">
        <v>0</v>
      </c>
      <c r="I8">
        <v>5</v>
      </c>
      <c r="J8">
        <v>0</v>
      </c>
      <c r="K8">
        <v>4</v>
      </c>
      <c r="L8">
        <v>0</v>
      </c>
      <c r="M8">
        <v>0</v>
      </c>
      <c r="N8">
        <v>0</v>
      </c>
      <c r="O8">
        <v>0</v>
      </c>
      <c r="P8">
        <v>-8</v>
      </c>
      <c r="Q8" s="2">
        <f t="shared" si="0"/>
        <v>0</v>
      </c>
      <c r="R8" s="2">
        <f t="shared" si="1"/>
        <v>0</v>
      </c>
      <c r="S8" s="6" t="s">
        <v>45</v>
      </c>
      <c r="T8">
        <v>12</v>
      </c>
      <c r="U8">
        <v>3</v>
      </c>
      <c r="V8">
        <v>0</v>
      </c>
      <c r="W8" s="3">
        <f t="shared" si="2"/>
        <v>-9.7626666666666662</v>
      </c>
      <c r="X8" s="4">
        <f t="shared" si="3"/>
        <v>5.0999999999999996</v>
      </c>
      <c r="Y8" s="4">
        <f t="shared" si="4"/>
        <v>-1.9000000000000001</v>
      </c>
      <c r="Z8">
        <v>0</v>
      </c>
    </row>
    <row r="9" spans="1:26" x14ac:dyDescent="0.3">
      <c r="A9" s="1" t="str">
        <f>'Ricky Rubio'!A9</f>
        <v>vs DEF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4</v>
      </c>
      <c r="J9">
        <v>1</v>
      </c>
      <c r="K9">
        <v>2</v>
      </c>
      <c r="L9">
        <v>0</v>
      </c>
      <c r="M9">
        <v>0</v>
      </c>
      <c r="N9">
        <v>0</v>
      </c>
      <c r="O9">
        <v>0</v>
      </c>
      <c r="P9">
        <v>3</v>
      </c>
      <c r="Q9" s="2">
        <f t="shared" si="0"/>
        <v>0.25</v>
      </c>
      <c r="R9" s="2">
        <f t="shared" si="1"/>
        <v>0.5</v>
      </c>
      <c r="S9" s="6" t="s">
        <v>45</v>
      </c>
      <c r="T9">
        <v>6</v>
      </c>
      <c r="U9">
        <v>3</v>
      </c>
      <c r="V9">
        <v>0</v>
      </c>
      <c r="W9" s="3">
        <f t="shared" si="2"/>
        <v>3.3495000000000013</v>
      </c>
      <c r="X9" s="4">
        <f t="shared" si="3"/>
        <v>3</v>
      </c>
      <c r="Y9" s="4">
        <f t="shared" si="4"/>
        <v>0.60000000000000009</v>
      </c>
      <c r="Z9">
        <v>0</v>
      </c>
    </row>
    <row r="10" spans="1:26" x14ac:dyDescent="0.3">
      <c r="A10" s="1" t="str">
        <f>'Ricky Rubio'!A10</f>
        <v>@ OCE</v>
      </c>
      <c r="B10">
        <v>7</v>
      </c>
      <c r="C10">
        <v>6</v>
      </c>
      <c r="D10">
        <v>2</v>
      </c>
      <c r="E10">
        <v>0</v>
      </c>
      <c r="F10">
        <v>0</v>
      </c>
      <c r="G10">
        <v>0</v>
      </c>
      <c r="H10">
        <v>3</v>
      </c>
      <c r="I10">
        <v>6</v>
      </c>
      <c r="J10">
        <v>1</v>
      </c>
      <c r="K10">
        <v>4</v>
      </c>
      <c r="L10">
        <v>0</v>
      </c>
      <c r="M10">
        <v>0</v>
      </c>
      <c r="N10">
        <v>1</v>
      </c>
      <c r="O10">
        <v>1</v>
      </c>
      <c r="P10">
        <v>2</v>
      </c>
      <c r="Q10" s="2">
        <f t="shared" si="0"/>
        <v>0.5</v>
      </c>
      <c r="R10" s="2">
        <f t="shared" si="1"/>
        <v>0.25</v>
      </c>
      <c r="S10" s="6" t="s">
        <v>45</v>
      </c>
      <c r="T10">
        <v>13</v>
      </c>
      <c r="U10">
        <v>13</v>
      </c>
      <c r="V10">
        <v>0</v>
      </c>
      <c r="W10" s="3">
        <f t="shared" si="2"/>
        <v>27.447846153846157</v>
      </c>
      <c r="X10" s="4">
        <f t="shared" si="3"/>
        <v>17.2</v>
      </c>
      <c r="Y10" s="4">
        <f t="shared" si="4"/>
        <v>7.1999999999999993</v>
      </c>
      <c r="Z10">
        <v>0</v>
      </c>
    </row>
    <row r="11" spans="1:26" x14ac:dyDescent="0.3">
      <c r="A11" s="1" t="str">
        <f>'Ricky Rubio'!A11</f>
        <v>vs FRA</v>
      </c>
      <c r="B11">
        <v>11</v>
      </c>
      <c r="C11">
        <v>1</v>
      </c>
      <c r="D11">
        <v>0</v>
      </c>
      <c r="E11">
        <v>1</v>
      </c>
      <c r="F11">
        <v>1</v>
      </c>
      <c r="G11">
        <v>0</v>
      </c>
      <c r="H11">
        <v>4</v>
      </c>
      <c r="I11">
        <v>8</v>
      </c>
      <c r="J11">
        <v>3</v>
      </c>
      <c r="K11">
        <v>4</v>
      </c>
      <c r="L11">
        <v>0</v>
      </c>
      <c r="M11">
        <v>0</v>
      </c>
      <c r="N11">
        <v>0</v>
      </c>
      <c r="O11">
        <v>0</v>
      </c>
      <c r="P11">
        <v>12</v>
      </c>
      <c r="Q11" s="2">
        <f t="shared" si="0"/>
        <v>0.5</v>
      </c>
      <c r="R11" s="2">
        <f t="shared" si="1"/>
        <v>0.75</v>
      </c>
      <c r="S11" s="6" t="s">
        <v>45</v>
      </c>
      <c r="T11">
        <v>13</v>
      </c>
      <c r="U11">
        <v>11</v>
      </c>
      <c r="V11">
        <v>0</v>
      </c>
      <c r="W11" s="3">
        <f t="shared" si="2"/>
        <v>34.611153846153847</v>
      </c>
      <c r="X11" s="4">
        <f t="shared" si="3"/>
        <v>18.2</v>
      </c>
      <c r="Y11" s="4">
        <f t="shared" si="4"/>
        <v>9</v>
      </c>
      <c r="Z11">
        <v>0</v>
      </c>
    </row>
    <row r="12" spans="1:26" x14ac:dyDescent="0.3">
      <c r="A12" s="1" t="str">
        <f>'Ricky Rubio'!A12</f>
        <v>@ INJ</v>
      </c>
      <c r="B12"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6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-11</v>
      </c>
      <c r="Q12" s="2">
        <f t="shared" si="0"/>
        <v>0.33333333333333331</v>
      </c>
      <c r="R12" s="2">
        <f t="shared" si="1"/>
        <v>0</v>
      </c>
      <c r="S12" s="6" t="s">
        <v>45</v>
      </c>
      <c r="T12">
        <v>10</v>
      </c>
      <c r="U12">
        <v>4</v>
      </c>
      <c r="V12">
        <v>0</v>
      </c>
      <c r="W12" s="3">
        <f t="shared" si="2"/>
        <v>1.5060000000000002</v>
      </c>
      <c r="X12" s="4">
        <f t="shared" si="3"/>
        <v>4</v>
      </c>
      <c r="Y12" s="4">
        <f t="shared" si="4"/>
        <v>0.60000000000000053</v>
      </c>
      <c r="Z12">
        <v>0</v>
      </c>
    </row>
    <row r="13" spans="1:26" x14ac:dyDescent="0.3">
      <c r="A13" s="1" t="str">
        <f>'Ricky Rubio'!A13</f>
        <v>vs EUR</v>
      </c>
      <c r="B13">
        <v>15</v>
      </c>
      <c r="C13">
        <v>4</v>
      </c>
      <c r="D13">
        <v>1</v>
      </c>
      <c r="E13">
        <v>0</v>
      </c>
      <c r="F13">
        <v>0</v>
      </c>
      <c r="G13">
        <v>0</v>
      </c>
      <c r="H13">
        <v>6</v>
      </c>
      <c r="I13">
        <v>10</v>
      </c>
      <c r="J13">
        <v>3</v>
      </c>
      <c r="K13">
        <v>4</v>
      </c>
      <c r="L13">
        <v>0</v>
      </c>
      <c r="M13">
        <v>0</v>
      </c>
      <c r="N13">
        <v>1</v>
      </c>
      <c r="O13">
        <v>1</v>
      </c>
      <c r="P13">
        <v>7</v>
      </c>
      <c r="Q13" s="2">
        <f t="shared" si="0"/>
        <v>0.6</v>
      </c>
      <c r="R13" s="2">
        <f t="shared" si="1"/>
        <v>0.75</v>
      </c>
      <c r="S13" s="6" t="s">
        <v>45</v>
      </c>
      <c r="T13">
        <v>12</v>
      </c>
      <c r="U13">
        <v>17</v>
      </c>
      <c r="V13">
        <v>0</v>
      </c>
      <c r="W13" s="3">
        <f t="shared" si="2"/>
        <v>51.232083333333343</v>
      </c>
      <c r="X13" s="4">
        <f t="shared" si="3"/>
        <v>21.3</v>
      </c>
      <c r="Y13" s="4">
        <f t="shared" si="4"/>
        <v>12.299999999999997</v>
      </c>
      <c r="Z13">
        <v>0</v>
      </c>
    </row>
    <row r="14" spans="1:26" x14ac:dyDescent="0.3">
      <c r="A14" s="1" t="str">
        <f>'Ricky Rubio'!A14</f>
        <v>@ RKS</v>
      </c>
      <c r="B14">
        <v>17</v>
      </c>
      <c r="C14">
        <v>2</v>
      </c>
      <c r="D14">
        <v>1</v>
      </c>
      <c r="E14">
        <v>1</v>
      </c>
      <c r="F14">
        <v>0</v>
      </c>
      <c r="G14">
        <v>0</v>
      </c>
      <c r="H14">
        <v>6</v>
      </c>
      <c r="I14">
        <v>11</v>
      </c>
      <c r="J14">
        <v>5</v>
      </c>
      <c r="K14">
        <v>7</v>
      </c>
      <c r="L14">
        <v>0</v>
      </c>
      <c r="M14">
        <v>0</v>
      </c>
      <c r="N14">
        <v>0</v>
      </c>
      <c r="O14">
        <v>0</v>
      </c>
      <c r="P14">
        <v>10</v>
      </c>
      <c r="Q14" s="2">
        <f t="shared" si="0"/>
        <v>0.54545454545454541</v>
      </c>
      <c r="R14" s="2">
        <f t="shared" si="1"/>
        <v>0.7142857142857143</v>
      </c>
      <c r="S14" s="6" t="s">
        <v>45</v>
      </c>
      <c r="T14">
        <v>14</v>
      </c>
      <c r="U14">
        <v>19</v>
      </c>
      <c r="V14">
        <v>0</v>
      </c>
      <c r="W14" s="3">
        <f t="shared" si="2"/>
        <v>48.684000000000005</v>
      </c>
      <c r="X14" s="4">
        <f t="shared" si="3"/>
        <v>23.9</v>
      </c>
      <c r="Y14" s="4">
        <f t="shared" si="4"/>
        <v>13.699999999999998</v>
      </c>
      <c r="Z14">
        <v>0</v>
      </c>
    </row>
    <row r="15" spans="1:26" x14ac:dyDescent="0.3">
      <c r="A15" s="1" t="str">
        <f>'Ricky Rubio'!A15</f>
        <v>vs AFR</v>
      </c>
      <c r="B15">
        <v>13</v>
      </c>
      <c r="C15">
        <v>4</v>
      </c>
      <c r="D15">
        <v>0</v>
      </c>
      <c r="E15">
        <v>0</v>
      </c>
      <c r="F15">
        <v>1</v>
      </c>
      <c r="G15">
        <v>0</v>
      </c>
      <c r="H15">
        <v>6</v>
      </c>
      <c r="I15">
        <v>13</v>
      </c>
      <c r="J15">
        <v>1</v>
      </c>
      <c r="K15">
        <v>5</v>
      </c>
      <c r="L15">
        <v>0</v>
      </c>
      <c r="M15">
        <v>0</v>
      </c>
      <c r="N15">
        <v>0</v>
      </c>
      <c r="O15">
        <v>0</v>
      </c>
      <c r="P15">
        <v>-16</v>
      </c>
      <c r="Q15" s="2">
        <f t="shared" si="0"/>
        <v>0.46153846153846156</v>
      </c>
      <c r="R15" s="2">
        <f t="shared" si="1"/>
        <v>0.2</v>
      </c>
      <c r="S15" s="6" t="s">
        <v>45</v>
      </c>
      <c r="T15">
        <v>14</v>
      </c>
      <c r="U15">
        <v>13</v>
      </c>
      <c r="V15">
        <v>0</v>
      </c>
      <c r="W15" s="3">
        <f t="shared" si="2"/>
        <v>28.972285714285714</v>
      </c>
      <c r="X15" s="4">
        <f t="shared" si="3"/>
        <v>20.8</v>
      </c>
      <c r="Y15" s="4">
        <f t="shared" si="4"/>
        <v>8.5</v>
      </c>
      <c r="Z15">
        <v>0</v>
      </c>
    </row>
    <row r="16" spans="1:26" x14ac:dyDescent="0.3">
      <c r="A16" s="1" t="str">
        <f>'Ricky Rubio'!A16</f>
        <v>@ OLD</v>
      </c>
      <c r="B16">
        <v>21</v>
      </c>
      <c r="C16">
        <v>3</v>
      </c>
      <c r="D16">
        <v>1</v>
      </c>
      <c r="E16">
        <v>1</v>
      </c>
      <c r="F16">
        <v>0</v>
      </c>
      <c r="G16">
        <v>0</v>
      </c>
      <c r="H16">
        <v>8</v>
      </c>
      <c r="I16">
        <v>9</v>
      </c>
      <c r="J16">
        <v>5</v>
      </c>
      <c r="K16">
        <v>6</v>
      </c>
      <c r="L16">
        <v>0</v>
      </c>
      <c r="M16">
        <v>0</v>
      </c>
      <c r="N16">
        <v>1</v>
      </c>
      <c r="O16">
        <v>0</v>
      </c>
      <c r="P16">
        <v>7</v>
      </c>
      <c r="Q16" s="2">
        <f t="shared" si="0"/>
        <v>0.88888888888888884</v>
      </c>
      <c r="R16" s="2">
        <f t="shared" si="1"/>
        <v>0.83333333333333337</v>
      </c>
      <c r="S16" s="6" t="s">
        <v>45</v>
      </c>
      <c r="T16">
        <v>14</v>
      </c>
      <c r="U16">
        <v>24</v>
      </c>
      <c r="V16">
        <v>0</v>
      </c>
      <c r="W16" s="3">
        <f t="shared" si="2"/>
        <v>74.953285714285698</v>
      </c>
      <c r="X16" s="4">
        <f t="shared" si="3"/>
        <v>29.1</v>
      </c>
      <c r="Y16" s="4">
        <f t="shared" si="4"/>
        <v>20.599999999999998</v>
      </c>
      <c r="Z16">
        <v>1</v>
      </c>
    </row>
    <row r="17" spans="1:26" x14ac:dyDescent="0.3">
      <c r="A17" s="1" t="str">
        <f>'Ricky Rubio'!A17</f>
        <v>@ USA</v>
      </c>
      <c r="B17">
        <v>4</v>
      </c>
      <c r="C17">
        <v>5</v>
      </c>
      <c r="D17">
        <v>2</v>
      </c>
      <c r="E17">
        <v>0</v>
      </c>
      <c r="F17">
        <v>0</v>
      </c>
      <c r="G17">
        <v>0</v>
      </c>
      <c r="H17">
        <v>1</v>
      </c>
      <c r="I17">
        <v>8</v>
      </c>
      <c r="J17">
        <v>0</v>
      </c>
      <c r="K17">
        <v>3</v>
      </c>
      <c r="L17">
        <v>2</v>
      </c>
      <c r="M17">
        <v>2</v>
      </c>
      <c r="N17">
        <v>1</v>
      </c>
      <c r="O17">
        <v>0</v>
      </c>
      <c r="P17">
        <v>3</v>
      </c>
      <c r="Q17" s="2">
        <f t="shared" si="0"/>
        <v>0.125</v>
      </c>
      <c r="R17" s="2">
        <f t="shared" si="1"/>
        <v>0</v>
      </c>
      <c r="S17" s="2">
        <f t="shared" si="5"/>
        <v>1</v>
      </c>
      <c r="T17">
        <v>11</v>
      </c>
      <c r="U17">
        <v>8</v>
      </c>
      <c r="V17">
        <v>0</v>
      </c>
      <c r="W17" s="3">
        <f t="shared" si="2"/>
        <v>6.6038181818181814</v>
      </c>
      <c r="X17" s="4">
        <f t="shared" si="3"/>
        <v>13</v>
      </c>
      <c r="Y17" s="4">
        <f t="shared" si="4"/>
        <v>2.1000000000000005</v>
      </c>
      <c r="Z17">
        <v>0</v>
      </c>
    </row>
    <row r="18" spans="1:26" x14ac:dyDescent="0.3">
      <c r="A18" s="1" t="str">
        <f>'Ricky Rubio'!A18</f>
        <v>@ CHI</v>
      </c>
      <c r="B18">
        <v>3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6</v>
      </c>
      <c r="J18">
        <v>1</v>
      </c>
      <c r="K18">
        <v>4</v>
      </c>
      <c r="L18">
        <v>0</v>
      </c>
      <c r="M18">
        <v>0</v>
      </c>
      <c r="N18">
        <v>0</v>
      </c>
      <c r="O18">
        <v>0</v>
      </c>
      <c r="P18">
        <v>-5</v>
      </c>
      <c r="Q18" s="2">
        <f t="shared" si="0"/>
        <v>0.16666666666666666</v>
      </c>
      <c r="R18" s="2">
        <f t="shared" si="1"/>
        <v>0.25</v>
      </c>
      <c r="S18" s="6" t="s">
        <v>45</v>
      </c>
      <c r="T18">
        <v>11</v>
      </c>
      <c r="U18">
        <v>3</v>
      </c>
      <c r="V18">
        <v>0</v>
      </c>
      <c r="W18" s="3">
        <f t="shared" si="2"/>
        <v>-0.39872727272727232</v>
      </c>
      <c r="X18" s="4">
        <f t="shared" si="3"/>
        <v>6</v>
      </c>
      <c r="Y18" s="4">
        <f t="shared" si="4"/>
        <v>0.20000000000000062</v>
      </c>
      <c r="Z18">
        <v>0</v>
      </c>
    </row>
    <row r="19" spans="1:26" x14ac:dyDescent="0.3">
      <c r="A19" s="1" t="str">
        <f>'Ricky Rubio'!A19</f>
        <v>vs 6TH</v>
      </c>
      <c r="B19">
        <v>8</v>
      </c>
      <c r="C19">
        <v>1</v>
      </c>
      <c r="D19">
        <v>0</v>
      </c>
      <c r="E19">
        <v>0</v>
      </c>
      <c r="F19">
        <v>0</v>
      </c>
      <c r="G19">
        <v>0</v>
      </c>
      <c r="H19">
        <v>3</v>
      </c>
      <c r="I19">
        <v>4</v>
      </c>
      <c r="J19">
        <v>2</v>
      </c>
      <c r="K19">
        <v>3</v>
      </c>
      <c r="L19">
        <v>0</v>
      </c>
      <c r="M19">
        <v>0</v>
      </c>
      <c r="N19">
        <v>0</v>
      </c>
      <c r="O19">
        <v>0</v>
      </c>
      <c r="P19">
        <v>3</v>
      </c>
      <c r="Q19" s="2">
        <f t="shared" si="0"/>
        <v>0.75</v>
      </c>
      <c r="R19" s="2">
        <f t="shared" si="1"/>
        <v>0.66666666666666663</v>
      </c>
      <c r="S19" s="6" t="s">
        <v>45</v>
      </c>
      <c r="T19">
        <v>8</v>
      </c>
      <c r="U19">
        <v>8</v>
      </c>
      <c r="V19">
        <v>0</v>
      </c>
      <c r="W19" s="3">
        <f t="shared" si="2"/>
        <v>42.095125000000003</v>
      </c>
      <c r="X19" s="4">
        <f t="shared" si="3"/>
        <v>9.1999999999999993</v>
      </c>
      <c r="Y19" s="4">
        <f t="shared" si="4"/>
        <v>6.6999999999999993</v>
      </c>
      <c r="Z19">
        <v>0</v>
      </c>
    </row>
    <row r="20" spans="1:26" x14ac:dyDescent="0.3">
      <c r="A20" s="1">
        <f>'Ricky Rubio'!A20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'Ricky Rubio'!A21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'Ricky Rubio'!A22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'Ricky Rubio'!A23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'Ricky Rubio'!A24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'Ricky Rubio'!A25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'Ricky Rubio'!A26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'Ricky Rubio'!A27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10.166666666666666</v>
      </c>
      <c r="C47" s="4">
        <f t="shared" ref="C47:P47" si="6">AVERAGE(C2:C46)</f>
        <v>2.5555555555555554</v>
      </c>
      <c r="D47" s="4">
        <f t="shared" si="6"/>
        <v>0.55555555555555558</v>
      </c>
      <c r="E47" s="4">
        <f t="shared" si="6"/>
        <v>0.22222222222222221</v>
      </c>
      <c r="F47" s="4">
        <f t="shared" si="6"/>
        <v>0.22222222222222221</v>
      </c>
      <c r="G47" s="4">
        <f t="shared" si="6"/>
        <v>5.5555555555555552E-2</v>
      </c>
      <c r="H47" s="4">
        <f t="shared" si="6"/>
        <v>3.8888888888888888</v>
      </c>
      <c r="I47" s="4">
        <f t="shared" si="6"/>
        <v>8.4444444444444446</v>
      </c>
      <c r="J47" s="4">
        <f t="shared" si="6"/>
        <v>2</v>
      </c>
      <c r="K47" s="4">
        <f t="shared" si="6"/>
        <v>4.3888888888888893</v>
      </c>
      <c r="L47" s="4">
        <f t="shared" si="6"/>
        <v>0.3888888888888889</v>
      </c>
      <c r="M47" s="4">
        <f t="shared" si="6"/>
        <v>0.3888888888888889</v>
      </c>
      <c r="N47" s="4">
        <f t="shared" si="6"/>
        <v>0.44444444444444442</v>
      </c>
      <c r="O47" s="4">
        <f t="shared" si="6"/>
        <v>0.5</v>
      </c>
      <c r="P47" s="4">
        <f t="shared" si="6"/>
        <v>0.66666666666666663</v>
      </c>
      <c r="Q47" s="2">
        <f>SUM(H2:H46)/SUM(I2:I46)</f>
        <v>0.46052631578947367</v>
      </c>
      <c r="R47" s="2">
        <f>SUM(J2:J46)/SUM(K2:K46)</f>
        <v>0.45569620253164556</v>
      </c>
      <c r="S47" s="2">
        <f>SUM(L2:L46)/SUM(M2:M46)</f>
        <v>1</v>
      </c>
      <c r="T47" s="4">
        <f t="shared" ref="T47:V47" si="7">AVERAGE(T2:T46)</f>
        <v>12.222222222222221</v>
      </c>
      <c r="U47" s="4">
        <f t="shared" si="7"/>
        <v>11.5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28.974218181818177</v>
      </c>
      <c r="X47" s="4">
        <f t="shared" ref="X47" si="8">B47+(C47*1.2)+(D47*1.5)+(E47*3)+(F47*3)-G47</f>
        <v>15.344444444444443</v>
      </c>
      <c r="Y47" s="4">
        <f t="shared" ref="Y47" si="9">B47+0.4*H47-0.7*I47-0.4*(M47-L47)+0.7*N47+0.3*(C47-N47)+F47+D47*0.7+0.7*E47-0.4*O47-G47</f>
        <v>7.2666666666666666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183</v>
      </c>
      <c r="C49">
        <f t="shared" ref="C49:P49" si="10">SUM(C2:C46)</f>
        <v>46</v>
      </c>
      <c r="D49">
        <f t="shared" si="10"/>
        <v>10</v>
      </c>
      <c r="E49">
        <f t="shared" si="10"/>
        <v>4</v>
      </c>
      <c r="F49">
        <f t="shared" si="10"/>
        <v>4</v>
      </c>
      <c r="G49">
        <f t="shared" si="10"/>
        <v>1</v>
      </c>
      <c r="H49">
        <f t="shared" si="10"/>
        <v>70</v>
      </c>
      <c r="I49">
        <f t="shared" si="10"/>
        <v>152</v>
      </c>
      <c r="J49">
        <f t="shared" si="10"/>
        <v>36</v>
      </c>
      <c r="K49">
        <f t="shared" si="10"/>
        <v>79</v>
      </c>
      <c r="L49">
        <f t="shared" si="10"/>
        <v>7</v>
      </c>
      <c r="M49">
        <f t="shared" si="10"/>
        <v>7</v>
      </c>
      <c r="N49">
        <f t="shared" si="10"/>
        <v>8</v>
      </c>
      <c r="O49">
        <f t="shared" si="10"/>
        <v>9</v>
      </c>
      <c r="P49">
        <f t="shared" si="10"/>
        <v>12</v>
      </c>
      <c r="T49">
        <f>SUM(T2:T46)</f>
        <v>220</v>
      </c>
      <c r="U49">
        <f>SUM(U2:U46)</f>
        <v>207</v>
      </c>
      <c r="V49">
        <f>SUM(V2:V46)</f>
        <v>0</v>
      </c>
      <c r="X49" s="4">
        <f>SUM(X2:X46)</f>
        <v>276.2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6</v>
      </c>
      <c r="C2">
        <v>0</v>
      </c>
      <c r="D2">
        <v>0</v>
      </c>
      <c r="E2">
        <v>0</v>
      </c>
      <c r="F2">
        <v>0</v>
      </c>
      <c r="G2">
        <v>1</v>
      </c>
      <c r="H2">
        <v>2</v>
      </c>
      <c r="I2">
        <v>2</v>
      </c>
      <c r="J2">
        <v>2</v>
      </c>
      <c r="K2">
        <v>2</v>
      </c>
      <c r="L2">
        <v>0</v>
      </c>
      <c r="M2">
        <v>0</v>
      </c>
      <c r="N2">
        <v>0</v>
      </c>
      <c r="O2">
        <v>0</v>
      </c>
      <c r="P2">
        <v>-6</v>
      </c>
      <c r="Q2" s="2">
        <f t="shared" ref="Q2:Q46" si="0">H2/I2</f>
        <v>1</v>
      </c>
      <c r="R2" s="2">
        <f t="shared" ref="R2:R46" si="1">J2/K2</f>
        <v>1</v>
      </c>
      <c r="S2" s="6" t="s">
        <v>45</v>
      </c>
      <c r="T2">
        <v>11</v>
      </c>
      <c r="U2">
        <v>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20.130636363636366</v>
      </c>
      <c r="X2" s="4">
        <f t="shared" ref="X2:X46" si="3">B2+(C2*1.2)+(D2*1.5)+(E2*3)+(F2*3)-G2</f>
        <v>5</v>
      </c>
      <c r="Y2" s="4">
        <f t="shared" ref="Y2:Y46" si="4">B2+0.4*H2-0.7*I2-0.4*(M2-L2)+0.7*N2+0.3*(C2-N2)+F2+D2*0.7+0.7*E2-0.4*O2-G2</f>
        <v>4.4000000000000004</v>
      </c>
      <c r="Z2">
        <v>0</v>
      </c>
    </row>
    <row r="3" spans="1:26" x14ac:dyDescent="0.3">
      <c r="A3" s="1" t="str">
        <f>'Ricky Rubio'!A3</f>
        <v>@ CHI</v>
      </c>
      <c r="B3">
        <v>5</v>
      </c>
      <c r="C3">
        <v>0</v>
      </c>
      <c r="D3">
        <v>1</v>
      </c>
      <c r="E3">
        <v>0</v>
      </c>
      <c r="F3">
        <v>0</v>
      </c>
      <c r="G3">
        <v>0</v>
      </c>
      <c r="H3">
        <v>2</v>
      </c>
      <c r="I3">
        <v>4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4</v>
      </c>
      <c r="Q3" s="2">
        <f t="shared" si="0"/>
        <v>0.5</v>
      </c>
      <c r="R3" s="2">
        <f t="shared" si="1"/>
        <v>1</v>
      </c>
      <c r="S3" s="6" t="s">
        <v>45</v>
      </c>
      <c r="T3">
        <v>11</v>
      </c>
      <c r="U3">
        <v>7</v>
      </c>
      <c r="V3">
        <v>0</v>
      </c>
      <c r="W3" s="3">
        <f t="shared" si="2"/>
        <v>14.790909090909093</v>
      </c>
      <c r="X3" s="4">
        <f t="shared" si="3"/>
        <v>6.5</v>
      </c>
      <c r="Y3" s="4">
        <f t="shared" si="4"/>
        <v>3.3000000000000003</v>
      </c>
      <c r="Z3">
        <v>0</v>
      </c>
    </row>
    <row r="4" spans="1:26" x14ac:dyDescent="0.3">
      <c r="A4" s="1" t="str">
        <f>'Ricky Rubio'!A4</f>
        <v>@ 6TH</v>
      </c>
      <c r="B4">
        <v>3</v>
      </c>
      <c r="C4">
        <v>0</v>
      </c>
      <c r="D4">
        <v>2</v>
      </c>
      <c r="E4">
        <v>0</v>
      </c>
      <c r="F4">
        <v>1</v>
      </c>
      <c r="G4">
        <v>0</v>
      </c>
      <c r="H4">
        <v>1</v>
      </c>
      <c r="I4">
        <v>5</v>
      </c>
      <c r="J4">
        <v>1</v>
      </c>
      <c r="K4">
        <v>4</v>
      </c>
      <c r="L4">
        <v>0</v>
      </c>
      <c r="M4">
        <v>0</v>
      </c>
      <c r="N4">
        <v>0</v>
      </c>
      <c r="O4">
        <v>1</v>
      </c>
      <c r="P4">
        <v>9</v>
      </c>
      <c r="Q4" s="2">
        <f t="shared" si="0"/>
        <v>0.2</v>
      </c>
      <c r="R4" s="2">
        <f t="shared" si="1"/>
        <v>0.25</v>
      </c>
      <c r="S4" s="6" t="s">
        <v>45</v>
      </c>
      <c r="T4">
        <v>12</v>
      </c>
      <c r="U4">
        <v>8</v>
      </c>
      <c r="V4">
        <v>0</v>
      </c>
      <c r="W4" s="3">
        <f t="shared" si="2"/>
        <v>7.2486666666666677</v>
      </c>
      <c r="X4" s="4">
        <f t="shared" si="3"/>
        <v>9</v>
      </c>
      <c r="Y4" s="4">
        <f t="shared" si="4"/>
        <v>1.9</v>
      </c>
      <c r="Z4">
        <v>0</v>
      </c>
    </row>
    <row r="5" spans="1:26" x14ac:dyDescent="0.3">
      <c r="A5" s="1" t="str">
        <f>'Ricky Rubio'!A5</f>
        <v>vs CAN</v>
      </c>
      <c r="B5">
        <v>9</v>
      </c>
      <c r="C5">
        <v>2</v>
      </c>
      <c r="D5">
        <v>0</v>
      </c>
      <c r="E5">
        <v>0</v>
      </c>
      <c r="F5">
        <v>0</v>
      </c>
      <c r="G5">
        <v>1</v>
      </c>
      <c r="H5">
        <v>4</v>
      </c>
      <c r="I5">
        <v>7</v>
      </c>
      <c r="J5">
        <v>1</v>
      </c>
      <c r="K5">
        <v>3</v>
      </c>
      <c r="L5">
        <v>0</v>
      </c>
      <c r="M5">
        <v>0</v>
      </c>
      <c r="N5">
        <v>0</v>
      </c>
      <c r="O5">
        <v>1</v>
      </c>
      <c r="P5">
        <v>1</v>
      </c>
      <c r="Q5" s="2">
        <f t="shared" si="0"/>
        <v>0.5714285714285714</v>
      </c>
      <c r="R5" s="2">
        <f t="shared" si="1"/>
        <v>0.33333333333333331</v>
      </c>
      <c r="S5" s="6" t="s">
        <v>45</v>
      </c>
      <c r="T5">
        <v>11</v>
      </c>
      <c r="U5">
        <v>9</v>
      </c>
      <c r="V5">
        <v>0</v>
      </c>
      <c r="W5" s="3">
        <f t="shared" si="2"/>
        <v>21.470000000000002</v>
      </c>
      <c r="X5" s="4">
        <f t="shared" si="3"/>
        <v>10.4</v>
      </c>
      <c r="Y5" s="4">
        <f t="shared" si="4"/>
        <v>4.8999999999999995</v>
      </c>
      <c r="Z5">
        <v>0</v>
      </c>
    </row>
    <row r="6" spans="1:26" x14ac:dyDescent="0.3">
      <c r="A6" s="1" t="str">
        <f>'Ricky Rubio'!A6</f>
        <v>@ DNK</v>
      </c>
      <c r="B6">
        <v>2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4</v>
      </c>
      <c r="J6">
        <v>0</v>
      </c>
      <c r="K6">
        <v>3</v>
      </c>
      <c r="L6">
        <v>2</v>
      </c>
      <c r="M6">
        <v>2</v>
      </c>
      <c r="N6">
        <v>0</v>
      </c>
      <c r="O6">
        <v>1</v>
      </c>
      <c r="P6">
        <v>-9</v>
      </c>
      <c r="Q6" s="2">
        <f t="shared" si="0"/>
        <v>0</v>
      </c>
      <c r="R6" s="2">
        <f t="shared" si="1"/>
        <v>0</v>
      </c>
      <c r="S6" s="2">
        <f t="shared" ref="S6:S46" si="5">L6/M6</f>
        <v>1</v>
      </c>
      <c r="T6">
        <v>11</v>
      </c>
      <c r="U6">
        <v>8</v>
      </c>
      <c r="V6">
        <v>0</v>
      </c>
      <c r="W6" s="3">
        <f t="shared" si="2"/>
        <v>-0.99000000000000132</v>
      </c>
      <c r="X6" s="4">
        <f t="shared" si="3"/>
        <v>5</v>
      </c>
      <c r="Y6" s="4">
        <f t="shared" si="4"/>
        <v>0.20000000000000007</v>
      </c>
      <c r="Z6">
        <v>0</v>
      </c>
    </row>
    <row r="7" spans="1:26" x14ac:dyDescent="0.3">
      <c r="A7" s="1" t="str">
        <f>'Ricky Rubio'!A7</f>
        <v>vs IMP</v>
      </c>
      <c r="B7">
        <v>8</v>
      </c>
      <c r="C7">
        <v>0</v>
      </c>
      <c r="D7">
        <v>2</v>
      </c>
      <c r="E7">
        <v>0</v>
      </c>
      <c r="F7">
        <v>0</v>
      </c>
      <c r="G7">
        <v>0</v>
      </c>
      <c r="H7">
        <v>3</v>
      </c>
      <c r="I7">
        <v>4</v>
      </c>
      <c r="J7">
        <v>1</v>
      </c>
      <c r="K7">
        <v>2</v>
      </c>
      <c r="L7">
        <v>1</v>
      </c>
      <c r="M7">
        <v>1</v>
      </c>
      <c r="N7">
        <v>0</v>
      </c>
      <c r="O7">
        <v>0</v>
      </c>
      <c r="P7">
        <v>2</v>
      </c>
      <c r="Q7" s="2">
        <f t="shared" si="0"/>
        <v>0.75</v>
      </c>
      <c r="R7" s="2">
        <f t="shared" si="1"/>
        <v>0.5</v>
      </c>
      <c r="S7" s="2">
        <f t="shared" si="5"/>
        <v>1</v>
      </c>
      <c r="T7">
        <v>12</v>
      </c>
      <c r="U7">
        <v>13</v>
      </c>
      <c r="V7">
        <v>0</v>
      </c>
      <c r="W7" s="3">
        <f t="shared" si="2"/>
        <v>32.207999999999998</v>
      </c>
      <c r="X7" s="4">
        <f t="shared" si="3"/>
        <v>11</v>
      </c>
      <c r="Y7" s="4">
        <f t="shared" si="4"/>
        <v>7.7999999999999989</v>
      </c>
      <c r="Z7">
        <v>0</v>
      </c>
    </row>
    <row r="8" spans="1:26" x14ac:dyDescent="0.3">
      <c r="A8" s="1" t="str">
        <f>'Ricky Rubio'!A8</f>
        <v>@ 3PT</v>
      </c>
      <c r="B8">
        <v>3</v>
      </c>
      <c r="C8">
        <v>1</v>
      </c>
      <c r="D8">
        <v>3</v>
      </c>
      <c r="E8">
        <v>0</v>
      </c>
      <c r="F8">
        <v>2</v>
      </c>
      <c r="G8">
        <v>1</v>
      </c>
      <c r="H8">
        <v>1</v>
      </c>
      <c r="I8">
        <v>3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-4</v>
      </c>
      <c r="Q8" s="2">
        <f t="shared" si="0"/>
        <v>0.33333333333333331</v>
      </c>
      <c r="R8" s="6" t="s">
        <v>45</v>
      </c>
      <c r="S8" s="2">
        <f t="shared" si="5"/>
        <v>0.5</v>
      </c>
      <c r="T8">
        <v>11</v>
      </c>
      <c r="U8">
        <v>9</v>
      </c>
      <c r="V8">
        <v>0</v>
      </c>
      <c r="W8" s="3">
        <f t="shared" si="2"/>
        <v>18.810818181818185</v>
      </c>
      <c r="X8" s="4">
        <f t="shared" si="3"/>
        <v>13.7</v>
      </c>
      <c r="Y8" s="4">
        <f t="shared" si="4"/>
        <v>4.3</v>
      </c>
      <c r="Z8">
        <v>0</v>
      </c>
    </row>
    <row r="9" spans="1:26" x14ac:dyDescent="0.3">
      <c r="A9" s="1" t="str">
        <f>'Ricky Rubio'!A9</f>
        <v>vs DEF</v>
      </c>
      <c r="B9">
        <v>3</v>
      </c>
      <c r="C9">
        <v>0</v>
      </c>
      <c r="D9">
        <v>2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3</v>
      </c>
      <c r="M9">
        <v>4</v>
      </c>
      <c r="N9">
        <v>0</v>
      </c>
      <c r="O9">
        <v>0</v>
      </c>
      <c r="P9">
        <v>-4</v>
      </c>
      <c r="Q9" s="2">
        <f t="shared" si="0"/>
        <v>0</v>
      </c>
      <c r="R9" s="6" t="s">
        <v>45</v>
      </c>
      <c r="S9" s="2">
        <f t="shared" si="5"/>
        <v>0.75</v>
      </c>
      <c r="T9">
        <v>11</v>
      </c>
      <c r="U9">
        <v>7</v>
      </c>
      <c r="V9">
        <v>0</v>
      </c>
      <c r="W9" s="3">
        <f t="shared" si="2"/>
        <v>10.128909090909092</v>
      </c>
      <c r="X9" s="4">
        <f t="shared" si="3"/>
        <v>6</v>
      </c>
      <c r="Y9" s="4">
        <f t="shared" si="4"/>
        <v>2.6</v>
      </c>
      <c r="Z9">
        <v>0</v>
      </c>
    </row>
    <row r="10" spans="1:26" x14ac:dyDescent="0.3">
      <c r="A10" s="1" t="str">
        <f>'Ricky Rubio'!A10</f>
        <v>@ OCE</v>
      </c>
      <c r="B10">
        <v>9</v>
      </c>
      <c r="C10">
        <v>2</v>
      </c>
      <c r="D10">
        <v>3</v>
      </c>
      <c r="E10">
        <v>0</v>
      </c>
      <c r="F10">
        <v>0</v>
      </c>
      <c r="G10">
        <v>0</v>
      </c>
      <c r="H10">
        <v>3</v>
      </c>
      <c r="I10">
        <v>6</v>
      </c>
      <c r="J10">
        <v>2</v>
      </c>
      <c r="K10">
        <v>4</v>
      </c>
      <c r="L10">
        <v>1</v>
      </c>
      <c r="M10">
        <v>2</v>
      </c>
      <c r="N10">
        <v>0</v>
      </c>
      <c r="O10">
        <v>1</v>
      </c>
      <c r="P10">
        <v>2</v>
      </c>
      <c r="Q10" s="2">
        <f t="shared" si="0"/>
        <v>0.5</v>
      </c>
      <c r="R10" s="2">
        <f t="shared" si="1"/>
        <v>0.5</v>
      </c>
      <c r="S10" s="2">
        <f t="shared" si="5"/>
        <v>0.5</v>
      </c>
      <c r="T10">
        <v>11</v>
      </c>
      <c r="U10">
        <v>18</v>
      </c>
      <c r="V10">
        <v>0</v>
      </c>
      <c r="W10" s="3">
        <f t="shared" si="2"/>
        <v>35.154454545454556</v>
      </c>
      <c r="X10" s="4">
        <f t="shared" si="3"/>
        <v>15.9</v>
      </c>
      <c r="Y10" s="4">
        <f t="shared" si="4"/>
        <v>7.8999999999999986</v>
      </c>
      <c r="Z10">
        <v>0</v>
      </c>
    </row>
    <row r="11" spans="1:26" x14ac:dyDescent="0.3">
      <c r="A11" s="1" t="str">
        <f>'Ricky Rubio'!A11</f>
        <v>vs FRA</v>
      </c>
      <c r="B11">
        <v>7</v>
      </c>
      <c r="C11">
        <v>1</v>
      </c>
      <c r="D11">
        <v>1</v>
      </c>
      <c r="E11">
        <v>0</v>
      </c>
      <c r="F11">
        <v>0</v>
      </c>
      <c r="G11">
        <v>0</v>
      </c>
      <c r="H11">
        <v>2</v>
      </c>
      <c r="I11">
        <v>4</v>
      </c>
      <c r="J11">
        <v>2</v>
      </c>
      <c r="K11">
        <v>2</v>
      </c>
      <c r="L11">
        <v>1</v>
      </c>
      <c r="M11">
        <v>2</v>
      </c>
      <c r="N11">
        <v>0</v>
      </c>
      <c r="O11">
        <v>0</v>
      </c>
      <c r="P11">
        <v>2</v>
      </c>
      <c r="Q11" s="2">
        <f t="shared" si="0"/>
        <v>0.5</v>
      </c>
      <c r="R11" s="2">
        <f t="shared" si="1"/>
        <v>1</v>
      </c>
      <c r="S11" s="2">
        <f t="shared" si="5"/>
        <v>0.5</v>
      </c>
      <c r="T11">
        <v>11</v>
      </c>
      <c r="U11">
        <v>9</v>
      </c>
      <c r="V11">
        <v>0</v>
      </c>
      <c r="W11" s="3">
        <f t="shared" si="2"/>
        <v>24.826545454545453</v>
      </c>
      <c r="X11" s="4">
        <f t="shared" si="3"/>
        <v>9.6999999999999993</v>
      </c>
      <c r="Y11" s="4">
        <f t="shared" si="4"/>
        <v>5.6</v>
      </c>
      <c r="Z11">
        <v>0</v>
      </c>
    </row>
    <row r="12" spans="1:26" x14ac:dyDescent="0.3">
      <c r="A12" s="1" t="str">
        <f>'Ricky Rubio'!A12</f>
        <v>@ INJ</v>
      </c>
      <c r="B12">
        <v>0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-9</v>
      </c>
      <c r="Q12" s="6" t="s">
        <v>45</v>
      </c>
      <c r="R12" s="6" t="s">
        <v>45</v>
      </c>
      <c r="S12" s="6" t="s">
        <v>45</v>
      </c>
      <c r="T12">
        <v>12</v>
      </c>
      <c r="U12">
        <v>9</v>
      </c>
      <c r="V12">
        <v>0</v>
      </c>
      <c r="W12" s="3">
        <f t="shared" si="2"/>
        <v>8.6692499999999999</v>
      </c>
      <c r="X12" s="4">
        <f t="shared" si="3"/>
        <v>4.5</v>
      </c>
      <c r="Y12" s="4">
        <f t="shared" si="4"/>
        <v>2.0999999999999996</v>
      </c>
      <c r="Z12">
        <v>0</v>
      </c>
    </row>
    <row r="13" spans="1:26" x14ac:dyDescent="0.3">
      <c r="A13" s="1" t="str">
        <f>'Ricky Rubio'!A13</f>
        <v>vs EUR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9</v>
      </c>
      <c r="Q13" s="2">
        <f t="shared" si="0"/>
        <v>0</v>
      </c>
      <c r="R13" s="2">
        <f t="shared" si="1"/>
        <v>0</v>
      </c>
      <c r="S13" s="6" t="s">
        <v>45</v>
      </c>
      <c r="T13">
        <v>9</v>
      </c>
      <c r="U13">
        <v>6</v>
      </c>
      <c r="V13">
        <v>0</v>
      </c>
      <c r="W13" s="3">
        <f t="shared" si="2"/>
        <v>-1.0028888888888885</v>
      </c>
      <c r="X13" s="4">
        <f t="shared" si="3"/>
        <v>3</v>
      </c>
      <c r="Y13" s="4">
        <f t="shared" si="4"/>
        <v>0</v>
      </c>
      <c r="Z13">
        <v>0</v>
      </c>
    </row>
    <row r="14" spans="1:26" x14ac:dyDescent="0.3">
      <c r="A14" s="1" t="str">
        <f>'Ricky Rubio'!A14</f>
        <v>@ RKS</v>
      </c>
      <c r="B14">
        <v>3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4</v>
      </c>
      <c r="J14">
        <v>1</v>
      </c>
      <c r="K14">
        <v>3</v>
      </c>
      <c r="L14">
        <v>0</v>
      </c>
      <c r="M14">
        <v>0</v>
      </c>
      <c r="N14">
        <v>0</v>
      </c>
      <c r="O14">
        <v>0</v>
      </c>
      <c r="P14">
        <v>10</v>
      </c>
      <c r="Q14" s="2">
        <f t="shared" si="0"/>
        <v>0.25</v>
      </c>
      <c r="R14" s="2">
        <f t="shared" si="1"/>
        <v>0.33333333333333331</v>
      </c>
      <c r="S14" s="6" t="s">
        <v>45</v>
      </c>
      <c r="T14">
        <v>8</v>
      </c>
      <c r="U14">
        <v>3</v>
      </c>
      <c r="V14">
        <v>0</v>
      </c>
      <c r="W14" s="3">
        <f t="shared" si="2"/>
        <v>4.3505000000000003</v>
      </c>
      <c r="X14" s="4">
        <f t="shared" si="3"/>
        <v>4.2</v>
      </c>
      <c r="Y14" s="4">
        <f t="shared" si="4"/>
        <v>0.90000000000000013</v>
      </c>
      <c r="Z14">
        <v>0</v>
      </c>
    </row>
    <row r="15" spans="1:26" x14ac:dyDescent="0.3">
      <c r="A15" s="1" t="str">
        <f>'Ricky Rubio'!A15</f>
        <v>vs AFR</v>
      </c>
      <c r="B15">
        <v>4</v>
      </c>
      <c r="C15">
        <v>2</v>
      </c>
      <c r="D15">
        <v>1</v>
      </c>
      <c r="E15">
        <v>0</v>
      </c>
      <c r="F15">
        <v>1</v>
      </c>
      <c r="G15">
        <v>2</v>
      </c>
      <c r="H15">
        <v>2</v>
      </c>
      <c r="I15">
        <v>3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 s="2">
        <f t="shared" si="0"/>
        <v>0.66666666666666663</v>
      </c>
      <c r="R15" s="2">
        <f t="shared" si="1"/>
        <v>0</v>
      </c>
      <c r="S15" s="6" t="s">
        <v>45</v>
      </c>
      <c r="T15">
        <v>8</v>
      </c>
      <c r="U15">
        <v>7</v>
      </c>
      <c r="V15">
        <v>0</v>
      </c>
      <c r="W15" s="3">
        <f t="shared" si="2"/>
        <v>15.706250000000002</v>
      </c>
      <c r="X15" s="4">
        <f t="shared" si="3"/>
        <v>8.9</v>
      </c>
      <c r="Y15" s="4">
        <f t="shared" si="4"/>
        <v>2.6000000000000005</v>
      </c>
      <c r="Z15">
        <v>0</v>
      </c>
    </row>
    <row r="16" spans="1:26" x14ac:dyDescent="0.3">
      <c r="A16" s="1" t="str">
        <f>'Ricky Rubio'!A16</f>
        <v>@ OLD</v>
      </c>
      <c r="B16">
        <v>3</v>
      </c>
      <c r="C16">
        <v>0</v>
      </c>
      <c r="D16">
        <v>6</v>
      </c>
      <c r="E16">
        <v>0</v>
      </c>
      <c r="F16">
        <v>0</v>
      </c>
      <c r="G16">
        <v>0</v>
      </c>
      <c r="H16">
        <v>1</v>
      </c>
      <c r="I16">
        <v>2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6</v>
      </c>
      <c r="Q16" s="2">
        <f t="shared" si="0"/>
        <v>0.5</v>
      </c>
      <c r="R16" s="2">
        <f t="shared" si="1"/>
        <v>1</v>
      </c>
      <c r="S16" s="6" t="s">
        <v>45</v>
      </c>
      <c r="T16">
        <v>11</v>
      </c>
      <c r="U16">
        <v>18</v>
      </c>
      <c r="V16">
        <v>0</v>
      </c>
      <c r="W16" s="3">
        <f t="shared" si="2"/>
        <v>27.867181818181823</v>
      </c>
      <c r="X16" s="4">
        <f t="shared" si="3"/>
        <v>12</v>
      </c>
      <c r="Y16" s="4">
        <f t="shared" si="4"/>
        <v>6.1999999999999993</v>
      </c>
      <c r="Z16">
        <v>0</v>
      </c>
    </row>
    <row r="17" spans="1:26" x14ac:dyDescent="0.3">
      <c r="A17" s="1" t="str">
        <f>'Ricky Rubio'!A17</f>
        <v>@ USA</v>
      </c>
      <c r="B17">
        <v>2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 s="2">
        <f t="shared" si="0"/>
        <v>1</v>
      </c>
      <c r="R17" s="6" t="s">
        <v>45</v>
      </c>
      <c r="S17" s="6" t="s">
        <v>45</v>
      </c>
      <c r="T17">
        <v>11</v>
      </c>
      <c r="U17">
        <v>2</v>
      </c>
      <c r="V17">
        <v>0</v>
      </c>
      <c r="W17" s="3">
        <f t="shared" si="2"/>
        <v>9.1469999999999985</v>
      </c>
      <c r="X17" s="4">
        <f t="shared" si="3"/>
        <v>3.2</v>
      </c>
      <c r="Y17" s="4">
        <f t="shared" si="4"/>
        <v>2</v>
      </c>
      <c r="Z17">
        <v>0</v>
      </c>
    </row>
    <row r="18" spans="1:26" x14ac:dyDescent="0.3">
      <c r="A18" s="1" t="str">
        <f>'Ricky Rubio'!A18</f>
        <v>@ CHI</v>
      </c>
      <c r="B18">
        <v>11</v>
      </c>
      <c r="C18">
        <v>1</v>
      </c>
      <c r="D18">
        <v>2</v>
      </c>
      <c r="E18">
        <v>0</v>
      </c>
      <c r="F18">
        <v>0</v>
      </c>
      <c r="G18">
        <v>1</v>
      </c>
      <c r="H18">
        <v>4</v>
      </c>
      <c r="I18">
        <v>5</v>
      </c>
      <c r="J18">
        <v>3</v>
      </c>
      <c r="K18">
        <v>4</v>
      </c>
      <c r="L18">
        <v>0</v>
      </c>
      <c r="M18">
        <v>0</v>
      </c>
      <c r="N18">
        <v>0</v>
      </c>
      <c r="O18">
        <v>0</v>
      </c>
      <c r="P18">
        <v>12</v>
      </c>
      <c r="Q18" s="2">
        <f t="shared" si="0"/>
        <v>0.8</v>
      </c>
      <c r="R18" s="2">
        <f t="shared" si="1"/>
        <v>0.75</v>
      </c>
      <c r="S18" s="6" t="s">
        <v>45</v>
      </c>
      <c r="T18">
        <v>11</v>
      </c>
      <c r="U18">
        <v>15</v>
      </c>
      <c r="V18">
        <v>0</v>
      </c>
      <c r="W18" s="3">
        <f t="shared" si="2"/>
        <v>44.534999999999997</v>
      </c>
      <c r="X18" s="4">
        <f t="shared" si="3"/>
        <v>14.2</v>
      </c>
      <c r="Y18" s="4">
        <f t="shared" si="4"/>
        <v>9.8000000000000007</v>
      </c>
      <c r="Z18">
        <v>0</v>
      </c>
    </row>
    <row r="19" spans="1:26" x14ac:dyDescent="0.3">
      <c r="A19" s="1" t="str">
        <f>'Ricky Rubio'!A19</f>
        <v>vs 6TH</v>
      </c>
      <c r="B19">
        <v>8</v>
      </c>
      <c r="C19">
        <v>0</v>
      </c>
      <c r="D19">
        <v>1</v>
      </c>
      <c r="E19">
        <v>0</v>
      </c>
      <c r="F19">
        <v>0</v>
      </c>
      <c r="G19">
        <v>1</v>
      </c>
      <c r="H19">
        <v>3</v>
      </c>
      <c r="I19">
        <v>3</v>
      </c>
      <c r="J19">
        <v>2</v>
      </c>
      <c r="K19">
        <v>2</v>
      </c>
      <c r="L19">
        <v>0</v>
      </c>
      <c r="M19">
        <v>0</v>
      </c>
      <c r="N19">
        <v>0</v>
      </c>
      <c r="O19">
        <v>0</v>
      </c>
      <c r="P19">
        <v>1</v>
      </c>
      <c r="Q19" s="2">
        <f t="shared" si="0"/>
        <v>1</v>
      </c>
      <c r="R19" s="2">
        <f t="shared" si="1"/>
        <v>1</v>
      </c>
      <c r="S19" s="6" t="s">
        <v>45</v>
      </c>
      <c r="T19">
        <v>10</v>
      </c>
      <c r="U19">
        <v>10</v>
      </c>
      <c r="V19">
        <v>0</v>
      </c>
      <c r="W19" s="3">
        <f t="shared" si="2"/>
        <v>34.202400000000004</v>
      </c>
      <c r="X19" s="4">
        <f t="shared" si="3"/>
        <v>8.5</v>
      </c>
      <c r="Y19" s="4">
        <f t="shared" si="4"/>
        <v>6.8</v>
      </c>
      <c r="Z19">
        <v>0</v>
      </c>
    </row>
    <row r="20" spans="1:26" x14ac:dyDescent="0.3">
      <c r="A20" s="1">
        <f>'Ricky Rubio'!A20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'Ricky Rubio'!A21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'Ricky Rubio'!A22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'Ricky Rubio'!A23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'Ricky Rubio'!A24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'Ricky Rubio'!A25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'Ricky Rubio'!A26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'Ricky Rubio'!A27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4.7777777777777777</v>
      </c>
      <c r="C47" s="4">
        <f t="shared" ref="C47:P47" si="6">AVERAGE(C2:C46)</f>
        <v>0.61111111111111116</v>
      </c>
      <c r="D47" s="4">
        <f t="shared" si="6"/>
        <v>1.7222222222222223</v>
      </c>
      <c r="E47" s="4">
        <f t="shared" si="6"/>
        <v>0</v>
      </c>
      <c r="F47" s="4">
        <f t="shared" si="6"/>
        <v>0.22222222222222221</v>
      </c>
      <c r="G47" s="4">
        <f t="shared" si="6"/>
        <v>0.3888888888888889</v>
      </c>
      <c r="H47" s="4">
        <f t="shared" si="6"/>
        <v>1.6666666666666667</v>
      </c>
      <c r="I47" s="4">
        <f t="shared" si="6"/>
        <v>3.3888888888888888</v>
      </c>
      <c r="J47" s="4">
        <f t="shared" si="6"/>
        <v>0.94444444444444442</v>
      </c>
      <c r="K47" s="4">
        <f t="shared" si="6"/>
        <v>1.8888888888888888</v>
      </c>
      <c r="L47" s="4">
        <f t="shared" si="6"/>
        <v>0.5</v>
      </c>
      <c r="M47" s="4">
        <f t="shared" si="6"/>
        <v>0.72222222222222221</v>
      </c>
      <c r="N47" s="4">
        <f t="shared" si="6"/>
        <v>0</v>
      </c>
      <c r="O47" s="4">
        <f t="shared" si="6"/>
        <v>0.33333333333333331</v>
      </c>
      <c r="P47" s="4">
        <f t="shared" si="6"/>
        <v>1.6111111111111112</v>
      </c>
      <c r="Q47" s="2">
        <f>SUM(H2:H46)/SUM(I2:I46)</f>
        <v>0.49180327868852458</v>
      </c>
      <c r="R47" s="2">
        <f>SUM(J2:J46)/SUM(K2:K46)</f>
        <v>0.5</v>
      </c>
      <c r="S47" s="2">
        <f>SUM(L2:L46)/SUM(M2:M46)</f>
        <v>0.69230769230769229</v>
      </c>
      <c r="T47" s="4">
        <f t="shared" ref="T47:V47" si="7">AVERAGE(T2:T46)</f>
        <v>10.666666666666666</v>
      </c>
      <c r="U47" s="4">
        <f t="shared" si="7"/>
        <v>9.1111111111111107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18.518484375000003</v>
      </c>
      <c r="X47" s="4">
        <f t="shared" ref="X47" si="8">B47+(C47*1.2)+(D47*1.5)+(E47*3)+(F47*3)-G47</f>
        <v>8.3722222222222218</v>
      </c>
      <c r="Y47" s="4">
        <f t="shared" ref="Y47" si="9">B47+0.4*H47-0.7*I47-0.4*(M47-L47)+0.7*N47+0.3*(C47-N47)+F47+D47*0.7+0.7*E47-0.4*O47-G47</f>
        <v>4.072222222222222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86</v>
      </c>
      <c r="C49">
        <f t="shared" ref="C49:P49" si="10">SUM(C2:C46)</f>
        <v>11</v>
      </c>
      <c r="D49">
        <f t="shared" si="10"/>
        <v>31</v>
      </c>
      <c r="E49">
        <f t="shared" si="10"/>
        <v>0</v>
      </c>
      <c r="F49">
        <f t="shared" si="10"/>
        <v>4</v>
      </c>
      <c r="G49">
        <f t="shared" si="10"/>
        <v>7</v>
      </c>
      <c r="H49">
        <f t="shared" si="10"/>
        <v>30</v>
      </c>
      <c r="I49">
        <f t="shared" si="10"/>
        <v>61</v>
      </c>
      <c r="J49">
        <f t="shared" si="10"/>
        <v>17</v>
      </c>
      <c r="K49">
        <f t="shared" si="10"/>
        <v>34</v>
      </c>
      <c r="L49">
        <f t="shared" si="10"/>
        <v>9</v>
      </c>
      <c r="M49">
        <f t="shared" si="10"/>
        <v>13</v>
      </c>
      <c r="N49">
        <f t="shared" si="10"/>
        <v>0</v>
      </c>
      <c r="O49">
        <f t="shared" si="10"/>
        <v>6</v>
      </c>
      <c r="P49">
        <f t="shared" si="10"/>
        <v>29</v>
      </c>
      <c r="T49">
        <f>SUM(T2:T46)</f>
        <v>192</v>
      </c>
      <c r="U49">
        <f>SUM(U2:U46)</f>
        <v>164</v>
      </c>
      <c r="V49">
        <f>SUM(V2:V46)</f>
        <v>0</v>
      </c>
      <c r="X49" s="4">
        <f>SUM(X2:X46)</f>
        <v>150.69999999999999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'Ricky Rubio'!A2</f>
        <v>vs USA</v>
      </c>
      <c r="B2">
        <v>3</v>
      </c>
      <c r="C2">
        <v>0</v>
      </c>
      <c r="D2">
        <v>3</v>
      </c>
      <c r="E2">
        <v>0</v>
      </c>
      <c r="F2">
        <v>0</v>
      </c>
      <c r="G2">
        <v>0</v>
      </c>
      <c r="H2">
        <v>1</v>
      </c>
      <c r="I2">
        <v>2</v>
      </c>
      <c r="J2">
        <v>1</v>
      </c>
      <c r="K2">
        <v>2</v>
      </c>
      <c r="L2">
        <v>0</v>
      </c>
      <c r="M2">
        <v>0</v>
      </c>
      <c r="N2">
        <v>0</v>
      </c>
      <c r="O2">
        <v>2</v>
      </c>
      <c r="P2">
        <v>7</v>
      </c>
      <c r="Q2" s="2">
        <f t="shared" ref="Q2:Q46" si="0">H2/I2</f>
        <v>0.5</v>
      </c>
      <c r="R2" s="2">
        <f t="shared" ref="R2:R46" si="1">J2/K2</f>
        <v>0.5</v>
      </c>
      <c r="S2" s="6" t="s">
        <v>45</v>
      </c>
      <c r="T2">
        <v>10</v>
      </c>
      <c r="U2">
        <v>12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16.816000000000003</v>
      </c>
      <c r="X2" s="4">
        <f t="shared" ref="X2:X46" si="3">B2+(C2*1.2)+(D2*1.5)+(E2*3)+(F2*3)-G2</f>
        <v>7.5</v>
      </c>
      <c r="Y2" s="4">
        <f t="shared" ref="Y2:Y46" si="4">B2+0.4*H2-0.7*I2-0.4*(M2-L2)+0.7*N2+0.3*(C2-N2)+F2+D2*0.7+0.7*E2-0.4*O2-G2</f>
        <v>3.3</v>
      </c>
      <c r="Z2">
        <v>0</v>
      </c>
    </row>
    <row r="3" spans="1:26" x14ac:dyDescent="0.3">
      <c r="A3" s="1" t="str">
        <f>'Ricky Rubio'!A3</f>
        <v>@ CHI</v>
      </c>
      <c r="B3">
        <v>0</v>
      </c>
      <c r="C3">
        <v>1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</v>
      </c>
      <c r="Q3" s="6" t="s">
        <v>45</v>
      </c>
      <c r="R3" s="6" t="s">
        <v>45</v>
      </c>
      <c r="S3" s="6" t="s">
        <v>45</v>
      </c>
      <c r="T3">
        <v>11</v>
      </c>
      <c r="U3">
        <v>7</v>
      </c>
      <c r="V3">
        <v>0</v>
      </c>
      <c r="W3" s="3">
        <f t="shared" si="2"/>
        <v>10.794363636363636</v>
      </c>
      <c r="X3" s="4">
        <f t="shared" si="3"/>
        <v>5.7</v>
      </c>
      <c r="Y3" s="4">
        <f t="shared" si="4"/>
        <v>2.3999999999999995</v>
      </c>
      <c r="Z3">
        <v>0</v>
      </c>
    </row>
    <row r="4" spans="1:26" x14ac:dyDescent="0.3">
      <c r="A4" s="1" t="str">
        <f>'Ricky Rubio'!A4</f>
        <v>@ 6TH</v>
      </c>
      <c r="B4">
        <v>0</v>
      </c>
      <c r="C4">
        <v>2</v>
      </c>
      <c r="D4">
        <v>2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2</v>
      </c>
      <c r="L4">
        <v>0</v>
      </c>
      <c r="M4">
        <v>0</v>
      </c>
      <c r="N4">
        <v>1</v>
      </c>
      <c r="O4">
        <v>0</v>
      </c>
      <c r="P4">
        <v>4</v>
      </c>
      <c r="Q4" s="2">
        <f t="shared" si="0"/>
        <v>0</v>
      </c>
      <c r="R4" s="2">
        <f t="shared" si="1"/>
        <v>0</v>
      </c>
      <c r="S4" s="6" t="s">
        <v>45</v>
      </c>
      <c r="T4">
        <v>7</v>
      </c>
      <c r="U4">
        <v>6</v>
      </c>
      <c r="V4">
        <v>0</v>
      </c>
      <c r="W4" s="3">
        <f t="shared" si="2"/>
        <v>6.4101428571428585</v>
      </c>
      <c r="X4" s="4">
        <f t="shared" si="3"/>
        <v>5.4</v>
      </c>
      <c r="Y4" s="4">
        <f t="shared" si="4"/>
        <v>1</v>
      </c>
      <c r="Z4">
        <v>0</v>
      </c>
    </row>
    <row r="5" spans="1:26" x14ac:dyDescent="0.3">
      <c r="A5" s="1" t="str">
        <f>'Ricky Rubio'!A5</f>
        <v>vs CAN</v>
      </c>
      <c r="B5">
        <v>4</v>
      </c>
      <c r="C5">
        <v>0</v>
      </c>
      <c r="D5">
        <v>1</v>
      </c>
      <c r="E5">
        <v>0</v>
      </c>
      <c r="F5">
        <v>1</v>
      </c>
      <c r="G5">
        <v>1</v>
      </c>
      <c r="H5">
        <v>2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2">
        <f t="shared" si="0"/>
        <v>1</v>
      </c>
      <c r="R5" s="6" t="s">
        <v>45</v>
      </c>
      <c r="S5" s="6" t="s">
        <v>45</v>
      </c>
      <c r="T5">
        <v>9</v>
      </c>
      <c r="U5">
        <v>7</v>
      </c>
      <c r="V5">
        <v>0</v>
      </c>
      <c r="W5" s="3">
        <f t="shared" si="2"/>
        <v>22.944111111111113</v>
      </c>
      <c r="X5" s="4">
        <f t="shared" si="3"/>
        <v>7.5</v>
      </c>
      <c r="Y5" s="4">
        <f t="shared" si="4"/>
        <v>4.1000000000000005</v>
      </c>
      <c r="Z5">
        <v>0</v>
      </c>
    </row>
    <row r="6" spans="1:26" x14ac:dyDescent="0.3">
      <c r="A6" s="1" t="str">
        <f>'Ricky Rubio'!A6</f>
        <v>@ DNK</v>
      </c>
      <c r="B6">
        <v>3</v>
      </c>
      <c r="C6">
        <v>0</v>
      </c>
      <c r="D6">
        <v>3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1</v>
      </c>
      <c r="P6">
        <v>-9</v>
      </c>
      <c r="Q6" s="2">
        <f t="shared" si="0"/>
        <v>1</v>
      </c>
      <c r="R6" s="2">
        <f t="shared" si="1"/>
        <v>1</v>
      </c>
      <c r="S6" s="6" t="s">
        <v>45</v>
      </c>
      <c r="T6">
        <v>9</v>
      </c>
      <c r="U6">
        <v>11</v>
      </c>
      <c r="V6">
        <v>0</v>
      </c>
      <c r="W6" s="3">
        <f t="shared" si="2"/>
        <v>24.947111111111113</v>
      </c>
      <c r="X6" s="4">
        <f t="shared" si="3"/>
        <v>7.5</v>
      </c>
      <c r="Y6" s="4">
        <f t="shared" si="4"/>
        <v>4.3999999999999995</v>
      </c>
      <c r="Z6">
        <v>0</v>
      </c>
    </row>
    <row r="7" spans="1:26" x14ac:dyDescent="0.3">
      <c r="A7" s="1" t="str">
        <f>'Ricky Rubio'!A7</f>
        <v>vs IMP</v>
      </c>
      <c r="B7">
        <v>3</v>
      </c>
      <c r="C7">
        <v>1</v>
      </c>
      <c r="D7">
        <v>2</v>
      </c>
      <c r="E7">
        <v>0</v>
      </c>
      <c r="F7">
        <v>0</v>
      </c>
      <c r="G7">
        <v>1</v>
      </c>
      <c r="H7">
        <v>1</v>
      </c>
      <c r="I7">
        <v>3</v>
      </c>
      <c r="J7">
        <v>1</v>
      </c>
      <c r="K7">
        <v>3</v>
      </c>
      <c r="L7">
        <v>0</v>
      </c>
      <c r="M7">
        <v>0</v>
      </c>
      <c r="N7">
        <v>0</v>
      </c>
      <c r="O7">
        <v>0</v>
      </c>
      <c r="P7">
        <v>3</v>
      </c>
      <c r="Q7" s="2">
        <f t="shared" si="0"/>
        <v>0.33333333333333331</v>
      </c>
      <c r="R7" s="2">
        <f t="shared" si="1"/>
        <v>0.33333333333333331</v>
      </c>
      <c r="S7" s="6" t="s">
        <v>45</v>
      </c>
      <c r="T7">
        <v>8</v>
      </c>
      <c r="U7">
        <v>9</v>
      </c>
      <c r="V7">
        <v>0</v>
      </c>
      <c r="W7" s="3">
        <f t="shared" si="2"/>
        <v>11.181375000000003</v>
      </c>
      <c r="X7" s="4">
        <f t="shared" si="3"/>
        <v>6.2</v>
      </c>
      <c r="Y7" s="4">
        <f t="shared" si="4"/>
        <v>2</v>
      </c>
      <c r="Z7">
        <v>0</v>
      </c>
    </row>
    <row r="8" spans="1:26" x14ac:dyDescent="0.3">
      <c r="A8" s="1" t="str">
        <f>'Ricky Rubio'!A8</f>
        <v>@ 3PT</v>
      </c>
      <c r="B8">
        <v>2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2">
        <f t="shared" si="0"/>
        <v>1</v>
      </c>
      <c r="R8" s="6" t="s">
        <v>45</v>
      </c>
      <c r="S8" s="6" t="s">
        <v>45</v>
      </c>
      <c r="T8">
        <v>6</v>
      </c>
      <c r="U8">
        <v>4</v>
      </c>
      <c r="V8">
        <v>0</v>
      </c>
      <c r="W8" s="3">
        <f t="shared" si="2"/>
        <v>22.548999999999996</v>
      </c>
      <c r="X8" s="4">
        <f t="shared" si="3"/>
        <v>4.7</v>
      </c>
      <c r="Y8" s="4">
        <f t="shared" si="4"/>
        <v>2.7</v>
      </c>
      <c r="Z8">
        <v>0</v>
      </c>
    </row>
    <row r="9" spans="1:26" x14ac:dyDescent="0.3">
      <c r="A9" s="1" t="str">
        <f>'Ricky Rubio'!A9</f>
        <v>vs DEF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-2</v>
      </c>
      <c r="Q9" s="6" t="s">
        <v>45</v>
      </c>
      <c r="R9" s="6" t="s">
        <v>45</v>
      </c>
      <c r="S9" s="6" t="s">
        <v>45</v>
      </c>
      <c r="T9">
        <v>7</v>
      </c>
      <c r="U9">
        <v>0</v>
      </c>
      <c r="V9">
        <v>0</v>
      </c>
      <c r="W9" s="3">
        <f t="shared" si="2"/>
        <v>0</v>
      </c>
      <c r="X9" s="4">
        <f t="shared" si="3"/>
        <v>0</v>
      </c>
      <c r="Y9" s="4">
        <f t="shared" si="4"/>
        <v>0</v>
      </c>
      <c r="Z9">
        <v>0</v>
      </c>
    </row>
    <row r="10" spans="1:26" x14ac:dyDescent="0.3">
      <c r="A10" s="1" t="str">
        <f>'Ricky Rubio'!A10</f>
        <v>@ OCE</v>
      </c>
      <c r="B10">
        <v>0</v>
      </c>
      <c r="C10">
        <v>0</v>
      </c>
      <c r="D10">
        <v>4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</v>
      </c>
      <c r="Q10" s="6" t="s">
        <v>45</v>
      </c>
      <c r="R10" s="6" t="s">
        <v>45</v>
      </c>
      <c r="S10" s="6" t="s">
        <v>45</v>
      </c>
      <c r="T10">
        <v>9</v>
      </c>
      <c r="U10">
        <v>10</v>
      </c>
      <c r="V10">
        <v>0</v>
      </c>
      <c r="W10" s="3">
        <f t="shared" si="2"/>
        <v>9.4234444444444456</v>
      </c>
      <c r="X10" s="4">
        <f t="shared" si="3"/>
        <v>5</v>
      </c>
      <c r="Y10" s="4">
        <f t="shared" si="4"/>
        <v>1.7999999999999998</v>
      </c>
      <c r="Z10">
        <v>0</v>
      </c>
    </row>
    <row r="11" spans="1:26" x14ac:dyDescent="0.3">
      <c r="A11" s="1" t="str">
        <f>'Ricky Rubio'!A11</f>
        <v>vs FRA</v>
      </c>
      <c r="B11">
        <v>8</v>
      </c>
      <c r="C11">
        <v>2</v>
      </c>
      <c r="D11">
        <v>2</v>
      </c>
      <c r="E11">
        <v>2</v>
      </c>
      <c r="F11">
        <v>0</v>
      </c>
      <c r="G11">
        <v>0</v>
      </c>
      <c r="H11">
        <v>2</v>
      </c>
      <c r="I11">
        <v>3</v>
      </c>
      <c r="J11">
        <v>1</v>
      </c>
      <c r="K11">
        <v>2</v>
      </c>
      <c r="L11">
        <v>3</v>
      </c>
      <c r="M11">
        <v>3</v>
      </c>
      <c r="N11">
        <v>0</v>
      </c>
      <c r="O11">
        <v>2</v>
      </c>
      <c r="P11">
        <v>9</v>
      </c>
      <c r="Q11" s="2">
        <f t="shared" si="0"/>
        <v>0.66666666666666663</v>
      </c>
      <c r="R11" s="2">
        <f t="shared" si="1"/>
        <v>0.5</v>
      </c>
      <c r="S11" s="2">
        <f t="shared" ref="S11:S46" si="5">L11/M11</f>
        <v>1</v>
      </c>
      <c r="T11">
        <v>11</v>
      </c>
      <c r="U11">
        <v>13</v>
      </c>
      <c r="V11">
        <v>0</v>
      </c>
      <c r="W11" s="3">
        <f t="shared" si="2"/>
        <v>42.520181818181818</v>
      </c>
      <c r="X11" s="4">
        <f t="shared" si="3"/>
        <v>19.399999999999999</v>
      </c>
      <c r="Y11" s="4">
        <f t="shared" si="4"/>
        <v>9.3000000000000007</v>
      </c>
      <c r="Z11">
        <v>0</v>
      </c>
    </row>
    <row r="12" spans="1:26" x14ac:dyDescent="0.3">
      <c r="A12" s="1" t="str">
        <f>'Ricky Rubio'!A12</f>
        <v>@ INJ</v>
      </c>
      <c r="B12">
        <v>3</v>
      </c>
      <c r="C12">
        <v>0</v>
      </c>
      <c r="D12">
        <v>2</v>
      </c>
      <c r="E12">
        <v>0</v>
      </c>
      <c r="F12">
        <v>0</v>
      </c>
      <c r="G12">
        <v>1</v>
      </c>
      <c r="H12">
        <v>1</v>
      </c>
      <c r="I12">
        <v>4</v>
      </c>
      <c r="J12">
        <v>1</v>
      </c>
      <c r="K12">
        <v>3</v>
      </c>
      <c r="L12">
        <v>0</v>
      </c>
      <c r="M12">
        <v>0</v>
      </c>
      <c r="N12">
        <v>0</v>
      </c>
      <c r="O12">
        <v>0</v>
      </c>
      <c r="P12">
        <v>-13</v>
      </c>
      <c r="Q12" s="2">
        <f t="shared" si="0"/>
        <v>0.25</v>
      </c>
      <c r="R12" s="2">
        <f t="shared" si="1"/>
        <v>0.33333333333333331</v>
      </c>
      <c r="S12" s="6" t="s">
        <v>45</v>
      </c>
      <c r="T12">
        <v>10</v>
      </c>
      <c r="U12">
        <v>7</v>
      </c>
      <c r="V12">
        <v>0</v>
      </c>
      <c r="W12" s="3">
        <f t="shared" si="2"/>
        <v>3.5554000000000023</v>
      </c>
      <c r="X12" s="4">
        <f t="shared" si="3"/>
        <v>5</v>
      </c>
      <c r="Y12" s="4">
        <f t="shared" si="4"/>
        <v>1</v>
      </c>
      <c r="Z12">
        <v>0</v>
      </c>
    </row>
    <row r="13" spans="1:26" x14ac:dyDescent="0.3">
      <c r="A13" s="1" t="str">
        <f>'Ricky Rubio'!A13</f>
        <v>vs EUR</v>
      </c>
      <c r="B13">
        <v>3</v>
      </c>
      <c r="C13">
        <v>0</v>
      </c>
      <c r="D13">
        <v>2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-3</v>
      </c>
      <c r="Q13" s="2">
        <f t="shared" si="0"/>
        <v>1</v>
      </c>
      <c r="R13" s="2">
        <f t="shared" si="1"/>
        <v>1</v>
      </c>
      <c r="S13" s="6" t="s">
        <v>45</v>
      </c>
      <c r="T13">
        <v>9</v>
      </c>
      <c r="U13">
        <v>8</v>
      </c>
      <c r="V13">
        <v>0</v>
      </c>
      <c r="W13" s="3">
        <f t="shared" si="2"/>
        <v>23.002333333333336</v>
      </c>
      <c r="X13" s="4">
        <f t="shared" si="3"/>
        <v>6</v>
      </c>
      <c r="Y13" s="4">
        <f t="shared" si="4"/>
        <v>4.0999999999999996</v>
      </c>
      <c r="Z13">
        <v>0</v>
      </c>
    </row>
    <row r="14" spans="1:26" x14ac:dyDescent="0.3">
      <c r="A14" s="1" t="str">
        <f>'Ricky Rubio'!A14</f>
        <v>@ RKS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-1</v>
      </c>
      <c r="Q14" s="2">
        <f t="shared" si="0"/>
        <v>0</v>
      </c>
      <c r="R14" s="6" t="s">
        <v>45</v>
      </c>
      <c r="S14" s="6" t="s">
        <v>45</v>
      </c>
      <c r="T14">
        <v>9</v>
      </c>
      <c r="U14">
        <v>3</v>
      </c>
      <c r="V14">
        <v>0</v>
      </c>
      <c r="W14" s="3">
        <f t="shared" si="2"/>
        <v>-2.4096666666666655</v>
      </c>
      <c r="X14" s="4">
        <f t="shared" si="3"/>
        <v>3.5</v>
      </c>
      <c r="Y14" s="4">
        <f t="shared" si="4"/>
        <v>-0.4</v>
      </c>
      <c r="Z14">
        <v>0</v>
      </c>
    </row>
    <row r="15" spans="1:26" x14ac:dyDescent="0.3">
      <c r="A15" s="1" t="str">
        <f>'Ricky Rubio'!A15</f>
        <v>vs AFR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-6</v>
      </c>
      <c r="Q15" s="2">
        <f t="shared" si="0"/>
        <v>0</v>
      </c>
      <c r="R15" s="2">
        <f t="shared" si="1"/>
        <v>0</v>
      </c>
      <c r="S15" s="6" t="s">
        <v>45</v>
      </c>
      <c r="T15">
        <v>9</v>
      </c>
      <c r="U15">
        <v>0</v>
      </c>
      <c r="V15">
        <v>0</v>
      </c>
      <c r="W15" s="3">
        <f t="shared" si="2"/>
        <v>-20.685999999999996</v>
      </c>
      <c r="X15" s="4">
        <f t="shared" si="3"/>
        <v>-2</v>
      </c>
      <c r="Y15" s="4">
        <f t="shared" si="4"/>
        <v>-3.4</v>
      </c>
      <c r="Z15">
        <v>0</v>
      </c>
    </row>
    <row r="16" spans="1:26" x14ac:dyDescent="0.3">
      <c r="A16" s="1" t="str">
        <f>'Ricky Rubio'!A16</f>
        <v>@ OLD</v>
      </c>
      <c r="B16">
        <v>1</v>
      </c>
      <c r="C16">
        <v>0</v>
      </c>
      <c r="D16">
        <v>2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2</v>
      </c>
      <c r="Q16" s="2">
        <f t="shared" si="0"/>
        <v>0</v>
      </c>
      <c r="R16" s="2">
        <f t="shared" si="1"/>
        <v>0</v>
      </c>
      <c r="S16" s="6" t="s">
        <v>45</v>
      </c>
      <c r="T16">
        <v>12</v>
      </c>
      <c r="U16">
        <v>7</v>
      </c>
      <c r="V16">
        <v>0</v>
      </c>
      <c r="W16" s="3">
        <f t="shared" si="2"/>
        <v>-0.75216666666666632</v>
      </c>
      <c r="X16" s="4">
        <f t="shared" si="3"/>
        <v>4</v>
      </c>
      <c r="Y16" s="4">
        <f t="shared" si="4"/>
        <v>1</v>
      </c>
      <c r="Z16">
        <v>0</v>
      </c>
    </row>
    <row r="17" spans="1:26" x14ac:dyDescent="0.3">
      <c r="A17" s="1" t="str">
        <f>'Ricky Rubio'!A17</f>
        <v>@ USA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 s="6" t="s">
        <v>45</v>
      </c>
      <c r="R17" s="6" t="s">
        <v>45</v>
      </c>
      <c r="S17" s="6" t="s">
        <v>45</v>
      </c>
      <c r="T17">
        <v>4</v>
      </c>
      <c r="U17">
        <v>0</v>
      </c>
      <c r="V17">
        <v>0</v>
      </c>
      <c r="W17" s="3">
        <f t="shared" si="2"/>
        <v>0</v>
      </c>
      <c r="X17" s="4">
        <f t="shared" si="3"/>
        <v>0</v>
      </c>
      <c r="Y17" s="4">
        <f t="shared" si="4"/>
        <v>0</v>
      </c>
      <c r="Z17">
        <v>0</v>
      </c>
    </row>
    <row r="18" spans="1:26" x14ac:dyDescent="0.3">
      <c r="A18" s="1" t="str">
        <f>'Ricky Rubio'!A18</f>
        <v>@ CHI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-3</v>
      </c>
      <c r="Q18" s="2">
        <f t="shared" si="0"/>
        <v>0</v>
      </c>
      <c r="R18" s="2">
        <f t="shared" si="1"/>
        <v>0</v>
      </c>
      <c r="S18" s="6" t="s">
        <v>45</v>
      </c>
      <c r="T18">
        <v>9</v>
      </c>
      <c r="U18">
        <v>3</v>
      </c>
      <c r="V18">
        <v>0</v>
      </c>
      <c r="W18" s="3">
        <f t="shared" si="2"/>
        <v>1.1326666666666669</v>
      </c>
      <c r="X18" s="4">
        <f t="shared" si="3"/>
        <v>2.7</v>
      </c>
      <c r="Y18" s="4">
        <f t="shared" si="4"/>
        <v>0.3</v>
      </c>
      <c r="Z18">
        <v>0</v>
      </c>
    </row>
    <row r="19" spans="1:26" x14ac:dyDescent="0.3">
      <c r="A19" s="1" t="str">
        <f>'Ricky Rubio'!A19</f>
        <v>vs 6TH</v>
      </c>
      <c r="B19">
        <v>3</v>
      </c>
      <c r="C19">
        <v>0</v>
      </c>
      <c r="D19">
        <v>2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3</v>
      </c>
      <c r="Q19" s="2">
        <f t="shared" si="0"/>
        <v>1</v>
      </c>
      <c r="R19" s="2">
        <f t="shared" si="1"/>
        <v>1</v>
      </c>
      <c r="S19" s="6" t="s">
        <v>45</v>
      </c>
      <c r="T19">
        <v>9</v>
      </c>
      <c r="U19">
        <v>8</v>
      </c>
      <c r="V19">
        <v>0</v>
      </c>
      <c r="W19" s="3">
        <f t="shared" si="2"/>
        <v>23.002333333333336</v>
      </c>
      <c r="X19" s="4">
        <f t="shared" si="3"/>
        <v>6</v>
      </c>
      <c r="Y19" s="4">
        <f t="shared" si="4"/>
        <v>4.0999999999999996</v>
      </c>
      <c r="Z19">
        <v>0</v>
      </c>
    </row>
    <row r="20" spans="1:26" x14ac:dyDescent="0.3">
      <c r="A20" s="1">
        <f>'Ricky Rubio'!A20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'Ricky Rubio'!A21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'Ricky Rubio'!A22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'Ricky Rubio'!A23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'Ricky Rubio'!A24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'Ricky Rubio'!A25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'Ricky Rubio'!A26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'Ricky Rubio'!A27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'Ricky Rubio'!A28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'Ricky Rubio'!A29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'Ricky Rubio'!A30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'Ricky Rubio'!A31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'Ricky Rubio'!A32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'Ricky Rubio'!A33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'Ricky Rubio'!A34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'Ricky Rubio'!A35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'Ricky Rubio'!A36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'Ricky Rubio'!A37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'Ricky Rubio'!A38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'Ricky Rubio'!A39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'Ricky Rubio'!A40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'Ricky Rubio'!A41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'Ricky Rubio'!A42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'Ricky Rubio'!A43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'Ricky Rubio'!A44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'Ricky Rubio'!A45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'Ricky Rubio'!A46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1.8333333333333333</v>
      </c>
      <c r="C47" s="4">
        <f t="shared" ref="C47:P47" si="6">AVERAGE(C2:C46)</f>
        <v>0.44444444444444442</v>
      </c>
      <c r="D47" s="4">
        <f t="shared" si="6"/>
        <v>1.7222222222222223</v>
      </c>
      <c r="E47" s="4">
        <f t="shared" si="6"/>
        <v>0.1111111111111111</v>
      </c>
      <c r="F47" s="4">
        <f t="shared" si="6"/>
        <v>0.1111111111111111</v>
      </c>
      <c r="G47" s="4">
        <f t="shared" si="6"/>
        <v>0.3888888888888889</v>
      </c>
      <c r="H47" s="4">
        <f t="shared" si="6"/>
        <v>0.61111111111111116</v>
      </c>
      <c r="I47" s="4">
        <f t="shared" si="6"/>
        <v>1.4444444444444444</v>
      </c>
      <c r="J47" s="4">
        <f t="shared" si="6"/>
        <v>0.3888888888888889</v>
      </c>
      <c r="K47" s="4">
        <f t="shared" si="6"/>
        <v>1</v>
      </c>
      <c r="L47" s="4">
        <f t="shared" si="6"/>
        <v>0.16666666666666666</v>
      </c>
      <c r="M47" s="4">
        <f t="shared" si="6"/>
        <v>0.16666666666666666</v>
      </c>
      <c r="N47" s="4">
        <f t="shared" si="6"/>
        <v>5.5555555555555552E-2</v>
      </c>
      <c r="O47" s="4">
        <f t="shared" si="6"/>
        <v>0.33333333333333331</v>
      </c>
      <c r="P47" s="4">
        <f t="shared" si="6"/>
        <v>0.16666666666666666</v>
      </c>
      <c r="Q47" s="2">
        <f>SUM(H2:H46)/SUM(I2:I46)</f>
        <v>0.42307692307692307</v>
      </c>
      <c r="R47" s="2">
        <f>SUM(J2:J46)/SUM(K2:K46)</f>
        <v>0.3888888888888889</v>
      </c>
      <c r="S47" s="2">
        <f>SUM(L2:L46)/SUM(M2:M46)</f>
        <v>1</v>
      </c>
      <c r="T47" s="4">
        <f t="shared" ref="T47:V47" si="7">AVERAGE(T2:T46)</f>
        <v>8.7777777777777786</v>
      </c>
      <c r="U47" s="4">
        <f t="shared" si="7"/>
        <v>6.3888888888888893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11.284626582278484</v>
      </c>
      <c r="X47" s="4">
        <f t="shared" ref="X47" si="8">B47+(C47*1.2)+(D47*1.5)+(E47*3)+(F47*3)-G47</f>
        <v>5.227777777777777</v>
      </c>
      <c r="Y47" s="4">
        <f t="shared" ref="Y47" si="9">B47+0.4*H47-0.7*I47-0.4*(M47-L47)+0.7*N47+0.3*(C47-N47)+F47+D47*0.7+0.7*E47-0.4*O47-G47</f>
        <v>2.0944444444444446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33</v>
      </c>
      <c r="C49">
        <f t="shared" ref="C49:P49" si="10">SUM(C2:C46)</f>
        <v>8</v>
      </c>
      <c r="D49">
        <f t="shared" si="10"/>
        <v>31</v>
      </c>
      <c r="E49">
        <f t="shared" si="10"/>
        <v>2</v>
      </c>
      <c r="F49">
        <f t="shared" si="10"/>
        <v>2</v>
      </c>
      <c r="G49">
        <f t="shared" si="10"/>
        <v>7</v>
      </c>
      <c r="H49">
        <f t="shared" si="10"/>
        <v>11</v>
      </c>
      <c r="I49">
        <f t="shared" si="10"/>
        <v>26</v>
      </c>
      <c r="J49">
        <f t="shared" si="10"/>
        <v>7</v>
      </c>
      <c r="K49">
        <f t="shared" si="10"/>
        <v>18</v>
      </c>
      <c r="L49">
        <f t="shared" si="10"/>
        <v>3</v>
      </c>
      <c r="M49">
        <f t="shared" si="10"/>
        <v>3</v>
      </c>
      <c r="N49">
        <f t="shared" si="10"/>
        <v>1</v>
      </c>
      <c r="O49">
        <f t="shared" si="10"/>
        <v>6</v>
      </c>
      <c r="P49">
        <f t="shared" si="10"/>
        <v>3</v>
      </c>
      <c r="T49">
        <f>SUM(T2:T46)</f>
        <v>158</v>
      </c>
      <c r="U49">
        <f>SUM(U2:U46)</f>
        <v>115</v>
      </c>
      <c r="V49">
        <f>SUM(V2:V46)</f>
        <v>0</v>
      </c>
      <c r="X49" s="4">
        <f>SUM(X2:X46)</f>
        <v>94.100000000000009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Ricky Rubio</vt:lpstr>
      <vt:lpstr>Alex Abrines</vt:lpstr>
      <vt:lpstr>Serge Ibaka</vt:lpstr>
      <vt:lpstr>Pau Gasol</vt:lpstr>
      <vt:lpstr>Marc Gasol</vt:lpstr>
      <vt:lpstr>Santi Aldama</vt:lpstr>
      <vt:lpstr>Nikola Mirotic</vt:lpstr>
      <vt:lpstr>J.J. Barea</vt:lpstr>
      <vt:lpstr>Jose Calderon</vt:lpstr>
      <vt:lpstr>Willy Hernangomez</vt:lpstr>
      <vt:lpstr>Juancho Hernangomez</vt:lpstr>
      <vt:lpstr>Lorenzo Brown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2024-03-31T23:39:12Z</dcterms:modified>
</cp:coreProperties>
</file>