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imst.onge/Documents/UNIT1_TS/"/>
    </mc:Choice>
  </mc:AlternateContent>
  <xr:revisionPtr revIDLastSave="0" documentId="8_{5F82B5DA-8081-6546-8FC0-33235DEC5C07}" xr6:coauthVersionLast="40" xr6:coauthVersionMax="40" xr10:uidLastSave="{00000000-0000-0000-0000-000000000000}"/>
  <bookViews>
    <workbookView xWindow="1960" yWindow="480" windowWidth="26340" windowHeight="16200" xr2:uid="{00000000-000D-0000-FFFF-FFFF00000000}"/>
  </bookViews>
  <sheets>
    <sheet name="Sheet1" sheetId="1" r:id="rId1"/>
    <sheet name="Sheet2" sheetId="2" r:id="rId2"/>
    <sheet name="Sheet3" sheetId="3" r:id="rId3"/>
    <sheet name="Sheet4" sheetId="6" r:id="rId4"/>
    <sheet name="BONUS" sheetId="7" r:id="rId5"/>
  </sheets>
  <definedNames>
    <definedName name="_xlnm._FilterDatabase" localSheetId="0" hidden="1">Sheet1!$A$1:$T$4115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2" i="7" l="1"/>
  <c r="F2" i="7" s="1"/>
  <c r="E10" i="7"/>
  <c r="F10" i="7" s="1"/>
  <c r="E6" i="7"/>
  <c r="H6" i="7" s="1"/>
  <c r="E13" i="7"/>
  <c r="G13" i="7" s="1"/>
  <c r="E9" i="7"/>
  <c r="F9" i="7" s="1"/>
  <c r="E5" i="7"/>
  <c r="H5" i="7" s="1"/>
  <c r="E12" i="7"/>
  <c r="G12" i="7" s="1"/>
  <c r="E8" i="7"/>
  <c r="F8" i="7" s="1"/>
  <c r="E4" i="7"/>
  <c r="F4" i="7" s="1"/>
  <c r="E11" i="7"/>
  <c r="F11" i="7" s="1"/>
  <c r="E7" i="7"/>
  <c r="H7" i="7" s="1"/>
  <c r="E3" i="7"/>
  <c r="H3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5" i="7" l="1"/>
  <c r="H12" i="7"/>
  <c r="H11" i="7"/>
  <c r="F5" i="7"/>
  <c r="H4" i="7"/>
  <c r="G11" i="7"/>
  <c r="H9" i="7"/>
  <c r="H2" i="7"/>
  <c r="G4" i="7"/>
  <c r="F7" i="7"/>
  <c r="G9" i="7"/>
  <c r="G2" i="7"/>
  <c r="G10" i="7"/>
  <c r="H8" i="7"/>
  <c r="G7" i="7"/>
  <c r="F3" i="7"/>
  <c r="G6" i="7"/>
  <c r="F13" i="7"/>
  <c r="F12" i="7"/>
  <c r="G3" i="7"/>
  <c r="H10" i="7"/>
  <c r="H13" i="7"/>
  <c r="G8" i="7"/>
  <c r="F6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<sst xmlns="http://schemas.openxmlformats.org/spreadsheetml/2006/main" count="24823" uniqueCount="8404">
  <si>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</si>
  <si>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</si>
  <si>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</si>
  <si>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</si>
  <si>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</si>
  <si>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</si>
  <si>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</si>
  <si>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</si>
  <si>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</si>
  <si>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</si>
  <si>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</si>
  <si>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</si>
  <si>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</si>
  <si>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</si>
  <si>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</si>
  <si>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</si>
  <si>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</si>
  <si>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</si>
  <si>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</si>
  <si>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</si>
  <si>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</si>
  <si>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</si>
  <si>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</si>
  <si>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</si>
  <si>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</si>
  <si>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</si>
  <si>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</si>
  <si>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</si>
  <si>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</si>
  <si>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</si>
  <si>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</si>
  <si>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</si>
  <si>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</si>
  <si>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</si>
  <si>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</si>
  <si>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</si>
  <si>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</si>
  <si>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</si>
  <si>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</si>
  <si>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</si>
  <si>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</si>
  <si>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</si>
  <si>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</si>
  <si>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</si>
  <si>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</si>
  <si>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</si>
  <si>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</si>
  <si>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</si>
  <si>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</si>
  <si>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</si>
  <si>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</si>
  <si>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</si>
  <si>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</si>
  <si>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</si>
  <si>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</si>
  <si>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</si>
  <si>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</si>
  <si>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</si>
  <si>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</si>
  <si>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</si>
  <si>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</si>
  <si>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</si>
  <si>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</si>
  <si>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</si>
  <si>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</si>
  <si>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</si>
  <si>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</si>
  <si>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</si>
  <si>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</si>
  <si>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</si>
  <si>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</si>
  <si>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</si>
  <si>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</si>
  <si>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</si>
  <si>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</si>
  <si>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</si>
  <si>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</si>
  <si>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</si>
  <si>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</si>
  <si>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</si>
  <si>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</si>
  <si>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</si>
  <si>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</si>
  <si>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</si>
  <si>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</si>
  <si>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</si>
  <si>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</si>
  <si>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</si>
  <si>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</si>
  <si>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</si>
  <si>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</si>
  <si>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</si>
  <si>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</si>
  <si>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</si>
  <si>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</si>
  <si>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</si>
  <si>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</si>
  <si>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</si>
  <si>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</si>
  <si>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</si>
  <si>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</si>
  <si>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</si>
  <si>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</si>
  <si>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</si>
  <si>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</si>
  <si>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</si>
  <si>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</si>
  <si>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</si>
  <si>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</si>
  <si>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</si>
  <si>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</si>
  <si>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</si>
  <si>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</si>
  <si>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</si>
  <si>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</si>
  <si>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</si>
  <si>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</si>
  <si>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</si>
  <si>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</si>
  <si>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</si>
  <si>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</si>
  <si>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</si>
  <si>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</si>
  <si>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</si>
  <si>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</si>
  <si>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</si>
  <si>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</si>
  <si>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</si>
  <si>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</si>
  <si>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</si>
  <si>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</si>
  <si>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</si>
  <si>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</si>
  <si>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</si>
  <si>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</si>
  <si>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</si>
  <si>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</si>
  <si>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</si>
  <si>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</si>
  <si>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</si>
  <si>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</si>
  <si>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</si>
  <si>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</si>
  <si>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</si>
  <si>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</si>
  <si>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</si>
  <si>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</si>
  <si>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</si>
  <si>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</si>
  <si>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</si>
  <si>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</si>
  <si>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</si>
  <si>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</si>
  <si>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</si>
  <si>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</si>
  <si>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</si>
  <si>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</si>
  <si>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</si>
  <si>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</si>
  <si>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</si>
  <si>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</si>
  <si>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</si>
  <si>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</si>
  <si>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</si>
  <si>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</si>
  <si>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</si>
  <si>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</si>
  <si>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</si>
  <si>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</si>
  <si>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</si>
  <si>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</si>
  <si>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</si>
  <si>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</si>
  <si>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</si>
  <si>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</si>
  <si>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</si>
  <si>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</si>
  <si>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</si>
  <si>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</si>
  <si>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</si>
  <si>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</si>
  <si>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</si>
  <si>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</si>
  <si>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</si>
  <si>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</si>
  <si>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</si>
  <si>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</si>
  <si>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</si>
  <si>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</si>
  <si>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</si>
  <si>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</si>
  <si>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</si>
  <si>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</si>
  <si>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</si>
  <si>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</si>
  <si>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</si>
  <si>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</si>
  <si>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</si>
  <si>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</si>
  <si>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</si>
  <si>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</si>
  <si>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</si>
  <si>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</si>
  <si>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</si>
  <si>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</si>
  <si>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</si>
  <si>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</si>
  <si>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</si>
  <si>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</si>
  <si>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</si>
  <si>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</si>
  <si>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</si>
  <si>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</si>
  <si>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</si>
  <si>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</si>
  <si>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</si>
  <si>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</si>
  <si>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</si>
  <si>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</si>
  <si>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</si>
  <si>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</si>
  <si>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</si>
  <si>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</si>
  <si>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</si>
  <si>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</si>
  <si>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</si>
  <si>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</si>
  <si>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</si>
  <si>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</si>
  <si>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</si>
  <si>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</si>
  <si>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</si>
  <si>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</si>
  <si>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</si>
  <si>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</si>
  <si>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</si>
  <si>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</si>
  <si>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</si>
  <si>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</si>
  <si>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</si>
  <si>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</si>
  <si>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</si>
  <si>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</si>
  <si>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</si>
  <si>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</si>
  <si>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</si>
  <si>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</si>
  <si>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</si>
  <si>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</si>
  <si>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</si>
  <si>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</si>
  <si>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</si>
  <si>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</si>
  <si>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</si>
  <si>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</si>
  <si>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</si>
  <si>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</si>
  <si>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</si>
  <si>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</si>
  <si>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</si>
  <si>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</si>
  <si>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</si>
  <si>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</si>
  <si>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</si>
  <si>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</si>
  <si>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</si>
  <si>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</si>
  <si>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</si>
  <si>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</si>
  <si>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</si>
  <si>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</si>
  <si>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</si>
  <si>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</si>
  <si>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</si>
  <si>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</si>
  <si>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</si>
  <si>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</si>
  <si>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</si>
  <si>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</si>
  <si>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</si>
  <si>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</si>
  <si>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</si>
  <si>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</si>
  <si>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</si>
  <si>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</si>
  <si>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</si>
  <si>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</si>
  <si>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</si>
  <si>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</si>
  <si>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</si>
  <si>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</si>
  <si>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</si>
  <si>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</si>
  <si>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</si>
  <si>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</si>
  <si>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</si>
  <si>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</si>
  <si>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</si>
  <si>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</si>
  <si>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</si>
  <si>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</si>
  <si>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</si>
  <si>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</si>
  <si>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</si>
  <si>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</si>
  <si>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</si>
  <si>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</si>
  <si>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</si>
  <si>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</si>
  <si>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</si>
  <si>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</si>
  <si>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</si>
  <si>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</si>
  <si>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</si>
  <si>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</si>
  <si>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</si>
  <si>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</si>
  <si>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</si>
  <si>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</si>
  <si>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</si>
  <si>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</si>
  <si>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</si>
  <si>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</si>
  <si>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</si>
  <si>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</si>
  <si>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</si>
  <si>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</si>
  <si>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</si>
  <si>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</si>
  <si>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</si>
  <si>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</si>
  <si>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</si>
  <si>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</si>
  <si>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</si>
  <si>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</si>
  <si>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</si>
  <si>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</si>
  <si>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</si>
  <si>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</si>
  <si>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</si>
  <si>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</si>
  <si>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</si>
  <si>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</si>
  <si>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</si>
  <si>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</si>
  <si>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</si>
  <si>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</si>
  <si>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</si>
  <si>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</si>
  <si>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</si>
  <si>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</si>
  <si>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</si>
  <si>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</si>
  <si>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</si>
  <si>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</si>
  <si>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</si>
  <si>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</si>
  <si>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</si>
  <si>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</si>
  <si>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</si>
  <si>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</si>
  <si>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</si>
  <si>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</si>
  <si>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</si>
  <si>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</si>
  <si>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</si>
  <si>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</si>
  <si>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</si>
  <si>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</si>
  <si>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</si>
  <si>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</si>
  <si>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</si>
  <si>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</si>
  <si>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</si>
  <si>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</si>
  <si>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</si>
  <si>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</si>
  <si>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</si>
  <si>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</si>
  <si>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</si>
  <si>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</si>
  <si>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</si>
  <si>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</si>
  <si>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</si>
  <si>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</si>
  <si>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</si>
  <si>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</si>
  <si>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</si>
  <si>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</si>
  <si>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</si>
  <si>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</si>
  <si>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</si>
  <si>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</si>
  <si>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</si>
  <si>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</si>
  <si>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</si>
  <si>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</si>
  <si>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</si>
  <si>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</si>
  <si>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</si>
  <si>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</si>
  <si>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</si>
  <si>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</si>
  <si>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</si>
  <si>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</si>
  <si>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</si>
  <si>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</si>
  <si>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</si>
  <si>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</si>
  <si>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</si>
  <si>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</si>
  <si>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</si>
  <si>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</si>
  <si>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</si>
  <si>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</si>
  <si>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</si>
  <si>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</si>
  <si>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</si>
  <si>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</si>
  <si>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</si>
  <si>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</si>
  <si>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</si>
  <si>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</si>
  <si>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</si>
  <si>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</si>
  <si>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</si>
  <si>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</si>
  <si>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</si>
  <si>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</si>
  <si>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</si>
  <si>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</si>
  <si>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</si>
  <si>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</si>
  <si>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</si>
  <si>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</si>
  <si>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</si>
  <si>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</si>
  <si>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</si>
  <si>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</si>
  <si>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</si>
  <si>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</si>
  <si>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</si>
  <si>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</si>
  <si>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</si>
  <si>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</si>
  <si>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</si>
  <si>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</si>
  <si>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</si>
  <si>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</si>
  <si>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</si>
  <si>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</si>
  <si>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</si>
  <si>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</si>
  <si>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</si>
  <si>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</si>
  <si>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</si>
  <si>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</si>
  <si>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</si>
  <si>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</si>
  <si>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</si>
  <si>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</si>
  <si>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</si>
  <si>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</si>
  <si>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</si>
  <si>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</si>
  <si>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</si>
  <si>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</si>
  <si>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</si>
  <si>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</si>
  <si>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</si>
  <si>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</si>
  <si>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</si>
  <si>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</si>
  <si>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</si>
  <si>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</si>
  <si>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</si>
  <si>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</si>
  <si>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</si>
  <si>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</si>
  <si>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</si>
  <si>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</si>
  <si>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</si>
  <si>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</si>
  <si>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</si>
  <si>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</si>
  <si>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</si>
  <si>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</si>
  <si>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</si>
  <si>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</si>
  <si>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</si>
  <si>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</si>
  <si>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</si>
  <si>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</si>
  <si>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</si>
  <si>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</si>
  <si>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</si>
  <si>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</si>
  <si>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</si>
  <si>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</si>
  <si>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</si>
  <si>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</si>
  <si>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</si>
  <si>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</si>
  <si>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</si>
  <si>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</si>
  <si>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</si>
  <si>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</si>
  <si>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</si>
  <si>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</si>
  <si>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</si>
  <si>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</si>
  <si>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</si>
  <si>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</si>
  <si>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</si>
  <si>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</si>
  <si>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</si>
  <si>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</si>
  <si>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</si>
  <si>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</si>
  <si>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</si>
  <si>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</si>
  <si>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</si>
  <si>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</si>
  <si>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</si>
  <si>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</si>
  <si>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</si>
  <si>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</si>
  <si>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</si>
  <si>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</si>
  <si>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</si>
  <si>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</si>
  <si>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</si>
  <si>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</si>
  <si>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</si>
  <si>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</si>
  <si>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</si>
  <si>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</si>
  <si>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</si>
  <si>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</si>
  <si>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</si>
  <si>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</si>
  <si>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</si>
  <si>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</si>
  <si>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</si>
  <si>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</si>
  <si>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</si>
  <si>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</si>
  <si>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</si>
  <si>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</si>
  <si>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</si>
  <si>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</si>
  <si>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</si>
  <si>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</si>
  <si>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</si>
  <si>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</si>
  <si>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</si>
  <si>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</si>
  <si>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</si>
  <si>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</si>
  <si>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</si>
  <si>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</si>
  <si>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</si>
  <si>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</si>
  <si>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</si>
  <si>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</si>
  <si>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</si>
  <si>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</si>
  <si>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</si>
  <si>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</si>
  <si>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</si>
  <si>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</si>
  <si>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</si>
  <si>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</si>
  <si>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</si>
  <si>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</si>
  <si>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</si>
  <si>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</si>
  <si>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</si>
  <si>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</si>
  <si>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</si>
  <si>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</si>
  <si>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</si>
  <si>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</si>
  <si>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</si>
  <si>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</si>
  <si>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</si>
  <si>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</si>
  <si>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</si>
  <si>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</si>
  <si>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</si>
  <si>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</si>
  <si>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</si>
  <si>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</si>
  <si>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</si>
  <si>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</si>
  <si>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</si>
  <si>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</si>
  <si>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</si>
  <si>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</si>
  <si>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</si>
  <si>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</si>
  <si>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</si>
  <si>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</si>
  <si>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</si>
  <si>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</si>
  <si>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</si>
  <si>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</si>
  <si>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</si>
  <si>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</si>
  <si>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</si>
  <si>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</si>
  <si>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</si>
  <si>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</si>
  <si>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</si>
  <si>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</si>
  <si>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</si>
  <si>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</si>
  <si>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</si>
  <si>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</si>
  <si>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</si>
  <si>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</si>
  <si>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</si>
  <si>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</si>
  <si>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</si>
  <si>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</si>
  <si>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</si>
  <si>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</si>
  <si>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</si>
  <si>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</si>
  <si>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</si>
  <si>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</si>
  <si>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</si>
  <si>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</si>
  <si>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</si>
  <si>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</si>
  <si>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</si>
  <si>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</si>
  <si>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</si>
  <si>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</si>
  <si>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</si>
  <si>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</si>
  <si>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</si>
  <si>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</si>
  <si>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</si>
  <si>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</si>
  <si>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</si>
  <si>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</si>
  <si>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</si>
  <si>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</si>
  <si>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</si>
  <si>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</si>
  <si>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</si>
  <si>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</si>
  <si>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</si>
  <si>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</si>
  <si>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</si>
  <si>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</si>
  <si>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</si>
  <si>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</si>
  <si>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</si>
  <si>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</si>
  <si>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</si>
  <si>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</si>
  <si>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</si>
  <si>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</si>
  <si>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</si>
  <si>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</si>
  <si>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</si>
  <si>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</si>
  <si>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</si>
  <si>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</si>
  <si>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</si>
  <si>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</si>
  <si>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</si>
  <si>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</si>
  <si>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</si>
  <si>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</si>
  <si>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</si>
  <si>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</si>
  <si>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</si>
  <si>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</si>
  <si>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</si>
  <si>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</si>
  <si>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</si>
  <si>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</si>
  <si>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</si>
  <si>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</si>
  <si>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</si>
  <si>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</si>
  <si>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</si>
  <si>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</si>
  <si>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</si>
  <si>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</si>
  <si>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</si>
  <si>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</si>
  <si>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</si>
  <si>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</si>
  <si>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</si>
  <si>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</si>
  <si>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</si>
  <si>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</si>
  <si>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</si>
  <si>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</si>
  <si>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</si>
  <si>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</si>
  <si>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</si>
  <si>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</si>
  <si>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</si>
  <si>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</si>
  <si>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</si>
  <si>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</si>
  <si>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</si>
  <si>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</si>
  <si>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</si>
  <si>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</si>
  <si>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</si>
  <si>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</si>
  <si>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</si>
  <si>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</si>
  <si>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</si>
  <si>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</si>
  <si>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</si>
  <si>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</si>
  <si>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</si>
  <si>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</si>
  <si>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</si>
  <si>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</si>
  <si>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</si>
  <si>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</si>
  <si>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</si>
  <si>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</si>
  <si>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</si>
  <si>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</si>
  <si>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</si>
  <si>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</si>
  <si>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</si>
  <si>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</si>
  <si>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</si>
  <si>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</si>
  <si>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</si>
  <si>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</si>
  <si>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</si>
  <si>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</si>
  <si>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</si>
  <si>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</si>
  <si>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</si>
  <si>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</si>
  <si>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</si>
  <si>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</si>
  <si>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</si>
  <si>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</si>
  <si>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</si>
  <si>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</si>
  <si>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</si>
  <si>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</si>
  <si>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</si>
  <si>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</si>
  <si>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</si>
  <si>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</si>
  <si>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</si>
  <si>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</si>
  <si>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</si>
  <si>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</si>
  <si>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</si>
  <si>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</si>
  <si>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</si>
  <si>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</si>
  <si>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</si>
  <si>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</si>
  <si>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</si>
  <si>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</si>
  <si>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</si>
  <si>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</si>
  <si>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</si>
  <si>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</si>
  <si>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</si>
  <si>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</si>
  <si>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</si>
  <si>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</si>
  <si>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</si>
  <si>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</si>
  <si>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</si>
  <si>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</si>
  <si>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</si>
  <si>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</si>
  <si>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</si>
  <si>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</si>
  <si>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</si>
  <si>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</si>
  <si>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</si>
  <si>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</si>
  <si>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</si>
  <si>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</si>
  <si>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</si>
  <si>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</si>
  <si>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</si>
  <si>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</si>
  <si>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</si>
  <si>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</si>
  <si>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</si>
  <si>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</si>
  <si>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</si>
  <si>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</si>
  <si>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</si>
  <si>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</si>
  <si>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</si>
  <si>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</si>
  <si>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</si>
  <si>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</si>
  <si>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</si>
  <si>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</si>
  <si>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</si>
  <si>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</si>
  <si>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</si>
  <si>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</si>
  <si>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</si>
  <si>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</si>
  <si>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</si>
  <si>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</si>
  <si>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</si>
  <si>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</si>
  <si>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</si>
  <si>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</si>
  <si>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</si>
  <si>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</si>
  <si>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</si>
  <si>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</si>
  <si>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</si>
  <si>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</si>
  <si>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</si>
  <si>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</si>
  <si>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</si>
  <si>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</si>
  <si>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</si>
  <si>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</si>
  <si>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</si>
  <si>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</si>
  <si>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</si>
  <si>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</si>
  <si>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</si>
  <si>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</si>
  <si>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</si>
  <si>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</si>
  <si>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</si>
  <si>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</si>
  <si>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</si>
  <si>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</si>
  <si>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</si>
  <si>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</si>
  <si>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</si>
  <si>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</si>
  <si>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</si>
  <si>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</si>
  <si>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</si>
  <si>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</si>
  <si>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</si>
  <si>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</si>
  <si>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</si>
  <si>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</si>
  <si>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</si>
  <si>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</si>
  <si>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</si>
  <si>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</si>
  <si>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</si>
  <si>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</si>
  <si>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</si>
  <si>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</si>
  <si>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</si>
  <si>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</si>
  <si>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</si>
  <si>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</si>
  <si>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</si>
  <si>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</si>
  <si>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</si>
  <si>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</si>
  <si>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</si>
  <si>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</si>
  <si>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</si>
  <si>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</si>
  <si>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</si>
  <si>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</si>
  <si>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</si>
  <si>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</si>
  <si>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</si>
  <si>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</si>
  <si>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</si>
  <si>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</si>
  <si>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</si>
  <si>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</si>
  <si>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</si>
  <si>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</si>
  <si>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</si>
  <si>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</si>
  <si>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</si>
  <si>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</si>
  <si>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</si>
  <si>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</si>
  <si>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</si>
  <si>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</si>
  <si>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</si>
  <si>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</si>
  <si>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</si>
  <si>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</si>
  <si>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</si>
  <si>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</si>
  <si>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</si>
  <si>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</si>
  <si>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</si>
  <si>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</si>
  <si>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</si>
  <si>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</si>
  <si>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</si>
  <si>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</si>
  <si>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</si>
  <si>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</si>
  <si>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</si>
  <si>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</si>
  <si>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</si>
  <si>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</si>
  <si>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</si>
  <si>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</si>
  <si>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</si>
  <si>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</si>
  <si>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</si>
  <si>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</si>
  <si>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</si>
  <si>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</si>
  <si>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</si>
  <si>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</si>
  <si>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</si>
  <si>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</si>
  <si>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</si>
  <si>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</si>
  <si>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</si>
  <si>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</si>
  <si>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</si>
  <si>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</si>
  <si>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</si>
  <si>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</si>
  <si>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</si>
  <si>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</si>
  <si>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</si>
  <si>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</si>
  <si>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</si>
  <si>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</si>
  <si>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</si>
  <si>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</si>
  <si>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</si>
  <si>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</si>
  <si>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</si>
  <si>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</si>
  <si>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</si>
  <si>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</si>
  <si>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</si>
  <si>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</si>
  <si>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</si>
  <si>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</si>
  <si>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</si>
  <si>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</si>
  <si>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</si>
  <si>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</si>
  <si>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</si>
  <si>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</si>
  <si>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</si>
  <si>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</si>
  <si>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</si>
  <si>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</si>
  <si>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</si>
  <si>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</si>
  <si>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</si>
  <si>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</si>
  <si>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</si>
  <si>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</si>
  <si>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</si>
  <si>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</si>
  <si>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</si>
  <si>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</si>
  <si>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</si>
  <si>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</si>
  <si>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</si>
  <si>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</si>
  <si>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</si>
  <si>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</si>
  <si>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</si>
  <si>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</si>
  <si>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</si>
  <si>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</si>
  <si>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</si>
  <si>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</si>
  <si>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</si>
  <si>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</si>
  <si>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</si>
  <si>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</si>
  <si>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</si>
  <si>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</si>
  <si>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</si>
  <si>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</si>
  <si>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</si>
  <si>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</si>
  <si>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</si>
  <si>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</si>
  <si>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</si>
  <si>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</si>
  <si>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</si>
  <si>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</si>
  <si>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</si>
  <si>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</si>
  <si>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</si>
  <si>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</si>
  <si>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</si>
  <si>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</si>
  <si>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</si>
  <si>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</si>
  <si>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</si>
  <si>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</si>
  <si>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</si>
  <si>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</si>
  <si>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</si>
  <si>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</si>
  <si>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</si>
  <si>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</si>
  <si>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</si>
  <si>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</si>
  <si>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</si>
  <si>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</si>
  <si>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</si>
  <si>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</si>
  <si>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</si>
  <si>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</si>
  <si>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</si>
  <si>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</si>
  <si>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</si>
  <si>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</si>
  <si>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</si>
  <si>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</si>
  <si>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</si>
  <si>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</si>
  <si>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</si>
  <si>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</si>
  <si>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</si>
  <si>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</si>
  <si>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</si>
  <si>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</si>
  <si>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</si>
  <si>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</si>
  <si>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</si>
  <si>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</si>
  <si>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</si>
  <si>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</si>
  <si>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</si>
  <si>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</si>
  <si>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</si>
  <si>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</si>
  <si>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</si>
  <si>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</si>
  <si>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</si>
  <si>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</si>
  <si>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</si>
  <si>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</si>
  <si>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</si>
  <si>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</si>
  <si>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</si>
  <si>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</si>
  <si>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</si>
  <si>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</si>
  <si>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</si>
  <si>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</si>
  <si>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</si>
  <si>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</si>
  <si>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</si>
  <si>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</si>
  <si>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</si>
  <si>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</si>
  <si>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</si>
  <si>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</si>
  <si>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</si>
  <si>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</si>
  <si>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</si>
  <si>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</si>
  <si>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</si>
  <si>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</si>
  <si>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</si>
  <si>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</si>
  <si>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</si>
  <si>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</si>
  <si>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</si>
  <si>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</si>
  <si>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</si>
  <si>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</si>
  <si>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</si>
  <si>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</si>
  <si>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</si>
  <si>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</si>
  <si>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</si>
  <si>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</si>
  <si>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</si>
  <si>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</si>
  <si>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</si>
  <si>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</si>
  <si>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</si>
  <si>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</si>
  <si>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</si>
  <si>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</si>
  <si>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</si>
  <si>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</si>
  <si>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</si>
  <si>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</si>
  <si>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</si>
  <si>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</si>
  <si>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</si>
  <si>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</si>
  <si>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</si>
  <si>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</si>
  <si>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</si>
  <si>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</si>
  <si>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</si>
  <si>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</si>
  <si>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</si>
  <si>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</si>
  <si>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</si>
  <si>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</si>
  <si>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</si>
  <si>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</si>
  <si>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</si>
  <si>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</si>
  <si>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</si>
  <si>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</si>
  <si>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</si>
  <si>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</si>
  <si>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</si>
  <si>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</si>
  <si>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</si>
  <si>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</si>
  <si>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</si>
  <si>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</si>
  <si>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</si>
  <si>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</si>
  <si>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</si>
  <si>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</si>
  <si>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</si>
  <si>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</si>
  <si>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</si>
  <si>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</si>
  <si>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</si>
  <si>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</si>
  <si>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</si>
  <si>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</si>
  <si>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</si>
  <si>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</si>
  <si>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</si>
  <si>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</si>
  <si>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</si>
  <si>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</si>
  <si>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</si>
  <si>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</si>
  <si>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</si>
  <si>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</si>
  <si>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</si>
  <si>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</si>
  <si>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</si>
  <si>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</si>
  <si>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</si>
  <si>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</si>
  <si>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</si>
  <si>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</si>
  <si>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</si>
  <si>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</si>
  <si>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</si>
  <si>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</si>
  <si>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</si>
  <si>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</si>
  <si>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</si>
  <si>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</si>
  <si>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</si>
  <si>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</si>
  <si>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</si>
  <si>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</si>
  <si>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</si>
  <si>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</si>
  <si>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</si>
  <si>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</si>
  <si>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</si>
  <si>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</si>
  <si>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</si>
  <si>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</si>
  <si>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</si>
  <si>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</si>
  <si>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</si>
  <si>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</si>
  <si>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</si>
  <si>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</si>
  <si>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</si>
  <si>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</si>
  <si>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</si>
  <si>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</si>
  <si>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</si>
  <si>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</si>
  <si>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</si>
  <si>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</si>
  <si>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</si>
  <si>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</si>
  <si>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</si>
  <si>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</si>
  <si>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</si>
  <si>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</si>
  <si>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</si>
  <si>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</si>
  <si>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</si>
  <si>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</si>
  <si>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</si>
  <si>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</si>
  <si>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</si>
  <si>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</si>
  <si>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</si>
  <si>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</si>
  <si>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</si>
  <si>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</si>
  <si>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</si>
  <si>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</si>
  <si>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</si>
  <si>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</si>
  <si>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</si>
  <si>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</si>
  <si>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</si>
  <si>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</si>
  <si>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</si>
  <si>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</si>
  <si>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</si>
  <si>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</si>
  <si>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</si>
  <si>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</si>
  <si>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</si>
  <si>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</si>
  <si>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</si>
  <si>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</si>
  <si>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</si>
  <si>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</si>
  <si>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</si>
  <si>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</si>
  <si>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</si>
  <si>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</si>
  <si>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</si>
  <si>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</si>
  <si>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</si>
  <si>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</si>
  <si>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</si>
  <si>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</si>
  <si>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</si>
  <si>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</si>
  <si>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</si>
  <si>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</si>
  <si>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</si>
  <si>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</si>
  <si>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</si>
  <si>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</si>
  <si>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</si>
  <si>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</si>
  <si>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</si>
  <si>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</si>
  <si>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</si>
  <si>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</si>
  <si>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</si>
  <si>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</si>
  <si>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</si>
  <si>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</si>
  <si>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</si>
  <si>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</si>
  <si>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</si>
  <si>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</si>
  <si>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</si>
  <si>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</si>
  <si>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</si>
  <si>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</si>
  <si>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</si>
  <si>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</si>
  <si>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</si>
  <si>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</si>
  <si>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</si>
  <si>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</si>
  <si>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</si>
  <si>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</si>
  <si>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</si>
  <si>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</si>
  <si>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</si>
  <si>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</si>
  <si>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</si>
  <si>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</si>
  <si>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</si>
  <si>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</si>
  <si>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</si>
  <si>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</si>
  <si>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</si>
  <si>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</si>
  <si>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</si>
  <si>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</si>
  <si>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</si>
  <si>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</si>
  <si>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</si>
  <si>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</si>
  <si>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</si>
  <si>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</si>
  <si>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</si>
  <si>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</si>
  <si>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</si>
  <si>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</si>
  <si>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</si>
  <si>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</si>
  <si>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</si>
  <si>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</si>
  <si>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</si>
  <si>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</si>
  <si>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</si>
  <si>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</si>
  <si>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</si>
  <si>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</si>
  <si>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</si>
  <si>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</si>
  <si>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</si>
  <si>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</si>
  <si>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</si>
  <si>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</si>
  <si>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</si>
  <si>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</si>
  <si>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</si>
  <si>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</si>
  <si>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</si>
  <si>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</si>
  <si>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</si>
  <si>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</si>
  <si>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</si>
  <si>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</si>
  <si>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</si>
  <si>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</si>
  <si>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</si>
  <si>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</si>
  <si>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</si>
  <si>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</si>
  <si>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</si>
  <si>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</si>
  <si>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</si>
  <si>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</si>
  <si>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</si>
  <si>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</si>
  <si>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</si>
  <si>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</si>
  <si>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</si>
  <si>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</si>
  <si>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</si>
  <si>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</si>
  <si>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</si>
  <si>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</si>
  <si>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</si>
  <si>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</si>
  <si>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</si>
  <si>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</si>
  <si>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</si>
  <si>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</si>
  <si>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</si>
  <si>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</si>
  <si>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</si>
  <si>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</si>
  <si>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</si>
  <si>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</si>
  <si>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</si>
  <si>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</si>
  <si>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</si>
  <si>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</si>
  <si>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</si>
  <si>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</si>
  <si>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</si>
  <si>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</si>
  <si>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</si>
  <si>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</si>
  <si>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</si>
  <si>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</si>
  <si>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</si>
  <si>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</si>
  <si>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</si>
  <si>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</si>
  <si>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</si>
  <si>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</si>
  <si>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</si>
  <si>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</si>
  <si>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</si>
  <si>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</si>
  <si>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</si>
  <si>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</si>
  <si>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</si>
  <si>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</si>
  <si>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</si>
  <si>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</si>
  <si>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</si>
  <si>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</si>
  <si>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</si>
  <si>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</si>
  <si>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</si>
  <si>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</si>
  <si>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</si>
  <si>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</si>
  <si>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</si>
  <si>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</si>
  <si>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</si>
  <si>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</si>
  <si>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</si>
  <si>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</si>
  <si>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</si>
  <si>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</si>
  <si>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</si>
  <si>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</si>
  <si>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</si>
  <si>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</si>
  <si>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</si>
  <si>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</si>
  <si>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</si>
  <si>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</si>
  <si>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</si>
  <si>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</si>
  <si>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</si>
  <si>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</si>
  <si>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</si>
  <si>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</si>
  <si>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</si>
  <si>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</si>
  <si>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</si>
  <si>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</si>
  <si>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</si>
  <si>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</si>
  <si>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</si>
  <si>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</si>
  <si>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</si>
  <si>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</si>
  <si>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</si>
  <si>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</si>
  <si>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</si>
  <si>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</si>
  <si>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</si>
  <si>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</si>
  <si>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</si>
  <si>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</si>
  <si>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</si>
  <si>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</si>
  <si>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</si>
  <si>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</si>
  <si>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</si>
  <si>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</si>
  <si>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</si>
  <si>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</si>
  <si>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</si>
  <si>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</si>
  <si>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</si>
  <si>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</si>
  <si>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</si>
  <si>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</si>
  <si>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</si>
  <si>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</si>
  <si>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</si>
  <si>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</si>
  <si>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</si>
  <si>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</si>
  <si>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</si>
  <si>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</si>
  <si>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</si>
  <si>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</si>
  <si>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</si>
  <si>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</si>
  <si>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</si>
  <si>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</si>
  <si>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</si>
  <si>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</si>
  <si>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</si>
  <si>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</si>
  <si>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</si>
  <si>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</si>
  <si>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</si>
  <si>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</si>
  <si>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</si>
  <si>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</si>
  <si>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</si>
  <si>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</si>
  <si>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</si>
  <si>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</si>
  <si>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</si>
  <si>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</si>
  <si>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</si>
  <si>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</si>
  <si>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</si>
  <si>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</si>
  <si>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</si>
  <si>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</si>
  <si>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</si>
  <si>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</si>
  <si>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</si>
  <si>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</si>
  <si>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</si>
  <si>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</si>
  <si>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</si>
  <si>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</si>
  <si>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</si>
  <si>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</si>
  <si>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</si>
  <si>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</si>
  <si>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</si>
  <si>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</si>
  <si>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</si>
  <si>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</si>
  <si>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</si>
  <si>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</si>
  <si>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</si>
  <si>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</si>
  <si>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</si>
  <si>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</si>
  <si>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</si>
  <si>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</si>
  <si>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</si>
  <si>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</si>
  <si>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</si>
  <si>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</si>
  <si>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</si>
  <si>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</si>
  <si>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</si>
  <si>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</si>
  <si>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</si>
  <si>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</si>
  <si>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</si>
  <si>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</si>
  <si>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</si>
  <si>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</si>
  <si>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</si>
  <si>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</si>
  <si>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</si>
  <si>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</si>
  <si>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</si>
  <si>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</si>
  <si>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</si>
  <si>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</si>
  <si>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</si>
  <si>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</si>
  <si>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</si>
  <si>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</si>
  <si>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</si>
  <si>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</si>
  <si>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</si>
  <si>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</si>
  <si>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</si>
  <si>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</si>
  <si>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</si>
  <si>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</si>
  <si>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</si>
  <si>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</si>
  <si>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</si>
  <si>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</si>
  <si>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</si>
  <si>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</si>
  <si>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</si>
  <si>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</si>
  <si>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</si>
  <si>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</si>
  <si>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</si>
  <si>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</si>
  <si>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</si>
  <si>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</si>
  <si>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</si>
  <si>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</si>
  <si>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</si>
  <si>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</si>
  <si>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</si>
  <si>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</si>
  <si>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</si>
  <si>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</si>
  <si>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</si>
  <si>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</si>
  <si>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</si>
  <si>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</si>
  <si>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</si>
  <si>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</si>
  <si>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</si>
  <si>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</si>
  <si>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</si>
  <si>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</si>
  <si>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</si>
  <si>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</si>
  <si>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</si>
  <si>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</si>
  <si>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</si>
  <si>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</si>
  <si>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</si>
  <si>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</si>
  <si>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</si>
  <si>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</si>
  <si>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</si>
  <si>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</si>
  <si>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</si>
  <si>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</si>
  <si>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</si>
  <si>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</si>
  <si>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</si>
  <si>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</si>
  <si>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</si>
  <si>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</si>
  <si>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</si>
  <si>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</si>
  <si>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</si>
  <si>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</si>
  <si>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</si>
  <si>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</si>
  <si>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</si>
  <si>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</si>
  <si>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</si>
  <si>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</si>
  <si>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</si>
  <si>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</si>
  <si>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</si>
  <si>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</si>
  <si>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</si>
  <si>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</si>
  <si>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</si>
  <si>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</si>
  <si>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</si>
  <si>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</si>
  <si>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</si>
  <si>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</si>
  <si>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</si>
  <si>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</si>
  <si>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</si>
  <si>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</si>
  <si>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</si>
  <si>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</si>
  <si>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</si>
  <si>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</si>
  <si>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</si>
  <si>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</si>
  <si>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</si>
  <si>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</si>
  <si>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</si>
  <si>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</si>
  <si>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</si>
  <si>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</si>
  <si>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</si>
  <si>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</si>
  <si>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</si>
  <si>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</si>
  <si>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</si>
  <si>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</si>
  <si>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</si>
  <si>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</si>
  <si>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</si>
  <si>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</si>
  <si>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</si>
  <si>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</si>
  <si>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</si>
  <si>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</si>
  <si>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</si>
  <si>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</si>
  <si>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</si>
  <si>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</si>
  <si>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</si>
  <si>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</si>
  <si>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</si>
  <si>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</si>
  <si>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</si>
  <si>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</si>
  <si>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</si>
  <si>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</si>
  <si>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</si>
  <si>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</si>
  <si>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</si>
  <si>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</si>
  <si>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</si>
  <si>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</si>
  <si>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</si>
  <si>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</si>
  <si>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</si>
  <si>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</si>
  <si>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</si>
  <si>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</si>
  <si>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</si>
  <si>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</si>
  <si>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</si>
  <si>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</si>
  <si>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</si>
  <si>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</si>
  <si>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</si>
  <si>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</si>
  <si>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</si>
  <si>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</si>
  <si>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</si>
  <si>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</si>
  <si>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</si>
  <si>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</si>
  <si>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</si>
  <si>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</si>
  <si>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</si>
  <si>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</si>
  <si>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</si>
  <si>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</si>
  <si>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</si>
  <si>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</si>
  <si>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</si>
  <si>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</si>
  <si>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</si>
  <si>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</si>
  <si>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</si>
  <si>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</si>
  <si>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</si>
  <si>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</si>
  <si>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</si>
  <si>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</si>
  <si>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</si>
  <si>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</si>
  <si>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</si>
  <si>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</si>
  <si>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</si>
  <si>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</si>
  <si>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</si>
  <si>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</si>
  <si>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</si>
  <si>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</si>
  <si>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</si>
  <si>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</si>
  <si>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</si>
  <si>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</si>
  <si>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</si>
  <si>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</si>
  <si>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</si>
  <si>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</si>
  <si>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</si>
  <si>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</si>
  <si>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</si>
  <si>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</si>
  <si>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</si>
  <si>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</si>
  <si>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</si>
  <si>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</si>
  <si>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</si>
  <si>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</si>
  <si>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</si>
  <si>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</si>
  <si>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</si>
  <si>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</si>
  <si>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</si>
  <si>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</si>
  <si>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</si>
  <si>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</si>
  <si>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</si>
  <si>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</si>
  <si>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</si>
  <si>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</si>
  <si>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</si>
  <si>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</si>
  <si>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</si>
  <si>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</si>
  <si>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</si>
  <si>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</si>
  <si>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</si>
  <si>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</si>
  <si>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</si>
  <si>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</si>
  <si>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</si>
  <si>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</si>
  <si>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</si>
  <si>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</si>
  <si>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</si>
  <si>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</si>
  <si>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</si>
  <si>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</si>
  <si>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</si>
  <si>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</si>
  <si>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</si>
  <si>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</si>
  <si>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</si>
  <si>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</si>
  <si>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</si>
  <si>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</si>
  <si>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</si>
  <si>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</si>
  <si>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</si>
  <si>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</si>
  <si>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</si>
  <si>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</si>
  <si>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</si>
  <si>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</si>
  <si>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</si>
  <si>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</si>
  <si>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</si>
  <si>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</si>
  <si>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</si>
  <si>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</si>
  <si>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</si>
  <si>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</si>
  <si>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</si>
  <si>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</si>
  <si>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</si>
  <si>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</si>
  <si>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</si>
  <si>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</si>
  <si>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</si>
  <si>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</si>
  <si>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</si>
  <si>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</si>
  <si>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</si>
  <si>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</si>
  <si>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</si>
  <si>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</si>
  <si>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</si>
  <si>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</si>
  <si>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</si>
  <si>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</si>
  <si>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</si>
  <si>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</si>
  <si>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</si>
  <si>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</si>
  <si>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</si>
  <si>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</si>
  <si>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</si>
  <si>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</si>
  <si>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</si>
  <si>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</si>
  <si>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</si>
  <si>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</si>
  <si>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</si>
  <si>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</si>
  <si>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</si>
  <si>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</si>
  <si>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</si>
  <si>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</si>
  <si>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</si>
  <si>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</si>
  <si>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</si>
  <si>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</si>
  <si>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</si>
  <si>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</si>
  <si>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</si>
  <si>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</si>
  <si>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</si>
  <si>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</si>
  <si>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</si>
  <si>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</si>
  <si>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</si>
  <si>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</si>
  <si>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</si>
  <si>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</si>
  <si>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</si>
  <si>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</si>
  <si>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</si>
  <si>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</si>
  <si>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</si>
  <si>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</si>
  <si>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</si>
  <si>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</si>
  <si>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</si>
  <si>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</si>
  <si>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</si>
  <si>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</si>
  <si>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</si>
  <si>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</si>
  <si>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</si>
  <si>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</si>
  <si>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</si>
  <si>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</si>
  <si>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</si>
  <si>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</si>
  <si>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</si>
  <si>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</si>
  <si>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</si>
  <si>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</si>
  <si>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</si>
  <si>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</si>
  <si>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</si>
  <si>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</si>
  <si>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</si>
  <si>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</si>
  <si>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</si>
  <si>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</si>
  <si>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</si>
  <si>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</si>
  <si>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</si>
  <si>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</si>
  <si>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</si>
  <si>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</si>
  <si>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</si>
  <si>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</si>
  <si>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</si>
  <si>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</si>
  <si>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</si>
  <si>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</si>
  <si>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</si>
  <si>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</si>
  <si>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</si>
  <si>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</si>
  <si>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</si>
  <si>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</si>
  <si>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</si>
  <si>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</si>
  <si>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</si>
  <si>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</si>
  <si>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</si>
  <si>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</si>
  <si>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</si>
  <si>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</si>
  <si>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</si>
  <si>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</si>
  <si>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</si>
  <si>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</si>
  <si>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</si>
  <si>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</si>
  <si>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</si>
  <si>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</si>
  <si>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</si>
  <si>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</si>
  <si>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</si>
  <si>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</si>
  <si>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</si>
  <si>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</si>
  <si>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</si>
  <si>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</si>
  <si>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</si>
  <si>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</si>
  <si>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</si>
  <si>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</si>
  <si>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</si>
  <si>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</si>
  <si>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</si>
  <si>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</si>
  <si>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</si>
  <si>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</si>
  <si>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</si>
  <si>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</si>
  <si>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</si>
  <si>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</si>
  <si>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</si>
  <si>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</si>
  <si>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</si>
  <si>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</si>
  <si>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</si>
  <si>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</si>
  <si>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</si>
  <si>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</si>
  <si>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</si>
  <si>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</si>
  <si>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</si>
  <si>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</si>
  <si>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</si>
  <si>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</si>
  <si>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</si>
  <si>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</si>
  <si>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</si>
  <si>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</si>
  <si>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</si>
  <si>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</si>
  <si>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</si>
  <si>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</si>
  <si>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</si>
  <si>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</si>
  <si>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</si>
  <si>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</si>
  <si>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</si>
  <si>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</si>
  <si>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</si>
  <si>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</si>
  <si>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</si>
  <si>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</si>
  <si>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</si>
  <si>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</si>
  <si>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</si>
  <si>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</si>
  <si>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</si>
  <si>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</si>
  <si>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</si>
  <si>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</si>
  <si>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</si>
  <si>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</si>
  <si>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</si>
  <si>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</si>
  <si>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</si>
  <si>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</si>
  <si>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</si>
  <si>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</si>
  <si>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</si>
  <si>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</si>
  <si>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</si>
  <si>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</si>
  <si>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</si>
  <si>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</si>
  <si>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</si>
  <si>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</si>
  <si>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</si>
  <si>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</si>
  <si>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</si>
  <si>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</si>
  <si>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</si>
  <si>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</si>
  <si>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</si>
  <si>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</si>
  <si>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</si>
  <si>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</si>
  <si>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</si>
  <si>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</si>
  <si>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</si>
  <si>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</si>
  <si>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</si>
  <si>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</si>
  <si>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</si>
  <si>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</si>
  <si>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</si>
  <si>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</si>
  <si>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</si>
  <si>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</si>
  <si>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</si>
  <si>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</si>
  <si>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</si>
  <si>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</si>
  <si>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</si>
  <si>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</si>
  <si>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</si>
  <si>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</si>
  <si>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</si>
  <si>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</si>
  <si>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</si>
  <si>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</si>
  <si>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</si>
  <si>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</si>
  <si>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</si>
  <si>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</si>
  <si>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</si>
  <si>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</si>
  <si>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</si>
  <si>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</si>
  <si>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</si>
  <si>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</si>
  <si>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</si>
  <si>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</si>
  <si>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</si>
  <si>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</si>
  <si>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</si>
  <si>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</si>
  <si>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</si>
  <si>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</si>
  <si>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</si>
  <si>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</si>
  <si>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</si>
  <si>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</si>
  <si>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</si>
  <si>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</si>
  <si>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</si>
  <si>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</si>
  <si>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</si>
  <si>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</si>
  <si>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</si>
  <si>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</si>
  <si>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</si>
  <si>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</si>
  <si>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</si>
  <si>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</si>
  <si>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</si>
  <si>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</si>
  <si>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</si>
  <si>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</si>
  <si>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</si>
  <si>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</si>
  <si>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</si>
  <si>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</si>
  <si>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</si>
  <si>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</si>
  <si>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</si>
  <si>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</si>
  <si>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</si>
  <si>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</si>
  <si>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</si>
  <si>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</si>
  <si>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</si>
  <si>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</si>
  <si>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</si>
  <si>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</si>
  <si>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</si>
  <si>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</si>
  <si>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</si>
  <si>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</si>
  <si>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</si>
  <si>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</si>
  <si>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</si>
  <si>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</si>
  <si>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</si>
  <si>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</si>
  <si>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</si>
  <si>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</si>
  <si>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</si>
  <si>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</si>
  <si>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</si>
  <si>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</si>
  <si>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</si>
  <si>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</si>
  <si>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</si>
  <si>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</si>
  <si>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</si>
  <si>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</si>
  <si>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</si>
  <si>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</si>
  <si>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</si>
  <si>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</si>
  <si>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</si>
  <si>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</si>
  <si>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</si>
  <si>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</si>
  <si>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</si>
  <si>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</si>
  <si>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</si>
  <si>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</si>
  <si>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</si>
  <si>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</si>
  <si>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</si>
  <si>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</si>
  <si>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</si>
  <si>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</si>
  <si>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</si>
  <si>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</si>
  <si>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</si>
  <si>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</si>
  <si>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</si>
  <si>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</si>
  <si>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</si>
  <si>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</si>
  <si>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</si>
  <si>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</si>
  <si>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</si>
  <si>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</si>
  <si>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</si>
  <si>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</si>
  <si>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</si>
  <si>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</si>
  <si>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</si>
  <si>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</si>
  <si>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</si>
  <si>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</si>
  <si>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</si>
  <si>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</si>
  <si>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</si>
  <si>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</si>
  <si>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</si>
  <si>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</si>
  <si>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</si>
  <si>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</si>
  <si>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</si>
  <si>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</si>
  <si>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</si>
  <si>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</si>
  <si>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</si>
  <si>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</si>
  <si>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</si>
  <si>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</si>
  <si>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</si>
  <si>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</si>
  <si>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</si>
  <si>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</si>
  <si>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</si>
  <si>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</si>
  <si>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</si>
  <si>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</si>
  <si>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</si>
  <si>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</si>
  <si>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</si>
  <si>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</si>
  <si>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</si>
  <si>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</si>
  <si>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</si>
  <si>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</si>
  <si>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</si>
  <si>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</si>
  <si>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</si>
  <si>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</si>
  <si>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</si>
  <si>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</si>
  <si>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</si>
  <si>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</si>
  <si>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</si>
  <si>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</si>
  <si>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</si>
  <si>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</si>
  <si>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</si>
  <si>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</si>
  <si>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</si>
  <si>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</si>
  <si>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</si>
  <si>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</si>
  <si>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</si>
  <si>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</si>
  <si>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</si>
  <si>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</si>
  <si>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</si>
  <si>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</si>
  <si>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</si>
  <si>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</si>
  <si>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</si>
  <si>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</si>
  <si>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</si>
  <si>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</si>
  <si>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</si>
  <si>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</si>
  <si>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</si>
  <si>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</si>
  <si>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</si>
  <si>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</si>
  <si>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</si>
  <si>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</si>
  <si>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</si>
  <si>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</si>
  <si>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</si>
  <si>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</si>
  <si>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</si>
  <si>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</si>
  <si>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</si>
  <si>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</si>
  <si>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</si>
  <si>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</si>
  <si>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</si>
  <si>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</si>
  <si>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</si>
  <si>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</si>
  <si>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</si>
  <si>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</si>
  <si>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</si>
  <si>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</si>
  <si>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</si>
  <si>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</si>
  <si>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</si>
  <si>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</si>
  <si>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</si>
  <si>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</si>
  <si>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</si>
  <si>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</si>
  <si>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</si>
  <si>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</si>
  <si>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</si>
  <si>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</si>
  <si>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</si>
  <si>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</si>
  <si>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</si>
  <si>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</si>
  <si>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</si>
  <si>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</si>
  <si>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</si>
  <si>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</si>
  <si>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</si>
  <si>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</si>
  <si>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</si>
  <si>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</si>
  <si>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</si>
  <si>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</si>
  <si>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</si>
  <si>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</si>
  <si>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</si>
  <si>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</si>
  <si>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</si>
  <si>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</si>
  <si>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</si>
  <si>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</si>
  <si>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</si>
  <si>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</si>
  <si>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</si>
  <si>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</si>
  <si>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</si>
  <si>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</si>
  <si>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</si>
  <si>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</si>
  <si>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</si>
  <si>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</si>
  <si>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</si>
  <si>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</si>
  <si>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</si>
  <si>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</si>
  <si>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</si>
  <si>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</si>
  <si>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</si>
  <si>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</si>
  <si>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</si>
  <si>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</si>
  <si>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</si>
  <si>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</si>
  <si>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</si>
  <si>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</si>
  <si>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</si>
  <si>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</si>
  <si>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</si>
  <si>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</si>
  <si>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</si>
  <si>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</si>
  <si>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</si>
  <si>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</si>
  <si>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</si>
  <si>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</si>
  <si>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</si>
  <si>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</si>
  <si>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</si>
  <si>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</si>
  <si>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</si>
  <si>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</si>
  <si>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</si>
  <si>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</si>
  <si>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</si>
  <si>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</si>
  <si>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</si>
  <si>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</si>
  <si>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</si>
  <si>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</si>
  <si>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</si>
  <si>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</si>
  <si>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</si>
  <si>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</si>
  <si>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</si>
  <si>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</si>
  <si>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</si>
  <si>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</si>
  <si>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</si>
  <si>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</si>
  <si>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</si>
  <si>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</si>
  <si>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</si>
  <si>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</si>
  <si>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</si>
  <si>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</si>
  <si>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</si>
  <si>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</si>
  <si>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</si>
  <si>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</si>
  <si>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</si>
  <si>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</si>
  <si>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</si>
  <si>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</si>
  <si>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</si>
  <si>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</si>
  <si>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</si>
  <si>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</si>
  <si>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</si>
  <si>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</si>
  <si>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</si>
  <si>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</si>
  <si>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</si>
  <si>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</si>
  <si>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</si>
  <si>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</si>
  <si>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</si>
  <si>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</si>
  <si>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</si>
  <si>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</si>
  <si>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</si>
  <si>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</si>
  <si>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</si>
  <si>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</si>
  <si>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</si>
  <si>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</si>
  <si>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</si>
  <si>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</si>
  <si>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</si>
  <si>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</si>
  <si>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</si>
  <si>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</si>
  <si>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</si>
  <si>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</si>
  <si>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</si>
  <si>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</si>
  <si>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</si>
  <si>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</si>
  <si>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</si>
  <si>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</si>
  <si>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</si>
  <si>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</si>
  <si>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</si>
  <si>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</si>
  <si>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</si>
  <si>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</si>
  <si>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</si>
  <si>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</si>
  <si>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</si>
  <si>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</si>
  <si>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</si>
  <si>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</si>
  <si>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</si>
  <si>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</si>
  <si>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</si>
  <si>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</si>
  <si>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</si>
  <si>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</si>
  <si>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</si>
  <si>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</si>
  <si>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</si>
  <si>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</si>
  <si>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</si>
  <si>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</si>
  <si>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</si>
  <si>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</si>
  <si>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</si>
  <si>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</si>
  <si>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</si>
  <si>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</si>
  <si>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</si>
  <si>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</si>
  <si>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</si>
  <si>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</si>
  <si>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</si>
  <si>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</si>
  <si>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</si>
  <si>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</si>
  <si>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</si>
  <si>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</si>
  <si>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</si>
  <si>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</si>
  <si>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</si>
  <si>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</si>
  <si>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</si>
  <si>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</si>
  <si>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</si>
  <si>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</si>
  <si>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</si>
  <si>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</si>
  <si>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</si>
  <si>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</si>
  <si>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</si>
  <si>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</si>
  <si>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</si>
  <si>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</si>
  <si>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</si>
  <si>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</si>
  <si>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</si>
  <si>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</si>
  <si>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</si>
  <si>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</si>
  <si>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</si>
  <si>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</si>
  <si>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</si>
  <si>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</si>
  <si>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</si>
  <si>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</si>
  <si>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</si>
  <si>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</si>
  <si>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</si>
  <si>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</si>
  <si>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</si>
  <si>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</si>
  <si>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</si>
  <si>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</si>
  <si>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</si>
  <si>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</si>
  <si>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</si>
  <si>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</si>
  <si>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</si>
  <si>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</si>
  <si>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</si>
  <si>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</si>
  <si>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</si>
  <si>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</si>
  <si>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</si>
  <si>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</si>
  <si>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</si>
  <si>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</si>
  <si>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</si>
  <si>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</si>
  <si>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</si>
  <si>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</si>
  <si>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</si>
  <si>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</si>
  <si>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</si>
  <si>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</si>
  <si>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</si>
  <si>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</si>
  <si>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</si>
  <si>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</si>
  <si>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</si>
  <si>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</si>
  <si>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</si>
  <si>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</si>
  <si>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</si>
  <si>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</si>
  <si>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</si>
  <si>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</si>
  <si>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</si>
  <si>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</si>
  <si>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</si>
  <si>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</si>
  <si>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</si>
  <si>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</si>
  <si>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</si>
  <si>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</si>
  <si>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</si>
  <si>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</si>
  <si>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</si>
  <si>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</si>
  <si>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</si>
  <si>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</si>
  <si>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</si>
  <si>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</si>
  <si>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</si>
  <si>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</si>
  <si>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</si>
  <si>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</si>
  <si>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</si>
  <si>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</si>
  <si>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</si>
  <si>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</si>
  <si>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</si>
  <si>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</si>
  <si>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</si>
  <si>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</si>
  <si>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</si>
  <si>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</si>
  <si>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</si>
  <si>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</si>
  <si>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</si>
  <si>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</si>
  <si>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</si>
  <si>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</si>
  <si>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</si>
  <si>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</si>
  <si>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</si>
  <si>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</si>
  <si>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</si>
  <si>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</si>
  <si>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</si>
  <si>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</si>
  <si>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</si>
  <si>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</si>
  <si>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</si>
  <si>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</si>
  <si>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</si>
  <si>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</si>
  <si>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</si>
  <si>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</si>
  <si>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</si>
  <si>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</si>
  <si>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</si>
  <si>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</si>
  <si>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</si>
  <si>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</si>
  <si>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</si>
  <si>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</si>
  <si>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</si>
  <si>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</si>
  <si>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</si>
  <si>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</si>
  <si>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</si>
  <si>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</si>
  <si>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</si>
  <si>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</si>
  <si>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</si>
  <si>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</si>
  <si>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</si>
  <si>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</si>
  <si>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</si>
  <si>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</si>
  <si>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</si>
  <si>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</si>
  <si>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</si>
  <si>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</si>
  <si>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</si>
  <si>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</si>
  <si>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</si>
  <si>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</si>
  <si>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</si>
  <si>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</si>
  <si>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</si>
  <si>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</si>
  <si>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</si>
  <si>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</si>
  <si>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</si>
  <si>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</si>
  <si>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</si>
  <si>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</si>
  <si>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</si>
  <si>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</si>
  <si>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</si>
  <si>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</si>
  <si>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</si>
  <si>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</si>
  <si>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</si>
  <si>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</si>
  <si>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</si>
  <si>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</si>
  <si>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</si>
  <si>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</si>
  <si>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</si>
  <si>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</si>
  <si>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</si>
  <si>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</si>
  <si>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</si>
  <si>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</si>
  <si>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</si>
  <si>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</si>
  <si>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</si>
  <si>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</si>
  <si>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</si>
  <si>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</si>
  <si>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</si>
  <si>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</si>
  <si>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</si>
  <si>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</si>
  <si>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</si>
  <si>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</si>
  <si>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</si>
  <si>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</si>
  <si>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</si>
  <si>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</si>
  <si>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</si>
  <si>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</si>
  <si>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</si>
  <si>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</si>
  <si>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</si>
  <si>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</si>
  <si>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</si>
  <si>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</si>
  <si>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</si>
  <si>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</si>
  <si>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</si>
  <si>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</si>
  <si>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</si>
  <si>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</si>
  <si>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</si>
  <si>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</si>
  <si>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</si>
  <si>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</si>
  <si>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</si>
  <si>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</si>
  <si>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</si>
  <si>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</si>
  <si>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</si>
  <si>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</si>
  <si>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</si>
  <si>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</si>
  <si>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</si>
  <si>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</si>
  <si>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</si>
  <si>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</si>
  <si>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</si>
  <si>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</si>
  <si>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</si>
  <si>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</si>
  <si>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</si>
  <si>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</si>
  <si>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</si>
  <si>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</si>
  <si>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</si>
  <si>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</si>
  <si>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</si>
  <si>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</si>
  <si>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</si>
  <si>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</si>
  <si>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</si>
  <si>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</si>
  <si>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</si>
  <si>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</si>
  <si>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</si>
  <si>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</si>
  <si>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</si>
  <si>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</si>
  <si>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</si>
  <si>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</si>
  <si>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</si>
  <si>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</si>
  <si>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</si>
  <si>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</si>
  <si>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</si>
  <si>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</si>
  <si>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</si>
  <si>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</si>
  <si>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</si>
  <si>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</si>
  <si>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</si>
  <si>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</si>
  <si>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</si>
  <si>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</si>
  <si>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</si>
  <si>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</si>
  <si>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</si>
  <si>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</si>
  <si>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</si>
  <si>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</si>
  <si>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</si>
  <si>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</si>
  <si>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</si>
  <si>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</si>
  <si>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</si>
  <si>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</si>
  <si>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</si>
  <si>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</si>
  <si>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</si>
  <si>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</si>
  <si>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</si>
  <si>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</si>
  <si>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</si>
  <si>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</si>
  <si>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</si>
  <si>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</si>
  <si>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</si>
  <si>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</si>
  <si>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</si>
  <si>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</si>
  <si>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</si>
  <si>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</si>
  <si>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</si>
  <si>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</si>
  <si>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</si>
  <si>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</si>
  <si>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</si>
  <si>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</si>
  <si>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</si>
  <si>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</si>
  <si>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</si>
  <si>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</si>
  <si>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</si>
  <si>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</si>
  <si>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</si>
  <si>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</si>
  <si>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</si>
  <si>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</si>
  <si>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</si>
  <si>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</si>
  <si>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</si>
  <si>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</si>
  <si>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</si>
  <si>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</si>
  <si>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</si>
  <si>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</si>
  <si>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</si>
  <si>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</si>
  <si>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</si>
  <si>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</si>
  <si>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</si>
  <si>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</si>
  <si>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</si>
  <si>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</si>
  <si>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</si>
  <si>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</si>
  <si>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</si>
  <si>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</si>
  <si>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</si>
  <si>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</si>
  <si>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</si>
  <si>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</si>
  <si>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</si>
  <si>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</si>
  <si>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</si>
  <si>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</si>
  <si>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</si>
  <si>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</si>
  <si>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</si>
  <si>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</si>
  <si>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</si>
  <si>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</si>
  <si>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</si>
  <si>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</si>
  <si>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</si>
  <si>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</si>
  <si>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</si>
  <si>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</si>
  <si>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</si>
  <si>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</si>
  <si>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</si>
  <si>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</si>
  <si>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</si>
  <si>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</si>
  <si>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</si>
  <si>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</si>
  <si>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</si>
  <si>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</si>
  <si>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</si>
  <si>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</si>
  <si>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</si>
  <si>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</si>
  <si>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</si>
  <si>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</si>
  <si>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</si>
  <si>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</si>
  <si>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</si>
  <si>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</si>
  <si>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</si>
  <si>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</si>
  <si>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</si>
  <si>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</si>
  <si>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</si>
  <si>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</si>
  <si>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</si>
  <si>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</si>
  <si>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</si>
  <si>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</si>
  <si>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</si>
  <si>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</si>
  <si>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</si>
  <si>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</si>
  <si>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</si>
  <si>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</si>
  <si>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</si>
  <si>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</si>
  <si>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</si>
  <si>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</si>
  <si>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</si>
  <si>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</si>
  <si>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</si>
  <si>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</si>
  <si>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</si>
  <si>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</si>
  <si>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</si>
  <si>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</si>
  <si>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</si>
  <si>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</si>
  <si>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</si>
  <si>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</si>
  <si>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</si>
  <si>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</si>
  <si>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</si>
  <si>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</si>
  <si>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</si>
  <si>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</si>
  <si>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</si>
  <si>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</si>
  <si>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</si>
  <si>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</si>
  <si>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</si>
  <si>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</si>
  <si>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</si>
  <si>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</si>
  <si>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</si>
  <si>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</si>
  <si>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</si>
  <si>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</si>
  <si>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</si>
  <si>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</si>
  <si>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</si>
  <si>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</si>
  <si>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</si>
  <si>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</si>
  <si>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</si>
  <si>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</si>
  <si>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</si>
  <si>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</si>
  <si>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</si>
  <si>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</si>
  <si>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</si>
  <si>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</si>
  <si>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</si>
  <si>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</si>
  <si>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</si>
  <si>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</si>
  <si>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</si>
  <si>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</si>
  <si>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</si>
  <si>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</si>
  <si>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</si>
  <si>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</si>
  <si>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</si>
  <si>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</si>
  <si>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</si>
  <si>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</si>
  <si>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</si>
  <si>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</si>
  <si>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</si>
  <si>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</si>
  <si>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</si>
  <si>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</si>
  <si>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</si>
  <si>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</si>
  <si>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</si>
  <si>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</si>
  <si>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</si>
  <si>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</si>
  <si>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</si>
  <si>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</si>
  <si>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</si>
  <si>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</si>
  <si>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</si>
  <si>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</si>
  <si>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</si>
  <si>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</si>
  <si>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</si>
  <si>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</si>
  <si>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</si>
  <si>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</si>
  <si>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</si>
  <si>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</si>
  <si>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</si>
  <si>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</si>
  <si>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</si>
  <si>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</si>
  <si>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</si>
  <si>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</si>
  <si>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</si>
  <si>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</si>
  <si>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</si>
  <si>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</si>
  <si>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</si>
  <si>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</si>
  <si>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</si>
  <si>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</si>
  <si>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</si>
  <si>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</si>
  <si>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</si>
  <si>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</si>
  <si>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</si>
  <si>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</si>
  <si>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</si>
  <si>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</si>
  <si>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</si>
  <si>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</si>
  <si>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</si>
  <si>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</si>
  <si>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</si>
  <si>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</si>
  <si>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</si>
  <si>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</si>
  <si>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</si>
  <si>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</si>
  <si>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</si>
  <si>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</si>
  <si>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</si>
  <si>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</si>
  <si>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</si>
  <si>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</si>
  <si>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</si>
  <si>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</si>
  <si>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</si>
  <si>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</si>
  <si>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</si>
  <si>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</si>
  <si>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</si>
  <si>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</si>
  <si>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</si>
  <si>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</si>
  <si>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</si>
  <si>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</si>
  <si>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</si>
  <si>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</si>
  <si>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</si>
  <si>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</si>
  <si>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</si>
  <si>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</si>
  <si>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</si>
  <si>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</si>
  <si>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</si>
  <si>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</si>
  <si>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</si>
  <si>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</si>
  <si>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</si>
  <si>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</si>
  <si>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</si>
  <si>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</si>
  <si>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</si>
  <si>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</si>
  <si>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</si>
  <si>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</si>
  <si>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</si>
  <si>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</si>
  <si>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</si>
  <si>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</si>
  <si>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</si>
  <si>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</si>
  <si>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</si>
  <si>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</si>
  <si>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</si>
  <si>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</si>
  <si>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</si>
  <si>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</si>
  <si>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</si>
  <si>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</si>
  <si>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</si>
  <si>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</si>
  <si>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</si>
  <si>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</si>
  <si>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</si>
  <si>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</si>
  <si>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</si>
  <si>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</si>
  <si>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</si>
  <si>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</si>
  <si>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</si>
  <si>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</si>
  <si>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</si>
  <si>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</si>
  <si>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</si>
  <si>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</si>
  <si>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</si>
  <si>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</si>
  <si>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</si>
  <si>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</si>
  <si>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</si>
  <si>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</si>
  <si>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</si>
  <si>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</si>
  <si>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</si>
  <si>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</si>
  <si>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</si>
  <si>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</si>
  <si>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</si>
  <si>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</si>
  <si>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</si>
  <si>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</si>
  <si>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</si>
  <si>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</si>
  <si>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</si>
  <si>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</si>
  <si>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</si>
  <si>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</si>
  <si>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</si>
  <si>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</si>
  <si>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</si>
  <si>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</si>
  <si>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</si>
  <si>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</si>
  <si>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</si>
  <si>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</si>
  <si>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</si>
  <si>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</si>
  <si>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</si>
  <si>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</si>
  <si>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</si>
  <si>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</si>
  <si>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</si>
  <si>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</si>
  <si>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</si>
  <si>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</si>
  <si>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</si>
  <si>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</si>
  <si>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</si>
  <si>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</si>
  <si>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</si>
  <si>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</si>
  <si>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</si>
  <si>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</si>
  <si>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</si>
  <si>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</si>
  <si>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</si>
  <si>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</si>
  <si>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</si>
  <si>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</si>
  <si>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</si>
  <si>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</si>
  <si>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</si>
  <si>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</si>
  <si>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</si>
  <si>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</si>
  <si>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</si>
  <si>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</si>
  <si>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</si>
  <si>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</si>
  <si>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</si>
  <si>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</si>
  <si>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</si>
  <si>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</si>
  <si>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</si>
  <si>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</si>
  <si>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</si>
  <si>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</si>
  <si>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</si>
  <si>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</si>
  <si>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</si>
  <si>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</si>
  <si>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</si>
  <si>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</si>
  <si>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</si>
  <si>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</si>
  <si>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</si>
  <si>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</si>
  <si>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</si>
  <si>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</si>
  <si>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</si>
  <si>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</si>
  <si>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</si>
  <si>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</si>
  <si>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</si>
  <si>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</si>
  <si>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</si>
  <si>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</si>
  <si>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</si>
  <si>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</si>
  <si>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</si>
  <si>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</si>
  <si>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</si>
  <si>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</si>
  <si>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</si>
  <si>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</si>
  <si>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</si>
  <si>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</si>
  <si>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</si>
  <si>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</si>
  <si>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</si>
  <si>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</si>
  <si>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</si>
  <si>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</si>
  <si>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</si>
  <si>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</si>
  <si>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</si>
  <si>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</si>
  <si>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</si>
  <si>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</si>
  <si>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</si>
  <si>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</si>
  <si>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</si>
  <si>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</si>
  <si>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</si>
  <si>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</si>
  <si>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</si>
  <si>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</si>
  <si>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</si>
  <si>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</si>
  <si>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</si>
  <si>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</si>
  <si>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</si>
  <si>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</si>
  <si>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</si>
  <si>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</si>
  <si>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</si>
  <si>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</si>
  <si>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</si>
  <si>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</si>
  <si>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</si>
  <si>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</si>
  <si>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</si>
  <si>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</si>
  <si>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</si>
  <si>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</si>
  <si>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</si>
  <si>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</si>
  <si>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</si>
  <si>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</si>
  <si>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</si>
  <si>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</si>
  <si>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</si>
  <si>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</si>
  <si>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</si>
  <si>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</si>
  <si>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</si>
  <si>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</si>
  <si>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</si>
  <si>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</si>
  <si>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</si>
  <si>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</si>
  <si>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</si>
  <si>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</si>
  <si>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</si>
  <si>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</si>
  <si>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</si>
  <si>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</si>
  <si>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</si>
  <si>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</si>
  <si>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</si>
  <si>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</si>
  <si>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</si>
  <si>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</si>
  <si>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</si>
  <si>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</si>
  <si>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</si>
  <si>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</si>
  <si>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</si>
  <si>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</si>
  <si>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</si>
  <si>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</si>
  <si>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</si>
  <si>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</si>
  <si>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</si>
  <si>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</si>
  <si>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</si>
  <si>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</si>
  <si>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</si>
  <si>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</si>
  <si>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</si>
  <si>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</si>
  <si>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</si>
  <si>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</si>
  <si>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</si>
  <si>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</si>
  <si>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</si>
  <si>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</si>
  <si>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</si>
  <si>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</si>
  <si>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</si>
  <si>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</si>
  <si>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</si>
  <si>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</si>
  <si>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</si>
  <si>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</si>
  <si>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</si>
  <si>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</si>
  <si>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</si>
  <si>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</si>
  <si>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</si>
  <si>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</si>
  <si>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</si>
  <si>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</si>
  <si>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</si>
  <si>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</si>
  <si>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</si>
  <si>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</si>
  <si>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</si>
  <si>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</si>
  <si>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</si>
  <si>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</si>
  <si>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</si>
  <si>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</si>
  <si>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</si>
  <si>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</si>
  <si>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</si>
  <si>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</si>
  <si>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</si>
  <si>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</si>
  <si>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</si>
  <si>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</si>
  <si>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</si>
  <si>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</si>
  <si>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</si>
  <si>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</si>
  <si>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</si>
  <si>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</si>
  <si>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</si>
  <si>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</si>
  <si>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</si>
  <si>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</si>
  <si>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</si>
  <si>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</si>
  <si>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</si>
  <si>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</si>
  <si>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</si>
  <si>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</si>
  <si>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</si>
  <si>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</si>
  <si>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</si>
  <si>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</si>
  <si>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</si>
  <si>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</si>
  <si>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</si>
  <si>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</si>
  <si>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</si>
  <si>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</si>
  <si>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</si>
  <si>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</si>
  <si>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</si>
  <si>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</si>
  <si>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</si>
  <si>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</si>
  <si>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</si>
  <si>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</si>
  <si>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</si>
  <si>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</si>
  <si>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</si>
  <si>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</si>
  <si>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</si>
  <si>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</si>
  <si>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</si>
  <si>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</si>
  <si>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</si>
  <si>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</si>
  <si>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</si>
  <si>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</si>
  <si>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</si>
  <si>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</si>
  <si>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</si>
  <si>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</si>
  <si>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</si>
  <si>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</si>
  <si>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</si>
  <si>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</si>
  <si>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</si>
  <si>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</si>
  <si>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</si>
  <si>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</si>
  <si>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</si>
  <si>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</si>
  <si>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</si>
  <si>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</si>
  <si>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</si>
  <si>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</si>
  <si>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</si>
  <si>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</si>
  <si>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</si>
  <si>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</si>
  <si>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</si>
  <si>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</si>
  <si>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</si>
  <si>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</si>
  <si>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</si>
  <si>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</si>
  <si>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</si>
  <si>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</si>
  <si>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</si>
  <si>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</si>
  <si>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</si>
  <si>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</si>
  <si>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</si>
  <si>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</si>
  <si>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</si>
  <si>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</si>
  <si>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</si>
  <si>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</si>
  <si>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</si>
  <si>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</si>
  <si>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</si>
  <si>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</si>
  <si>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</si>
  <si>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</si>
  <si>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</si>
  <si>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</si>
  <si>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</si>
  <si>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</si>
  <si>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</si>
  <si>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</si>
  <si>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</si>
  <si>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</si>
  <si>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</si>
  <si>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</si>
  <si>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</si>
  <si>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</si>
  <si>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</si>
  <si>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</si>
  <si>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</si>
  <si>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</si>
  <si>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</si>
  <si>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</si>
  <si>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</si>
  <si>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</si>
  <si>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</si>
  <si>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</si>
  <si>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</si>
  <si>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</si>
  <si>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</si>
  <si>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</si>
  <si>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</si>
  <si>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</si>
  <si>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</si>
  <si>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</si>
  <si>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</si>
  <si>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</si>
  <si>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</si>
  <si>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</si>
  <si>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</si>
  <si>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</si>
  <si>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</si>
  <si>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</si>
  <si>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</si>
  <si>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</si>
  <si>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</si>
  <si>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</si>
  <si>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</si>
  <si>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</si>
  <si>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</si>
  <si>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</si>
  <si>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</si>
  <si>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</si>
  <si>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</si>
  <si>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</si>
  <si>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</si>
  <si>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</si>
  <si>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</si>
  <si>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</si>
  <si>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</si>
  <si>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</si>
  <si>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</si>
  <si>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</si>
  <si>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</si>
  <si>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</si>
  <si>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</si>
  <si>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</si>
  <si>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</si>
  <si>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</si>
  <si>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</si>
  <si>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</si>
  <si>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</si>
  <si>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</si>
  <si>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</si>
  <si>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</si>
  <si>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</si>
  <si>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</si>
  <si>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</si>
  <si>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</si>
  <si>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</si>
  <si>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</si>
  <si>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</si>
  <si>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</si>
  <si>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</si>
  <si>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</si>
  <si>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</si>
  <si>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</si>
  <si>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</si>
  <si>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</si>
  <si>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</si>
  <si>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</si>
  <si>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</si>
  <si>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</si>
  <si>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</si>
  <si>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</si>
  <si>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</si>
  <si>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</si>
  <si>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</si>
  <si>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</si>
  <si>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</si>
  <si>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</si>
  <si>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</si>
  <si>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</si>
  <si>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</si>
  <si>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</si>
  <si>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</si>
  <si>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</si>
  <si>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</si>
  <si>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</si>
  <si>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</si>
  <si>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</si>
  <si>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</si>
  <si>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</si>
  <si>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</si>
  <si>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</si>
  <si>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</si>
  <si>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</si>
  <si>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</si>
  <si>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</si>
  <si>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</si>
  <si>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</si>
  <si>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</si>
  <si>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</si>
  <si>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</si>
  <si>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</si>
  <si>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</si>
  <si>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</si>
  <si>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</si>
  <si>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</si>
  <si>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</si>
  <si>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</si>
  <si>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</si>
  <si>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</si>
  <si>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</si>
  <si>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</si>
  <si>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</si>
  <si>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</si>
  <si>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</si>
  <si>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</si>
  <si>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</si>
  <si>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</si>
  <si>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</si>
  <si>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</si>
  <si>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</si>
  <si>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</si>
  <si>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</si>
  <si>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</si>
  <si>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</si>
  <si>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</si>
  <si>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</si>
  <si>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</si>
  <si>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</si>
  <si>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</si>
  <si>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</si>
  <si>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</si>
  <si>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</si>
  <si>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</si>
  <si>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</si>
  <si>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</si>
  <si>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</si>
  <si>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</si>
  <si>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</si>
  <si>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</si>
  <si>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</si>
  <si>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</si>
  <si>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</si>
  <si>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</si>
  <si>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</si>
  <si>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</si>
  <si>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</si>
  <si>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</si>
  <si>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</si>
  <si>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</si>
  <si>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</si>
  <si>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</si>
  <si>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</si>
  <si>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</si>
  <si>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</si>
  <si>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</si>
  <si>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</si>
  <si>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</si>
  <si>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</si>
  <si>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</si>
  <si>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</si>
  <si>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</si>
  <si>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</si>
  <si>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</si>
  <si>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</si>
  <si>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</si>
  <si>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</si>
  <si>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</si>
  <si>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</si>
  <si>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</si>
  <si>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</si>
  <si>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</si>
  <si>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</si>
  <si>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</si>
  <si>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</si>
  <si>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</si>
  <si>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</si>
  <si>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</si>
  <si>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</si>
  <si>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</si>
  <si>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</si>
  <si>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</si>
  <si>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</si>
  <si>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</si>
  <si>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</si>
  <si>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</si>
  <si>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</si>
  <si>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</si>
  <si>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</si>
  <si>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</si>
  <si>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</si>
  <si>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</si>
  <si>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</si>
  <si>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</si>
  <si>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</si>
  <si>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</si>
  <si>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</si>
  <si>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</si>
  <si>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</si>
  <si>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</si>
  <si>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</si>
  <si>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</si>
  <si>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</si>
  <si>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</si>
  <si>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</si>
  <si>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</si>
  <si>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</si>
  <si>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</si>
  <si>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</si>
  <si>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</si>
  <si>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</si>
  <si>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</si>
  <si>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</si>
  <si>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</si>
  <si>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</si>
  <si>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</si>
  <si>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</si>
  <si>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</si>
  <si>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</si>
  <si>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</si>
  <si>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</si>
  <si>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</si>
  <si>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</si>
  <si>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</si>
  <si>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</si>
  <si>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</si>
  <si>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</si>
  <si>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</si>
  <si>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</si>
  <si>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</si>
  <si>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</si>
  <si>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</si>
  <si>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</si>
  <si>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</si>
  <si>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</si>
  <si>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</si>
  <si>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</si>
  <si>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</si>
  <si>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</si>
  <si>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</si>
  <si>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</si>
  <si>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</si>
  <si>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</si>
  <si>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</si>
  <si>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</si>
  <si>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</si>
  <si>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</si>
  <si>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</si>
  <si>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</si>
  <si>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</si>
  <si>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</si>
  <si>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</si>
  <si>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</si>
  <si>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</si>
  <si>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</si>
  <si>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</si>
  <si>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</si>
  <si>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</si>
  <si>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</si>
  <si>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</si>
  <si>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</si>
  <si>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</si>
  <si>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</si>
  <si>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</si>
  <si>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</si>
  <si>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</si>
  <si>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</si>
  <si>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</si>
  <si>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</si>
  <si>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</si>
  <si>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</si>
  <si>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</si>
  <si>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</si>
  <si>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</si>
  <si>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</si>
  <si>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</si>
  <si>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</si>
  <si>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</si>
  <si>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</si>
  <si>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</si>
  <si>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</si>
  <si>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</si>
  <si>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</si>
  <si>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</si>
  <si>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</si>
  <si>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</si>
  <si>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</si>
  <si>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</si>
  <si>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</si>
  <si>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</si>
  <si>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</si>
  <si>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</si>
  <si>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</si>
  <si>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</si>
  <si>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</si>
  <si>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</si>
  <si>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</si>
  <si>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</si>
  <si>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</si>
  <si>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</si>
  <si>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</si>
  <si>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</si>
  <si>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</si>
  <si>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</si>
  <si>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</si>
  <si>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</si>
  <si>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</si>
  <si>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</si>
  <si>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</si>
  <si>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</si>
  <si>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</si>
  <si>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</si>
  <si>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</si>
  <si>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</si>
  <si>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</si>
  <si>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</si>
  <si>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</si>
  <si>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</si>
  <si>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</si>
  <si>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</si>
  <si>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</si>
  <si>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</si>
  <si>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</si>
  <si>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</si>
  <si>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</si>
  <si>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</si>
  <si>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</si>
  <si>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</si>
  <si>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</si>
  <si>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</si>
  <si>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</si>
  <si>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</si>
  <si>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</si>
  <si>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</si>
  <si>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</si>
  <si>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</si>
  <si>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</si>
  <si>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</si>
  <si>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</si>
  <si>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</si>
  <si>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</si>
  <si>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</si>
  <si>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</si>
  <si>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</si>
  <si>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</si>
  <si>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</si>
  <si>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</si>
  <si>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</si>
  <si>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</si>
  <si>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</si>
  <si>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</si>
  <si>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</si>
  <si>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</si>
  <si>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</si>
  <si>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</si>
  <si>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</si>
  <si>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</si>
  <si>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</si>
  <si>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</si>
  <si>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</si>
  <si>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</si>
  <si>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</si>
  <si>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</si>
  <si>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</si>
  <si>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</si>
  <si>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</si>
  <si>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</si>
  <si>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</si>
  <si>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</si>
  <si>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</si>
  <si>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</si>
  <si>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</si>
  <si>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</si>
  <si>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</si>
  <si>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</si>
  <si>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</si>
  <si>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</si>
  <si>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</si>
  <si>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</si>
  <si>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</si>
  <si>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</si>
  <si>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</si>
  <si>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</si>
  <si>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</si>
  <si>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</si>
  <si>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</si>
  <si>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</si>
  <si>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</si>
  <si>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</si>
  <si>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</si>
  <si>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</si>
  <si>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</si>
  <si>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</si>
  <si>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</si>
  <si>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</si>
  <si>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</si>
  <si>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</si>
  <si>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</si>
  <si>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</si>
  <si>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</si>
  <si>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</si>
  <si>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</si>
  <si>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</si>
  <si>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</si>
  <si>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</si>
  <si>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</si>
  <si>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</si>
  <si>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</si>
  <si>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</si>
  <si>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</si>
  <si>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</si>
  <si>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</si>
  <si>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</si>
  <si>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</si>
  <si>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</si>
  <si>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</si>
  <si>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</si>
  <si>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</si>
  <si>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</si>
  <si>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</si>
  <si>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</si>
  <si>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</si>
  <si>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</si>
  <si>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</si>
  <si>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</si>
  <si>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</si>
  <si>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</si>
  <si>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</si>
  <si>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</si>
  <si>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</si>
  <si>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</si>
  <si>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</si>
  <si>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</si>
  <si>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</si>
  <si>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</si>
  <si>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</si>
  <si>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</si>
  <si>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</si>
  <si>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</si>
  <si>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</si>
  <si>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</si>
  <si>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</si>
  <si>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</si>
  <si>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</si>
  <si>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</si>
  <si>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</si>
  <si>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</si>
  <si>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</si>
  <si>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</si>
  <si>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</si>
  <si>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</si>
  <si>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</si>
  <si>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</si>
  <si>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</si>
  <si>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</si>
  <si>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</si>
  <si>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</si>
  <si>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</si>
  <si>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</si>
  <si>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</si>
  <si>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</si>
  <si>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</si>
  <si>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</si>
  <si>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</si>
  <si>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</si>
  <si>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</si>
  <si>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</si>
  <si>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</si>
  <si>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</si>
  <si>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</si>
  <si>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</si>
  <si>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</si>
  <si>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</si>
  <si>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</si>
  <si>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</si>
  <si>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</si>
  <si>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</si>
  <si>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</si>
  <si>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</si>
  <si>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</si>
  <si>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</si>
  <si>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</si>
  <si>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</si>
  <si>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</si>
  <si>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</si>
  <si>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</si>
  <si>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</si>
  <si>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</si>
  <si>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</si>
  <si>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</si>
  <si>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</si>
  <si>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</si>
  <si>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</si>
  <si>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</si>
  <si>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</si>
  <si>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</si>
  <si>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</si>
  <si>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</si>
  <si>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</si>
  <si>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</si>
  <si>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</si>
  <si>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</si>
  <si>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</si>
  <si>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</si>
  <si>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</si>
  <si>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</si>
  <si>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</si>
  <si>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</si>
  <si>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</si>
  <si>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</si>
  <si>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</si>
  <si>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</si>
  <si>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</si>
  <si>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</si>
  <si>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</si>
  <si>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</si>
  <si>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</si>
  <si>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</si>
  <si>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</si>
  <si>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</si>
  <si>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</si>
  <si>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</si>
  <si>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</si>
  <si>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</si>
  <si>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</si>
  <si>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</si>
  <si>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</si>
  <si>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</si>
  <si>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</si>
  <si>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</si>
  <si>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</si>
  <si>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</si>
  <si>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</si>
  <si>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</si>
  <si>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</si>
  <si>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</si>
  <si>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</si>
  <si>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</si>
  <si>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</si>
  <si>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</si>
  <si>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</si>
  <si>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</si>
  <si>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</si>
  <si>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</si>
  <si>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</si>
  <si>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</si>
  <si>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</si>
  <si>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</si>
  <si>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</si>
  <si>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</si>
  <si>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</si>
  <si>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</si>
  <si>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</si>
  <si>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</si>
  <si>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</si>
  <si>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</si>
  <si>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</si>
  <si>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</si>
  <si>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</si>
  <si>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</si>
  <si>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</si>
  <si>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</si>
  <si>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</si>
  <si>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</si>
  <si>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</si>
  <si>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</si>
  <si>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</si>
  <si>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</si>
  <si>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</si>
  <si>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</si>
  <si>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</si>
  <si>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</si>
  <si>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</si>
  <si>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</si>
  <si>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</si>
  <si>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</si>
  <si>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</si>
  <si>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</si>
  <si>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</si>
  <si>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</si>
  <si>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</si>
  <si>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</si>
  <si>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</si>
  <si>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</si>
  <si>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</si>
  <si>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</si>
  <si>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</si>
  <si>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</si>
  <si>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</si>
  <si>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</si>
  <si>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</si>
  <si>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</si>
  <si>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</si>
  <si>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</si>
  <si>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</si>
  <si>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</si>
  <si>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</si>
  <si>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</si>
  <si>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</si>
  <si>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</si>
  <si>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</si>
  <si>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</si>
  <si>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</si>
  <si>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</si>
  <si>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</si>
  <si>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</si>
  <si>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</si>
  <si>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</si>
  <si>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</si>
  <si>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</si>
  <si>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</si>
  <si>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</si>
  <si>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</si>
  <si>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</si>
  <si>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</si>
  <si>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</si>
  <si>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</si>
  <si>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</si>
  <si>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</si>
  <si>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</si>
  <si>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</si>
  <si>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</si>
  <si>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</si>
  <si>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</si>
  <si>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</si>
  <si>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</si>
  <si>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</si>
  <si>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</si>
  <si>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</si>
  <si>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</si>
  <si>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</si>
  <si>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</si>
  <si>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</si>
  <si>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</si>
  <si>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</si>
  <si>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</si>
  <si>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</si>
  <si>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</si>
  <si>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</si>
  <si>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</si>
  <si>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</si>
  <si>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</si>
  <si>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</si>
  <si>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</si>
  <si>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</si>
  <si>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</si>
  <si>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</si>
  <si>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</si>
  <si>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</si>
  <si>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</si>
  <si>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</si>
  <si>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</si>
  <si>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</si>
  <si>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</si>
  <si>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</si>
  <si>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</si>
  <si>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</si>
  <si>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</si>
  <si>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</si>
  <si>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</si>
  <si>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</si>
  <si>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</si>
  <si>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</si>
  <si>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</si>
  <si>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</si>
  <si>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</si>
  <si>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</si>
  <si>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</si>
  <si>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</si>
  <si>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</si>
  <si>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</si>
  <si>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</si>
  <si>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</si>
  <si>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</si>
  <si>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</si>
  <si>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</si>
  <si>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</si>
  <si>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</si>
  <si>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</si>
  <si>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</si>
  <si>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</si>
  <si>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</si>
  <si>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</si>
  <si>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</si>
  <si>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</si>
  <si>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</si>
  <si>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</si>
  <si>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</si>
  <si>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</si>
  <si>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</si>
  <si>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</si>
  <si>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</si>
  <si>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</si>
  <si>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</si>
  <si>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</si>
  <si>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</si>
  <si>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</si>
  <si>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</si>
  <si>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</si>
  <si>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</si>
  <si>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</si>
  <si>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</si>
  <si>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</si>
  <si>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</si>
  <si>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</si>
  <si>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</si>
  <si>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</si>
  <si>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</si>
  <si>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</si>
  <si>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</si>
  <si>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</si>
  <si>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</si>
  <si>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</si>
  <si>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</si>
  <si>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</si>
  <si>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</si>
  <si>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</si>
  <si>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</si>
  <si>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</si>
  <si>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</si>
  <si>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</si>
  <si>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</si>
  <si>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</si>
  <si>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</si>
  <si>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</si>
  <si>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</si>
  <si>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</si>
  <si>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</si>
  <si>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</si>
  <si>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</si>
  <si>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</si>
  <si>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</si>
  <si>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</si>
  <si>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</si>
  <si>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</si>
  <si>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</si>
  <si>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</si>
  <si>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</si>
  <si>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</si>
  <si>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</si>
  <si>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</si>
  <si>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</si>
  <si>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</si>
  <si>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</si>
  <si>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</si>
  <si>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</si>
  <si>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</si>
  <si>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</si>
  <si>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</si>
  <si>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</si>
  <si>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</si>
  <si>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</si>
  <si>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</si>
  <si>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</si>
  <si>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</si>
  <si>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</si>
  <si>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</si>
  <si>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</si>
  <si>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</si>
  <si>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</si>
  <si>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</si>
  <si>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</si>
  <si>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</si>
  <si>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</si>
  <si>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</si>
  <si>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</si>
  <si>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</si>
  <si>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</si>
  <si>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</si>
  <si>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</si>
  <si>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</si>
  <si>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</si>
  <si>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</si>
  <si>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</si>
  <si>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</si>
  <si>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</si>
  <si>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</si>
  <si>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</si>
  <si>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</si>
  <si>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</si>
  <si>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</si>
  <si>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</si>
  <si>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</si>
  <si>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</si>
  <si>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</si>
  <si>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</si>
  <si>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</si>
  <si>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</si>
  <si>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</si>
  <si>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</si>
  <si>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</si>
  <si>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</si>
  <si>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</si>
  <si>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</si>
  <si>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</si>
  <si>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</si>
  <si>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</si>
  <si>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</si>
  <si>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</si>
  <si>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</si>
  <si>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</si>
  <si>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</si>
  <si>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</si>
  <si>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</si>
  <si>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</si>
  <si>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</si>
  <si>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</si>
  <si>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</si>
  <si>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</si>
  <si>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</si>
  <si>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</si>
  <si>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</si>
  <si>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</si>
  <si>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</si>
  <si>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</si>
  <si>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</si>
  <si>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</si>
  <si>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</si>
  <si>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</si>
  <si>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</si>
  <si>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</si>
  <si>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</si>
  <si>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</si>
  <si>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</si>
  <si>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</si>
  <si>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</si>
  <si>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</si>
  <si>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</si>
  <si>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</si>
  <si>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</si>
  <si>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</si>
  <si>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</si>
  <si>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</si>
  <si>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</si>
  <si>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</si>
  <si>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</si>
  <si>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</si>
  <si>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</si>
  <si>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</si>
  <si>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</si>
  <si>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</si>
  <si>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</si>
  <si>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</si>
  <si>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</si>
  <si>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</si>
  <si>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</si>
  <si>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</si>
  <si>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</si>
  <si>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</si>
  <si>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</si>
  <si>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</si>
  <si>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</si>
  <si>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</si>
  <si>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</si>
  <si>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</si>
  <si>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</si>
  <si>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</si>
  <si>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</si>
  <si>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</si>
  <si>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</si>
  <si>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</si>
  <si>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</si>
  <si>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</si>
  <si>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</si>
  <si>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</si>
  <si>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</si>
  <si>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</si>
  <si>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</si>
  <si>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</si>
  <si>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</si>
  <si>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</si>
  <si>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</si>
  <si>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</si>
  <si>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</si>
  <si>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</si>
  <si>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</si>
  <si>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</si>
  <si>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</si>
  <si>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</si>
  <si>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</si>
  <si>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</si>
  <si>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</si>
  <si>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</si>
  <si>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</si>
  <si>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</si>
  <si>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</si>
  <si>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</si>
  <si>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</si>
  <si>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</si>
  <si>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</si>
  <si>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</si>
  <si>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</si>
  <si>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</si>
  <si>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</si>
  <si>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</si>
  <si>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</si>
  <si>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</si>
  <si>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</si>
  <si>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</si>
  <si>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</si>
  <si>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</si>
  <si>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</si>
  <si>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</si>
  <si>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</si>
  <si>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</si>
  <si>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</si>
  <si>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</si>
  <si>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</si>
  <si>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</si>
  <si>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</si>
  <si>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</si>
  <si>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</si>
  <si>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</si>
  <si>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</si>
  <si>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</si>
  <si>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</si>
  <si>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</si>
  <si>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</si>
  <si>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</si>
  <si>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</si>
  <si>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</si>
  <si>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</si>
  <si>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</si>
  <si>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</si>
  <si>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</si>
  <si>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</si>
  <si>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</si>
  <si>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</si>
  <si>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</si>
  <si>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</si>
  <si>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</si>
  <si>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</si>
  <si>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</si>
  <si>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</si>
  <si>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</si>
  <si>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</si>
  <si>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</si>
  <si>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</si>
  <si>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</si>
  <si>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</si>
  <si>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</si>
  <si>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</si>
  <si>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</si>
  <si>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</si>
  <si>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</si>
  <si>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</si>
  <si>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</si>
  <si>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</si>
  <si>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</si>
  <si>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</si>
  <si>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</si>
  <si>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</si>
  <si>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</si>
  <si>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</si>
  <si>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</si>
  <si>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</si>
  <si>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</si>
  <si>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</si>
  <si>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</si>
  <si>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</si>
  <si>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</si>
  <si>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</si>
  <si>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</si>
  <si>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</si>
  <si>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</si>
  <si>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</si>
  <si>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</si>
  <si>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</si>
  <si>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</si>
  <si>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</si>
  <si>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</si>
  <si>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</si>
  <si>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</si>
  <si>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</si>
  <si>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</si>
  <si>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</si>
  <si>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</si>
  <si>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</si>
  <si>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</si>
  <si>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</si>
  <si>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</si>
  <si>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</si>
  <si>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</si>
  <si>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</si>
  <si>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</si>
  <si>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</si>
  <si>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</si>
  <si>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</si>
  <si>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</si>
  <si>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</si>
  <si>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</si>
  <si>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</si>
  <si>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</si>
  <si>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</si>
  <si>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</si>
  <si>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</si>
  <si>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</si>
  <si>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</si>
  <si>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</si>
  <si>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</si>
  <si>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</si>
  <si>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</si>
  <si>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</si>
  <si>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</si>
  <si>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</si>
  <si>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</si>
  <si>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</si>
  <si>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</si>
  <si>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</si>
  <si>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</si>
  <si>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</si>
  <si>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</si>
  <si>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</si>
  <si>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</si>
  <si>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</si>
  <si>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</si>
  <si>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</si>
  <si>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</si>
  <si>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</si>
  <si>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</si>
  <si>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</si>
  <si>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</si>
  <si>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</si>
  <si>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</si>
  <si>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</si>
  <si>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</si>
  <si>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</si>
  <si>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</si>
  <si>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</si>
  <si>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</si>
  <si>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</si>
  <si>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</si>
  <si>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</si>
  <si>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</si>
  <si>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</si>
  <si>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</si>
  <si>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</si>
  <si>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</si>
  <si>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</si>
  <si>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</si>
  <si>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</si>
  <si>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</si>
  <si>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</si>
  <si>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</si>
  <si>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</si>
  <si>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</si>
  <si>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</si>
  <si>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</si>
  <si>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</si>
  <si>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</si>
  <si>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</si>
  <si>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</si>
  <si>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</si>
  <si>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</si>
  <si>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</si>
  <si>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</si>
  <si>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</si>
  <si>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</si>
  <si>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</si>
  <si>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</si>
  <si>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</si>
  <si>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</si>
  <si>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</si>
  <si>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</si>
  <si>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</si>
  <si>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</si>
  <si>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</si>
  <si>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</si>
  <si>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</si>
  <si>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</si>
  <si>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</si>
  <si>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</si>
  <si>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</si>
  <si>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</si>
  <si>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</si>
  <si>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</si>
  <si>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</si>
  <si>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</si>
  <si>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</si>
  <si>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</si>
  <si>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</si>
  <si>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</si>
  <si>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</si>
  <si>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</si>
  <si>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</si>
  <si>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</si>
  <si>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</si>
  <si>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</si>
  <si>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</si>
  <si>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</si>
  <si>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</si>
  <si>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</si>
  <si>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</si>
  <si>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</si>
  <si>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</si>
  <si>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</si>
  <si>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</si>
  <si>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</si>
  <si>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</si>
  <si>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</si>
  <si>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</si>
  <si>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</si>
  <si>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</si>
  <si>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</si>
  <si>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</si>
  <si>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</si>
  <si>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</si>
  <si>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</si>
  <si>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</si>
  <si>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</si>
  <si>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</si>
  <si>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</si>
  <si>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</si>
  <si>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</si>
  <si>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</si>
  <si>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</si>
  <si>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</si>
  <si>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</si>
  <si>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</si>
  <si>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</si>
  <si>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</si>
  <si>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</si>
  <si>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</si>
  <si>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</si>
  <si>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</si>
  <si>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</si>
  <si>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</si>
  <si>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</si>
  <si>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</si>
  <si>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</si>
  <si>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</si>
  <si>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</si>
  <si>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</si>
  <si>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</si>
  <si>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</si>
  <si>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</si>
  <si>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</si>
  <si>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</si>
  <si>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</si>
  <si>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</si>
  <si>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</si>
  <si>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</si>
  <si>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</si>
  <si>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</si>
  <si>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</si>
  <si>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</si>
  <si>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</si>
  <si>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</si>
  <si>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</si>
  <si>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</si>
  <si>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</si>
  <si>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</si>
  <si>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</si>
  <si>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</si>
  <si>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</si>
  <si>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</si>
  <si>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</si>
  <si>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</si>
  <si>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</si>
  <si>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</si>
  <si>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</si>
  <si>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</si>
  <si>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</si>
  <si>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</si>
  <si>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</si>
  <si>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</si>
  <si>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</si>
  <si>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</si>
  <si>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</si>
  <si>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</si>
  <si>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</si>
  <si>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</si>
  <si>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</si>
  <si>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</si>
  <si>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</si>
  <si>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</si>
  <si>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</si>
  <si>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</si>
  <si>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</si>
  <si>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</si>
  <si>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</si>
  <si>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</si>
  <si>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</si>
  <si>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</si>
  <si>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</si>
  <si>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</si>
  <si>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</si>
  <si>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</si>
  <si>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</si>
  <si>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</si>
  <si>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</si>
  <si>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</si>
  <si>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</si>
  <si>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</si>
  <si>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</si>
  <si>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</si>
  <si>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</si>
  <si>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</si>
  <si>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</si>
  <si>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</si>
  <si>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</si>
  <si>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</si>
  <si>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</si>
  <si>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</si>
  <si>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</si>
  <si>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</si>
  <si>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</si>
  <si>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</si>
  <si>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</si>
  <si>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</si>
  <si>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</si>
  <si>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</si>
  <si>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</si>
  <si>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</si>
  <si>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</si>
  <si>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</si>
  <si>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</si>
  <si>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</si>
  <si>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</si>
  <si>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</si>
  <si>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</si>
  <si>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</si>
  <si>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</si>
  <si>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</si>
  <si>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</si>
  <si>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</si>
  <si>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</si>
  <si>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</si>
  <si>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</si>
  <si>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</si>
  <si>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</si>
  <si>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</si>
  <si>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</si>
  <si>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</si>
  <si>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</si>
  <si>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</si>
  <si>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</si>
  <si>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</si>
  <si>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</si>
  <si>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</si>
  <si>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</si>
  <si>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</si>
  <si>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</si>
  <si>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</si>
  <si>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</si>
  <si>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</si>
  <si>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</si>
  <si>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</si>
  <si>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</si>
  <si>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</si>
  <si>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</si>
  <si>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</si>
  <si>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</si>
  <si>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</si>
  <si>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</si>
  <si>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</si>
  <si>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</si>
  <si>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</si>
  <si>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</si>
  <si>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</si>
  <si>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</si>
  <si>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</si>
  <si>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</si>
  <si>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</si>
  <si>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</si>
  <si>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</si>
  <si>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</si>
  <si>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</si>
  <si>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</si>
  <si>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</si>
  <si>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</si>
  <si>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</si>
  <si>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</si>
  <si>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</si>
  <si>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</si>
  <si>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</si>
  <si>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</si>
  <si>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</si>
  <si>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</si>
  <si>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</si>
  <si>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</si>
  <si>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</si>
  <si>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</si>
  <si>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</si>
  <si>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</si>
  <si>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</si>
  <si>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</si>
  <si>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</si>
  <si>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</si>
  <si>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</si>
  <si>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</si>
  <si>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</si>
  <si>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</si>
  <si>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</si>
  <si>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</si>
  <si>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</si>
  <si>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</si>
  <si>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</si>
  <si>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</si>
  <si>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</si>
  <si>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</si>
  <si>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</si>
  <si>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</si>
  <si>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</si>
  <si>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</si>
  <si>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</si>
  <si>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</si>
  <si>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</si>
  <si>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</si>
  <si>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</si>
  <si>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</si>
  <si>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</si>
  <si>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</si>
  <si>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</si>
  <si>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</si>
  <si>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</si>
  <si>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</si>
  <si>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</si>
  <si>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</si>
  <si>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</si>
  <si>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</si>
  <si>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</si>
  <si>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</si>
  <si>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</si>
  <si>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</si>
  <si>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</si>
  <si>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</si>
  <si>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</si>
  <si>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</si>
  <si>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</si>
  <si>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</si>
  <si>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</si>
  <si>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</si>
  <si>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</si>
  <si>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</si>
  <si>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</si>
  <si>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</si>
  <si>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</si>
  <si>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</si>
  <si>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</si>
  <si>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</si>
  <si>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</si>
  <si>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</si>
  <si>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</si>
  <si>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</si>
  <si>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</si>
  <si>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</si>
  <si>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</si>
  <si>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</si>
  <si>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</si>
  <si>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</si>
  <si>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</si>
  <si>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</si>
  <si>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</si>
  <si>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</si>
  <si>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</si>
  <si>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</si>
  <si>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</si>
  <si>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</si>
  <si>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</si>
  <si>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</si>
  <si>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</si>
  <si>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</si>
  <si>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</si>
  <si>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</si>
  <si>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</si>
  <si>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</si>
  <si>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</si>
  <si>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</si>
  <si>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</si>
  <si>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</si>
  <si>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</si>
  <si>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</si>
  <si>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</si>
  <si>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</si>
  <si>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</si>
  <si>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</si>
  <si>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</si>
  <si>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</si>
  <si>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</si>
  <si>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</si>
  <si>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</si>
  <si>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</si>
  <si>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</si>
  <si>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</si>
  <si>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</si>
  <si>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</si>
  <si>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</si>
  <si>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</si>
  <si>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</si>
  <si>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</si>
  <si>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</si>
  <si>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</si>
  <si>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</si>
  <si>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</si>
  <si>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</si>
  <si>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</si>
  <si>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</si>
  <si>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</si>
  <si>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</si>
  <si>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</si>
  <si>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</si>
  <si>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</si>
  <si>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</si>
  <si>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</si>
  <si>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</si>
  <si>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</si>
  <si>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</si>
  <si>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</si>
  <si>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</si>
  <si>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</si>
  <si>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</si>
  <si>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</si>
  <si>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</si>
  <si>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</si>
  <si>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</si>
  <si>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</si>
  <si>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</si>
  <si>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</si>
  <si>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</si>
  <si>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</si>
  <si>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</si>
  <si>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</si>
  <si>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</si>
  <si>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</si>
  <si>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</si>
  <si>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</si>
  <si>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</si>
  <si>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</si>
  <si>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</si>
  <si>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</si>
  <si>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</si>
  <si>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</si>
  <si>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</si>
  <si>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</si>
  <si>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</si>
  <si>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</si>
  <si>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</si>
  <si>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</si>
  <si>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</si>
  <si>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</si>
  <si>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</si>
  <si>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</si>
  <si>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</si>
  <si>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</si>
  <si>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</si>
  <si>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</si>
  <si>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</si>
  <si>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</si>
  <si>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</si>
  <si>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</si>
  <si>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</si>
  <si>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</si>
  <si>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</si>
  <si>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</si>
  <si>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</si>
  <si>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</si>
  <si>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</si>
  <si>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</si>
  <si>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</si>
  <si>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</si>
  <si>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</si>
  <si>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</si>
  <si>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</si>
  <si>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</si>
  <si>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</si>
  <si>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</si>
  <si>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</si>
  <si>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</si>
  <si>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</si>
  <si>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</si>
  <si>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</si>
  <si>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</si>
  <si>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</si>
  <si>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</si>
  <si>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</si>
  <si>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</si>
  <si>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</si>
  <si>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</si>
  <si>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</si>
  <si>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</si>
  <si>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</si>
  <si>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</si>
  <si>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</si>
  <si>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</si>
  <si>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</si>
  <si>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</si>
  <si>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</si>
  <si>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</si>
  <si>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</si>
  <si>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</si>
  <si>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</si>
  <si>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</si>
  <si>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</si>
  <si>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</si>
  <si>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</si>
  <si>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</si>
  <si>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</si>
  <si>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</si>
  <si>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</si>
  <si>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</si>
  <si>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</si>
  <si>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</si>
  <si>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</si>
  <si>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</si>
  <si>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</si>
  <si>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</si>
  <si>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</si>
  <si>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</si>
  <si>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</si>
  <si>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</si>
  <si>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</si>
  <si>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</si>
  <si>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</si>
  <si>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</si>
  <si>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</si>
  <si>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</si>
  <si>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</si>
  <si>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</si>
  <si>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</si>
  <si>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</si>
  <si>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</si>
  <si>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</si>
  <si>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</si>
  <si>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</si>
  <si>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</si>
  <si>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</si>
  <si>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</si>
  <si>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</si>
  <si>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</si>
  <si>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</si>
  <si>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</si>
  <si>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</si>
  <si>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</si>
  <si>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</si>
  <si>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</si>
  <si>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</si>
  <si>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</si>
  <si>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</si>
  <si>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</si>
  <si>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</si>
  <si>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</si>
  <si>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</si>
  <si>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</si>
  <si>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</si>
  <si>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</si>
  <si>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</si>
  <si>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</si>
  <si>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</si>
  <si>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</si>
  <si>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</si>
  <si>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</si>
  <si>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</si>
  <si>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</si>
  <si>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</si>
  <si>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</si>
  <si>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</si>
  <si>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</si>
  <si>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</si>
  <si>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</si>
  <si>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</si>
  <si>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</si>
  <si>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</si>
  <si>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</si>
  <si>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</si>
  <si>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</si>
  <si>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</si>
  <si>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</si>
  <si>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</si>
  <si>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</si>
  <si>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</si>
  <si>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</si>
  <si>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</si>
  <si>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</si>
  <si>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</si>
  <si>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</si>
  <si>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</si>
  <si>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</si>
  <si>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</si>
  <si>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</si>
  <si>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</si>
  <si>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</si>
  <si>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</si>
  <si>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</si>
  <si>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</si>
  <si>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</si>
  <si>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</si>
  <si>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</si>
  <si>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</si>
  <si>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</si>
  <si>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</si>
  <si>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</si>
  <si>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</si>
  <si>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</si>
  <si>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</si>
  <si>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</si>
  <si>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</si>
  <si>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</si>
  <si>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</si>
  <si>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</si>
  <si>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</si>
  <si>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</si>
  <si>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</si>
  <si>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</si>
  <si>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</si>
  <si>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</si>
  <si>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</si>
  <si>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</si>
  <si>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</si>
  <si>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</si>
  <si>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</si>
  <si>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</si>
  <si>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</si>
  <si>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</si>
  <si>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</si>
  <si>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</si>
  <si>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</si>
  <si>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</si>
  <si>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</si>
  <si>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</si>
  <si>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</si>
  <si>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</si>
  <si>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</si>
  <si>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</si>
  <si>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</si>
  <si>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</si>
  <si>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</si>
  <si>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</si>
  <si>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</si>
  <si>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</si>
  <si>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</si>
  <si>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</si>
  <si>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</si>
  <si>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</si>
  <si>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</si>
  <si>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</si>
  <si>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</si>
  <si>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</si>
  <si>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</si>
  <si>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</si>
  <si>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</si>
  <si>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</si>
  <si>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</si>
  <si>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</si>
  <si>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</si>
  <si>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</si>
  <si>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</si>
  <si>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</si>
  <si>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</si>
  <si>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</si>
  <si>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</si>
  <si>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</si>
  <si>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</si>
  <si>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</si>
  <si>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</si>
  <si>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</si>
  <si>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</si>
  <si>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</si>
  <si>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</si>
  <si>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</si>
  <si>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</si>
  <si>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</si>
  <si>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</si>
  <si>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</si>
  <si>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</si>
  <si>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</si>
  <si>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</si>
  <si>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</si>
  <si>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</si>
  <si>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</si>
  <si>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</si>
  <si>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</si>
  <si>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</si>
  <si>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</si>
  <si>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</si>
  <si>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</si>
  <si>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</si>
  <si>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</si>
  <si>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</si>
  <si>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</si>
  <si>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</si>
  <si>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</si>
  <si>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</si>
  <si>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</si>
  <si>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</si>
  <si>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</si>
  <si>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</si>
  <si>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</si>
  <si>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</si>
  <si>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</si>
  <si>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</si>
  <si>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</si>
  <si>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</si>
  <si>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</si>
  <si>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</si>
  <si>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</si>
  <si>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</si>
  <si>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</si>
  <si>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</si>
  <si>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</si>
  <si>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</si>
  <si>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</si>
  <si>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</si>
  <si>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</si>
  <si>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</si>
  <si>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</si>
  <si>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</si>
  <si>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</si>
  <si>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</si>
  <si>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</si>
  <si>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</si>
  <si>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</si>
  <si>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</si>
  <si>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</si>
  <si>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</si>
  <si>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</si>
  <si>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</si>
  <si>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</si>
  <si>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</si>
  <si>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</si>
  <si>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</si>
  <si>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</si>
  <si>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</si>
  <si>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</si>
  <si>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</si>
  <si>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</si>
  <si>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</si>
  <si>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</si>
  <si>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</si>
  <si>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</si>
  <si>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</si>
  <si>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</si>
  <si>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</si>
  <si>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</si>
  <si>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</si>
  <si>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</si>
  <si>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</si>
  <si>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</si>
  <si>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</si>
  <si>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</si>
  <si>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</si>
  <si>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</si>
  <si>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</si>
  <si>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</si>
  <si>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</si>
  <si>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</si>
  <si>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</si>
  <si>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</si>
  <si>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</si>
  <si>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</si>
  <si>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</si>
  <si>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</si>
  <si>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</si>
  <si>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</si>
  <si>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</si>
  <si>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</si>
  <si>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</si>
  <si>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</si>
  <si>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</si>
  <si>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</si>
  <si>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</si>
  <si>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</si>
  <si>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</si>
  <si>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</si>
  <si>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</si>
  <si>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</si>
  <si>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</si>
  <si>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</si>
  <si>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</si>
  <si>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</si>
  <si>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</si>
  <si>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</si>
  <si>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</si>
  <si>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</si>
  <si>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</si>
  <si>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</si>
  <si>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</si>
  <si>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</si>
  <si>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</si>
  <si>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</si>
  <si>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</si>
  <si>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</si>
  <si>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</si>
  <si>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</si>
  <si>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</si>
  <si>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</si>
  <si>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</si>
  <si>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</si>
  <si>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</si>
  <si>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</si>
  <si>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</si>
  <si>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</si>
  <si>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</si>
  <si>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</si>
  <si>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</si>
  <si>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</si>
  <si>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</si>
  <si>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</si>
  <si>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</si>
  <si>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</si>
  <si>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</si>
  <si>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</si>
  <si>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</si>
  <si>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</si>
  <si>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</si>
  <si>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</si>
  <si>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</si>
  <si>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</si>
  <si>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</si>
  <si>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</si>
  <si>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</si>
  <si>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</si>
  <si>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</si>
  <si>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</si>
  <si>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</si>
  <si>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</si>
  <si>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</si>
  <si>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</si>
  <si>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</si>
  <si>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</si>
  <si>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</si>
  <si>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</si>
  <si>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</si>
  <si>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</si>
  <si>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</si>
  <si>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</si>
  <si>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</si>
  <si>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</si>
  <si>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</si>
  <si>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</si>
  <si>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</si>
  <si>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</si>
  <si>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</si>
  <si>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</si>
  <si>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</si>
  <si>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</si>
  <si>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</si>
  <si>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</si>
  <si>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</si>
  <si>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</si>
  <si>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</si>
  <si>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</si>
  <si>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</si>
  <si>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</si>
  <si>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</si>
  <si>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</si>
  <si>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</si>
  <si>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</si>
  <si>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</si>
  <si>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</si>
  <si>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</si>
  <si>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</si>
  <si>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</si>
  <si>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</si>
  <si>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</si>
  <si>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</si>
  <si>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</si>
  <si>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</si>
  <si>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</si>
  <si>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</si>
  <si>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</si>
  <si>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</si>
  <si>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</si>
  <si>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</si>
  <si>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</si>
  <si>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</si>
  <si>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</si>
  <si>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</si>
  <si>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</si>
  <si>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</si>
  <si>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</si>
  <si>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</si>
  <si>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</si>
  <si>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</si>
  <si>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</si>
  <si>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</si>
  <si>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</si>
  <si>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</si>
  <si>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</si>
  <si>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</si>
  <si>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</si>
  <si>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</si>
  <si>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</si>
  <si>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</si>
  <si>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</si>
  <si>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</si>
  <si>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</si>
  <si>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</si>
  <si>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</si>
  <si>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</si>
  <si>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</si>
  <si>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</si>
  <si>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</si>
  <si>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</si>
  <si>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</si>
  <si>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</si>
  <si>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</si>
  <si>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</si>
  <si>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</si>
  <si>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</si>
  <si>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</si>
  <si>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</si>
  <si>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</si>
  <si>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</si>
  <si>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</si>
  <si>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</si>
  <si>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</si>
  <si>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</si>
  <si>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</si>
  <si>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</si>
  <si>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</si>
  <si>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</si>
  <si>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</si>
  <si>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</si>
  <si>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</si>
  <si>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</si>
  <si>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</si>
  <si>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</si>
  <si>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</si>
  <si>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</si>
  <si>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</si>
  <si>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</si>
  <si>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</si>
  <si>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</si>
  <si>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</si>
  <si>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</si>
  <si>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</si>
  <si>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</si>
  <si>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</si>
  <si>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</si>
  <si>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</si>
  <si>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</si>
  <si>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</si>
  <si>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</si>
  <si>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</si>
  <si>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</si>
  <si>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</si>
  <si>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</si>
  <si>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</si>
  <si>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</si>
  <si>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</si>
  <si>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</si>
  <si>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</si>
  <si>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</si>
  <si>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</si>
  <si>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</si>
  <si>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</si>
  <si>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</si>
  <si>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</si>
  <si>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</si>
  <si>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</si>
  <si>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</si>
  <si>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</si>
  <si>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</si>
  <si>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</si>
  <si>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</si>
  <si>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</si>
  <si>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</si>
  <si>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</si>
  <si>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</si>
  <si>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</si>
  <si>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</si>
  <si>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</si>
  <si>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</si>
  <si>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</si>
  <si>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</si>
  <si>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</si>
  <si>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</si>
  <si>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</si>
  <si>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</si>
  <si>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</si>
  <si>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</si>
  <si>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</si>
  <si>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</si>
  <si>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</si>
  <si>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</si>
  <si>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</si>
  <si>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</si>
  <si>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</si>
  <si>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</si>
  <si>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</si>
  <si>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</si>
  <si>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</si>
  <si>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</si>
  <si>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</si>
  <si>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</si>
  <si>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</si>
  <si>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</si>
  <si>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</si>
  <si>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</si>
  <si>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</si>
  <si>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</si>
  <si>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</si>
  <si>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</si>
  <si>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</si>
  <si>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</si>
  <si>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</si>
  <si>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</si>
  <si>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</si>
  <si>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</si>
  <si>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</si>
  <si>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</si>
  <si>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</si>
  <si>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</si>
  <si>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</si>
  <si>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</si>
  <si>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</si>
  <si>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</si>
  <si>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</si>
  <si>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</si>
  <si>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</si>
  <si>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</si>
  <si>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</si>
  <si>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</si>
  <si>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</si>
  <si>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</si>
  <si>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</si>
  <si>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</si>
  <si>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</si>
  <si>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</si>
  <si>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</si>
  <si>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</si>
  <si>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</si>
  <si>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</si>
  <si>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</si>
  <si>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</si>
  <si>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</si>
  <si>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</si>
  <si>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</si>
  <si>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</si>
  <si>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</si>
  <si>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</si>
  <si>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</si>
  <si>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</si>
  <si>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</si>
  <si>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</si>
  <si>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</si>
  <si>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</si>
  <si>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</si>
  <si>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</si>
  <si>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</si>
  <si>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</si>
  <si>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</si>
  <si>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</si>
  <si>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</si>
  <si>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</si>
  <si>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</si>
  <si>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</si>
  <si>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</si>
  <si>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</si>
  <si>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</si>
  <si>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</si>
  <si>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</si>
  <si>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</si>
  <si>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</si>
  <si>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</si>
  <si>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</si>
  <si>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</si>
  <si>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</si>
  <si>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</si>
  <si>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</si>
  <si>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</si>
  <si>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</si>
  <si>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</si>
  <si>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</si>
  <si>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</si>
  <si>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</si>
  <si>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</si>
  <si>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</si>
  <si>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</si>
  <si>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</si>
  <si>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</si>
  <si>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</si>
  <si>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</si>
  <si>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</si>
  <si>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</si>
  <si>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</si>
  <si>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</si>
  <si>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</si>
  <si>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</si>
  <si>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</si>
  <si>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</si>
  <si>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</si>
  <si>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</si>
  <si>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</si>
  <si>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</si>
  <si>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</si>
  <si>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</si>
  <si>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</si>
  <si>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</si>
  <si>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</si>
  <si>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</si>
  <si>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</si>
  <si>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</si>
  <si>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</si>
  <si>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</si>
  <si>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</si>
  <si>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</si>
  <si>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</si>
  <si>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</si>
  <si>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</si>
  <si>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</si>
  <si>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</si>
  <si>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</si>
  <si>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</si>
  <si>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</si>
  <si>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</si>
  <si>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</si>
  <si>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</si>
  <si>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</si>
  <si>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</si>
  <si>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</si>
  <si>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</si>
  <si>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</si>
  <si>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</si>
  <si>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</si>
  <si>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</si>
  <si>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</si>
  <si>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</si>
  <si>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</si>
  <si>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</si>
  <si>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</si>
  <si>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</si>
  <si>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</si>
  <si>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</si>
  <si>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</si>
  <si>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</si>
  <si>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</si>
  <si>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</si>
  <si>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</si>
  <si>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</si>
  <si>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</si>
  <si>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</si>
  <si>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</si>
  <si>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</si>
  <si>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</si>
  <si>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</si>
  <si>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</si>
  <si>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</si>
  <si>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</si>
  <si>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</si>
  <si>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</si>
  <si>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</si>
  <si>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</si>
  <si>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</si>
  <si>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</si>
  <si>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</si>
  <si>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</si>
  <si>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</si>
  <si>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</si>
  <si>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</si>
  <si>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</si>
  <si>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</si>
  <si>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</si>
  <si>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</si>
  <si>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</si>
  <si>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</si>
  <si>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</si>
  <si>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</si>
  <si>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</si>
  <si>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</si>
  <si>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</si>
  <si>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</si>
  <si>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</si>
  <si>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</si>
  <si>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</si>
  <si>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</si>
  <si>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</si>
  <si>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</si>
  <si>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</si>
  <si>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</si>
  <si>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</si>
  <si>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</si>
  <si>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</si>
  <si>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</si>
  <si>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</si>
  <si>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</si>
  <si>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</si>
  <si>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</si>
  <si>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</si>
  <si>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</si>
  <si>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</si>
  <si>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</si>
  <si>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</si>
  <si>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</si>
  <si>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</si>
  <si>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</si>
  <si>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</si>
  <si>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</si>
  <si>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</si>
  <si>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</si>
  <si>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</si>
  <si>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</si>
  <si>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</si>
  <si>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</si>
  <si>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</si>
  <si>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</si>
  <si>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</si>
  <si>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</si>
  <si>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</si>
  <si>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</si>
  <si>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</si>
  <si>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</si>
  <si>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</si>
  <si>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</si>
  <si>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</si>
  <si>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</si>
  <si>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</si>
  <si>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</si>
  <si>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</si>
  <si>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</si>
  <si>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</si>
  <si>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</si>
  <si>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</si>
  <si>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</si>
  <si>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</si>
  <si>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</si>
  <si>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</si>
  <si>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</si>
  <si>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</si>
  <si>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</si>
  <si>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</si>
  <si>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</si>
  <si>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</si>
  <si>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</si>
  <si>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</si>
  <si>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</si>
  <si>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</si>
  <si>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</si>
  <si>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</si>
  <si>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</si>
  <si>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</si>
  <si>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</si>
  <si>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</si>
  <si>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</si>
  <si>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</si>
  <si>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</si>
  <si>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</si>
  <si>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</si>
  <si>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</si>
  <si>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</si>
  <si>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</si>
  <si>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</si>
  <si>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</si>
  <si>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</si>
  <si>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</si>
  <si>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</si>
  <si>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</si>
  <si>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</si>
  <si>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</si>
  <si>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</si>
  <si>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</si>
  <si>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</si>
  <si>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</si>
  <si>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</si>
  <si>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</si>
  <si>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</si>
  <si>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</si>
  <si>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</si>
  <si>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</si>
  <si>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</si>
  <si>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</si>
  <si>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</si>
  <si>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</si>
  <si>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</si>
  <si>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</si>
  <si>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</si>
  <si>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</si>
  <si>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</si>
  <si>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</si>
  <si>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</si>
  <si>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</si>
  <si>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</si>
  <si>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</si>
  <si>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</si>
  <si>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</si>
  <si>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</si>
  <si>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</si>
  <si>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</si>
  <si>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</si>
  <si>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</si>
  <si>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</si>
  <si>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</si>
  <si>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</si>
  <si>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</si>
  <si>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</si>
  <si>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</si>
  <si>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</si>
  <si>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</si>
  <si>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</si>
  <si>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</si>
  <si>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</si>
  <si>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</si>
  <si>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</si>
  <si>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</si>
  <si>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</si>
  <si>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</si>
  <si>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</si>
  <si>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</si>
  <si>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</si>
  <si>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</si>
  <si>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</si>
  <si>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</si>
  <si>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</si>
  <si>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</si>
  <si>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</si>
  <si>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</si>
  <si>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</si>
  <si>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</si>
  <si>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</si>
  <si>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</si>
  <si>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</si>
  <si>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</si>
  <si>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</si>
  <si>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</si>
  <si>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</si>
  <si>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</si>
  <si>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</si>
  <si>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</si>
  <si>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</si>
  <si>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</si>
  <si>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</si>
  <si>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</si>
  <si>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</si>
  <si>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</si>
  <si>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</si>
  <si>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</si>
  <si>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</si>
  <si>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</si>
  <si>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</si>
  <si>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</si>
  <si>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</si>
  <si>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</si>
  <si>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</si>
  <si>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</si>
  <si>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</si>
  <si>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</si>
  <si>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</si>
  <si>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</si>
  <si>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</si>
  <si>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</si>
  <si>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</si>
  <si>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</si>
  <si>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</si>
  <si>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</si>
  <si>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</si>
  <si>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</si>
  <si>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</si>
  <si>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</si>
  <si>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</si>
  <si>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</si>
  <si>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</si>
  <si>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</si>
  <si>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</si>
  <si>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</si>
  <si>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</si>
  <si>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</si>
  <si>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</si>
  <si>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</si>
  <si>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</si>
  <si>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</si>
  <si>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</si>
  <si>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</si>
  <si>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</si>
  <si>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</si>
  <si>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</si>
  <si>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</si>
  <si>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</si>
  <si>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</si>
  <si>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</si>
  <si>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</si>
  <si>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</si>
  <si>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</si>
  <si>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</si>
  <si>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</si>
  <si>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</si>
  <si>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</si>
  <si>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</si>
  <si>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</si>
  <si>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</si>
  <si>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</si>
  <si>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</si>
  <si>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</si>
  <si>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</si>
  <si>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</si>
  <si>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</si>
  <si>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</si>
  <si>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</si>
  <si>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</si>
  <si>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</si>
  <si>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</si>
  <si>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</si>
  <si>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</si>
  <si>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</si>
  <si>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</si>
  <si>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</si>
  <si>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</si>
  <si>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</si>
  <si>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</si>
  <si>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</si>
  <si>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</si>
  <si>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</si>
  <si>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</si>
  <si>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</si>
  <si>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</si>
  <si>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</si>
  <si>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</si>
  <si>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</si>
  <si>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</si>
  <si>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</si>
  <si>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</si>
  <si>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</si>
  <si>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</si>
  <si>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</si>
  <si>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</si>
  <si>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</si>
  <si>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</si>
  <si>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</si>
  <si>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</si>
  <si>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</si>
  <si>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</si>
  <si>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</si>
  <si>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</si>
  <si>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</si>
  <si>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</si>
  <si>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</si>
  <si>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</si>
  <si>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</si>
  <si>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</si>
  <si>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</si>
  <si>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</si>
  <si>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</si>
  <si>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</si>
  <si>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</si>
  <si>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</si>
  <si>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</si>
  <si>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</si>
  <si>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</si>
  <si>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</si>
  <si>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</si>
  <si>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</si>
  <si>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</si>
  <si>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</si>
  <si>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</si>
  <si>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</si>
  <si>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</si>
  <si>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</si>
  <si>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</si>
  <si>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</si>
  <si>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</si>
  <si>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</si>
  <si>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</si>
  <si>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</si>
  <si>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</si>
  <si>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</si>
  <si>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</si>
  <si>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</si>
  <si>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</si>
  <si>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</si>
  <si>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</si>
  <si>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</si>
  <si>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</si>
  <si>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</si>
  <si>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</si>
  <si>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</si>
  <si>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</si>
  <si>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</si>
  <si>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</si>
  <si>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</si>
  <si>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</si>
  <si>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</si>
  <si>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</si>
  <si>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</si>
  <si>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</si>
  <si>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</si>
  <si>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</si>
  <si>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</si>
  <si>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</si>
  <si>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</si>
  <si>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</si>
  <si>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</si>
  <si>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</si>
  <si>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</si>
  <si>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</si>
  <si>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</si>
  <si>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</si>
  <si>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</si>
  <si>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</si>
  <si>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</si>
  <si>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</si>
  <si>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</si>
  <si>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</si>
  <si>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</si>
  <si>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</si>
  <si>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</si>
  <si>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</si>
  <si>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</si>
  <si>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</si>
  <si>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</si>
  <si>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</si>
  <si>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</si>
  <si>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</si>
  <si>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</si>
  <si>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</si>
  <si>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</si>
  <si>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</si>
  <si>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</si>
  <si>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</si>
  <si>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</si>
  <si>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</si>
  <si>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</si>
  <si>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</si>
  <si>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</si>
  <si>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</si>
  <si>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</si>
  <si>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</si>
  <si>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</si>
  <si>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</si>
  <si>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</si>
  <si>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</si>
  <si>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</si>
  <si>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</si>
  <si>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</si>
  <si>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</si>
  <si>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</si>
  <si>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</si>
  <si>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</si>
  <si>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</si>
  <si>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</si>
  <si>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</si>
  <si>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</si>
  <si>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</si>
  <si>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</si>
  <si>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</si>
  <si>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</si>
  <si>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</si>
  <si>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</si>
  <si>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</si>
  <si>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</si>
  <si>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</si>
  <si>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</si>
  <si>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</si>
  <si>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</si>
  <si>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</si>
  <si>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</si>
  <si>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</si>
  <si>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</si>
  <si>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</si>
  <si>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</si>
  <si>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</si>
  <si>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</si>
  <si>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</si>
  <si>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</si>
  <si>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</si>
  <si>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</si>
  <si>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</si>
  <si>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</si>
  <si>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</si>
  <si>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</si>
  <si>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</si>
  <si>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</si>
  <si>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</si>
  <si>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</si>
  <si>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</si>
  <si>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</si>
  <si>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</si>
  <si>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</si>
  <si>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</si>
  <si>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</si>
  <si>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</si>
  <si>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</si>
  <si>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</si>
  <si>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</si>
  <si>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</si>
  <si>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</si>
  <si>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</si>
  <si>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</si>
  <si>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</si>
  <si>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</si>
  <si>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</si>
  <si>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</si>
  <si>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</si>
  <si>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</si>
  <si>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</si>
  <si>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</si>
  <si>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</si>
  <si>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</si>
  <si>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</si>
  <si>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</si>
  <si>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</si>
  <si>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</si>
  <si>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</si>
  <si>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</si>
  <si>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</si>
  <si>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</si>
  <si>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</si>
  <si>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</si>
  <si>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</si>
  <si>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</si>
  <si>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</si>
  <si>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</si>
  <si>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</si>
  <si>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</si>
  <si>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</si>
  <si>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</si>
  <si>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</si>
  <si>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</si>
  <si>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</si>
  <si>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</si>
  <si>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</si>
  <si>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</si>
  <si>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</si>
  <si>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</si>
  <si>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</si>
  <si>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</si>
  <si>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</si>
  <si>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</si>
  <si>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</si>
  <si>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</si>
  <si>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</si>
  <si>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</si>
  <si>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</si>
  <si>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</si>
  <si>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</si>
  <si>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</si>
  <si>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</si>
  <si>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</si>
  <si>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</si>
  <si>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</si>
  <si>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</si>
  <si>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</si>
  <si>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</si>
  <si>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</si>
  <si>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</si>
  <si>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</si>
  <si>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</si>
  <si>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</si>
  <si>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</si>
  <si>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</si>
  <si>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</si>
  <si>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</si>
  <si>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</si>
  <si>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</si>
  <si>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</si>
  <si>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</si>
  <si>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</si>
  <si>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</si>
  <si>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</si>
  <si>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</si>
  <si>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</si>
  <si>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</si>
  <si>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</si>
  <si>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</si>
  <si>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</si>
  <si>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</si>
  <si>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</si>
  <si>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</si>
  <si>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</si>
  <si>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</si>
  <si>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</si>
  <si>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</si>
  <si>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</si>
  <si>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</si>
  <si>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</si>
  <si>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</si>
  <si>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</si>
  <si>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</si>
  <si>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</si>
  <si>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</si>
  <si>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</si>
  <si>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</si>
  <si>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</si>
  <si>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</si>
  <si>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</si>
  <si>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</si>
  <si>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</si>
  <si>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</si>
  <si>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</si>
  <si>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</si>
  <si>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</si>
  <si>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</si>
  <si>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</si>
  <si>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</si>
  <si>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</si>
  <si>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</si>
  <si>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</si>
  <si>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</si>
  <si>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</si>
  <si>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</si>
  <si>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</si>
  <si>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</si>
  <si>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</si>
  <si>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</si>
  <si>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</si>
  <si>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</si>
  <si>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</si>
  <si>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</si>
  <si>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</si>
  <si>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</si>
  <si>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</si>
  <si>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</si>
  <si>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</si>
  <si>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</si>
  <si>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</si>
  <si>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</si>
  <si>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</si>
  <si>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</si>
  <si>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</si>
  <si>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</si>
  <si>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</si>
  <si>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</si>
  <si>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</si>
  <si>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</si>
  <si>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</si>
  <si>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</si>
  <si>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</si>
  <si>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</si>
  <si>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</si>
  <si>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</si>
  <si>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</si>
  <si>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</si>
  <si>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</si>
  <si>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</si>
  <si>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</si>
  <si>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</si>
  <si>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</si>
  <si>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</si>
  <si>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</si>
  <si>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</si>
  <si>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</si>
  <si>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</si>
  <si>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</si>
  <si>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</si>
  <si>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</si>
  <si>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</si>
  <si>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</si>
  <si>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</si>
  <si>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</si>
  <si>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</si>
  <si>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</si>
  <si>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</si>
  <si>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</si>
  <si>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</si>
  <si>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</si>
  <si>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</si>
  <si>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</si>
  <si>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</si>
  <si>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</si>
  <si>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</si>
  <si>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</si>
  <si>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</si>
  <si>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</si>
  <si>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</si>
  <si>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</si>
  <si>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</si>
  <si>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</si>
  <si>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</si>
  <si>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</si>
  <si>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</si>
  <si>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</si>
  <si>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</si>
  <si>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</si>
  <si>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</si>
  <si>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</si>
  <si>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</si>
  <si>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</si>
  <si>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</si>
  <si>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</si>
  <si>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</si>
  <si>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</si>
  <si>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</si>
  <si>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</si>
  <si>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</si>
  <si>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</si>
  <si>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</si>
  <si>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</si>
  <si>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</si>
  <si>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</si>
  <si>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</si>
  <si>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</si>
  <si>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</si>
  <si>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</si>
  <si>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</si>
  <si>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</si>
  <si>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</si>
  <si>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</si>
  <si>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</si>
  <si>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</si>
  <si>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</si>
  <si>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</si>
  <si>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</si>
  <si>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</si>
  <si>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</si>
  <si>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</si>
  <si>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</si>
  <si>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</si>
  <si>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</si>
  <si>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</si>
  <si>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</si>
  <si>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</si>
  <si>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</si>
  <si>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</si>
  <si>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</si>
  <si>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</si>
  <si>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</si>
  <si>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</si>
  <si>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</si>
  <si>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</si>
  <si>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</si>
  <si>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</si>
  <si>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</si>
  <si>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</si>
  <si>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</si>
  <si>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</si>
  <si>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</si>
  <si>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</si>
  <si>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</si>
  <si>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</si>
  <si>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</si>
  <si>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</si>
  <si>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</si>
  <si>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</si>
  <si>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</si>
  <si>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</si>
  <si>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</si>
  <si>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</si>
  <si>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</si>
  <si>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</si>
  <si>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</si>
  <si>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</si>
  <si>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</si>
  <si>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</si>
  <si>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</si>
  <si>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</si>
  <si>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</si>
  <si>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</si>
  <si>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</si>
  <si>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</si>
  <si>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</si>
  <si>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</si>
  <si>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</si>
  <si>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</si>
  <si>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</si>
  <si>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</si>
  <si>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</si>
  <si>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</si>
  <si>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</si>
  <si>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</si>
  <si>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</si>
  <si>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</si>
  <si>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</si>
  <si>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</si>
  <si>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</si>
  <si>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</si>
  <si>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</si>
  <si>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</si>
  <si>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</si>
  <si>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</si>
  <si>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</si>
  <si>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</si>
  <si>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</si>
  <si>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</si>
  <si>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</si>
  <si>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</si>
  <si>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</si>
  <si>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</si>
  <si>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</si>
  <si>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</si>
  <si>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</si>
  <si>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</si>
  <si>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</si>
  <si>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</si>
  <si>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</si>
  <si>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</si>
  <si>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</si>
  <si>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</si>
  <si>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</si>
  <si>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</si>
  <si>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</si>
  <si>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</si>
  <si>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</si>
  <si>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</si>
  <si>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</si>
  <si>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</si>
  <si>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</si>
  <si>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</si>
  <si>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</si>
  <si>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</si>
  <si>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</si>
  <si>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</si>
  <si>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</si>
  <si>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</si>
  <si>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</si>
  <si>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</si>
  <si>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</si>
  <si>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</si>
  <si>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</si>
  <si>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</si>
  <si>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</si>
  <si>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</si>
  <si>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</si>
  <si>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</si>
  <si>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</si>
  <si>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</si>
  <si>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</si>
  <si>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</si>
  <si>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</si>
  <si>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</si>
  <si>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</si>
  <si>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</si>
  <si>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</si>
  <si>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</si>
  <si>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</si>
  <si>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</si>
  <si>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</si>
  <si>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</si>
  <si>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</si>
  <si>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</si>
  <si>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</si>
  <si>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</si>
  <si>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</si>
  <si>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</si>
  <si>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</si>
  <si>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</si>
  <si>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</si>
  <si>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</si>
  <si>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</si>
  <si>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</si>
  <si>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</si>
  <si>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</si>
  <si>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</si>
  <si>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</si>
  <si>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</si>
  <si>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</si>
  <si>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</si>
  <si>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</si>
  <si>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</si>
  <si>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</si>
  <si>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</si>
  <si>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</si>
  <si>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</si>
  <si>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</si>
  <si>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</si>
  <si>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</si>
  <si>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</si>
  <si>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</si>
  <si>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</si>
  <si>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</si>
  <si>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</si>
  <si>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</si>
  <si>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</si>
  <si>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</si>
  <si>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</si>
  <si>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</si>
  <si>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</si>
  <si>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</si>
  <si>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</si>
  <si>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</si>
  <si>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</si>
  <si>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</si>
  <si>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</si>
  <si>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</si>
  <si>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</si>
  <si>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</si>
  <si>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</si>
  <si>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</si>
  <si>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</si>
  <si>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</si>
  <si>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</si>
  <si>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</si>
  <si>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</si>
  <si>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</si>
  <si>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</si>
  <si>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</si>
  <si>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</si>
  <si>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</si>
  <si>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</si>
  <si>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</si>
  <si>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</si>
  <si>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</si>
  <si>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</si>
  <si>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</si>
  <si>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</si>
  <si>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</si>
  <si>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</si>
  <si>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</si>
  <si>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</si>
  <si>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</si>
  <si>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</si>
  <si>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</si>
  <si>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</si>
  <si>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</si>
  <si>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</si>
  <si>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</si>
  <si>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</si>
  <si>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</si>
  <si>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</si>
  <si>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</si>
  <si>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</si>
  <si>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</si>
  <si>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</si>
  <si>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</si>
  <si>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</si>
  <si>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</si>
  <si>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</si>
  <si>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</si>
  <si>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</si>
  <si>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</si>
  <si>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</si>
  <si>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</si>
  <si>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</si>
  <si>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</si>
  <si>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</si>
  <si>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</si>
  <si>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</si>
  <si>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</si>
  <si>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</si>
  <si>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</si>
  <si>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</si>
  <si>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</si>
  <si>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</si>
  <si>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</si>
  <si>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</si>
  <si>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</si>
  <si>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</si>
  <si>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</si>
  <si>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</si>
  <si>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</si>
  <si>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</si>
  <si>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</si>
  <si>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</si>
  <si>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</si>
  <si>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</si>
  <si>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</si>
  <si>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</si>
  <si>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</si>
  <si>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</si>
  <si>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</si>
  <si>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</si>
  <si>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</si>
  <si>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</si>
  <si>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</si>
  <si>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</si>
  <si>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</si>
  <si>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</si>
  <si>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</si>
  <si>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</si>
  <si>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</si>
  <si>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</si>
  <si>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</si>
  <si>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</si>
  <si>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</si>
  <si>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</si>
  <si>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</si>
  <si>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</si>
  <si>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</si>
  <si>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</si>
  <si>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</si>
  <si>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</si>
  <si>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</si>
  <si>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</si>
  <si>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</si>
  <si>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</si>
  <si>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</si>
  <si>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</si>
  <si>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</si>
  <si>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</si>
  <si>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</si>
  <si>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</si>
  <si>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</si>
  <si>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</si>
  <si>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</si>
  <si>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</si>
  <si>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</si>
  <si>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</si>
  <si>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</si>
  <si>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</si>
  <si>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</si>
  <si>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</si>
  <si>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</si>
  <si>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</si>
  <si>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</si>
  <si>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</si>
  <si>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</si>
  <si>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</si>
  <si>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</si>
  <si>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</si>
  <si>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</si>
  <si>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</si>
  <si>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</si>
  <si>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</si>
  <si>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</si>
  <si>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</si>
  <si>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</si>
  <si>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</si>
  <si>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</si>
  <si>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</si>
  <si>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</si>
  <si>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</si>
  <si>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</si>
  <si>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</si>
  <si>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</si>
  <si>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</si>
  <si>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</si>
  <si>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</si>
  <si>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</si>
  <si>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</si>
  <si>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</si>
  <si>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</si>
  <si>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</si>
  <si>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</si>
  <si>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</si>
  <si>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</si>
  <si>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</si>
  <si>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</si>
  <si>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</si>
  <si>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</si>
  <si>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</si>
  <si>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</si>
  <si>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</si>
  <si>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</si>
  <si>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</si>
  <si>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</si>
  <si>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</si>
  <si>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</si>
  <si>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</si>
  <si>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</si>
  <si>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</si>
  <si>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</si>
  <si>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</si>
  <si>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</si>
  <si>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</si>
  <si>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</si>
  <si>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</si>
  <si>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</si>
  <si>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</si>
  <si>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</si>
  <si>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</si>
  <si>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</si>
  <si>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</si>
  <si>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</si>
  <si>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</si>
  <si>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</si>
  <si>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</si>
  <si>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</si>
  <si>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</si>
  <si>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</si>
  <si>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</si>
  <si>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</si>
  <si>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</si>
  <si>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</si>
  <si>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</si>
  <si>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</si>
  <si>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</si>
  <si>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</si>
  <si>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</si>
  <si>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</si>
  <si>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</si>
  <si>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</si>
  <si>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</si>
  <si>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</si>
  <si>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</si>
  <si>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</si>
  <si>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</si>
  <si>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</si>
  <si>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</si>
  <si>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</si>
  <si>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</si>
  <si>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</si>
  <si>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</si>
  <si>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</si>
  <si>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</si>
  <si>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</si>
  <si>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</si>
  <si>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</si>
  <si>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</si>
  <si>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</si>
  <si>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</si>
  <si>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</si>
  <si>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</si>
  <si>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</si>
  <si>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</si>
  <si>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</si>
  <si>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</si>
  <si>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</si>
  <si>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</si>
  <si>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</si>
  <si>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</si>
  <si>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</si>
  <si>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</si>
  <si>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</si>
  <si>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</si>
  <si>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</si>
  <si>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</si>
  <si>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</si>
  <si>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</si>
  <si>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</si>
  <si>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</si>
  <si>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</si>
  <si>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</si>
  <si>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</si>
  <si>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</si>
  <si>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</si>
  <si>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</si>
  <si>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</si>
  <si>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</si>
  <si>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</si>
  <si>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</si>
  <si>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</si>
  <si>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</si>
  <si>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</si>
  <si>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</si>
  <si>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</si>
  <si>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</si>
  <si>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</si>
  <si>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</si>
  <si>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</si>
  <si>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</si>
  <si>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</si>
  <si>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</si>
  <si>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</si>
  <si>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</si>
  <si>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</si>
  <si>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</si>
  <si>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</si>
  <si>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</si>
  <si>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</si>
  <si>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</si>
  <si>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</si>
  <si>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</si>
  <si>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</si>
  <si>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</si>
  <si>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</si>
  <si>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</si>
  <si>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</si>
  <si>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</si>
  <si>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</si>
  <si>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</si>
  <si>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</si>
  <si>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</si>
  <si>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</si>
  <si>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</si>
  <si>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</si>
  <si>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</si>
  <si>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</si>
  <si>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</si>
  <si>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</si>
  <si>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</si>
  <si>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</si>
  <si>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</si>
  <si>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</si>
  <si>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</si>
  <si>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</si>
  <si>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</si>
  <si>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</si>
  <si>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</si>
  <si>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</si>
  <si>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</si>
  <si>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</si>
  <si>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</si>
  <si>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</si>
  <si>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</si>
  <si>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</si>
  <si>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</si>
  <si>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</si>
  <si>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</si>
  <si>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</si>
  <si>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</si>
  <si>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</si>
  <si>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</si>
  <si>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</si>
  <si>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</si>
  <si>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</si>
  <si>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</si>
  <si>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</si>
  <si>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</si>
  <si>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</si>
  <si>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</si>
  <si>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</si>
  <si>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</si>
  <si>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</si>
  <si>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</si>
  <si>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</si>
  <si>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</si>
  <si>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</si>
  <si>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</si>
  <si>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</si>
  <si>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</si>
  <si>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</si>
  <si>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</si>
  <si>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</si>
  <si>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</si>
  <si>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</si>
  <si>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</si>
  <si>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</si>
  <si>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</si>
  <si>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</si>
  <si>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</si>
  <si>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</si>
  <si>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</si>
  <si>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</si>
  <si>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</si>
  <si>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</si>
  <si>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</si>
  <si>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</si>
  <si>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</si>
  <si>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</si>
  <si>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</si>
  <si>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</si>
  <si>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</si>
  <si>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</si>
  <si>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</si>
  <si>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</si>
  <si>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</si>
  <si>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</si>
  <si>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</si>
  <si>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</si>
  <si>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</si>
  <si>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</si>
  <si>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</si>
  <si>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</si>
  <si>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</si>
  <si>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</si>
  <si>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</si>
  <si>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</si>
  <si>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</si>
  <si>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</si>
  <si>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</si>
  <si>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</si>
  <si>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</si>
  <si>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</si>
  <si>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</si>
  <si>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</si>
  <si>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</si>
  <si>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</si>
  <si>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</si>
  <si>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</si>
  <si>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</si>
  <si>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</si>
  <si>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</si>
  <si>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</si>
  <si>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</si>
  <si>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</si>
  <si>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</si>
  <si>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</si>
  <si>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</si>
  <si>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</si>
  <si>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</si>
  <si>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</si>
  <si>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</si>
  <si>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</si>
  <si>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</si>
  <si>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</si>
  <si>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</si>
  <si>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</si>
  <si>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</si>
  <si>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</si>
  <si>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</si>
  <si>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</si>
  <si>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</si>
  <si>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</si>
  <si>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</si>
  <si>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</si>
  <si>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</si>
  <si>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</si>
  <si>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</si>
  <si>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</si>
  <si>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</si>
  <si>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</si>
  <si>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</si>
  <si>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</si>
  <si>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</si>
  <si>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</si>
  <si>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</si>
  <si>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</si>
  <si>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</si>
  <si>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</si>
  <si>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</si>
  <si>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</si>
  <si>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</si>
  <si>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</si>
  <si>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</si>
  <si>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</si>
  <si>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</si>
  <si>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</si>
  <si>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</si>
  <si>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</si>
  <si>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</si>
  <si>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</si>
  <si>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</si>
  <si>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</si>
  <si>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</si>
  <si>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</si>
  <si>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</si>
  <si>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</si>
  <si>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</si>
  <si>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</si>
  <si>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</si>
  <si>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</si>
  <si>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</si>
  <si>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</si>
  <si>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</si>
  <si>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</si>
  <si>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</si>
  <si>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</si>
  <si>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</si>
  <si>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</si>
  <si>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</si>
  <si>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</si>
  <si>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</si>
  <si>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</si>
  <si>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</si>
  <si>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</si>
  <si>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</si>
  <si>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</si>
  <si>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</si>
  <si>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</si>
  <si>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</si>
  <si>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</si>
  <si>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</si>
  <si>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</si>
  <si>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</si>
  <si>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</si>
  <si>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</si>
  <si>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</si>
  <si>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</si>
  <si>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</si>
  <si>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</si>
  <si>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</si>
  <si>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</si>
  <si>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</si>
  <si>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</si>
  <si>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</si>
  <si>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</si>
  <si>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</si>
  <si>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</si>
  <si>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</si>
  <si>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</si>
  <si>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</si>
  <si>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</si>
  <si>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</si>
  <si>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</si>
  <si>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</si>
  <si>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</si>
  <si>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</si>
  <si>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</si>
  <si>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</si>
  <si>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</si>
  <si>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</si>
  <si>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</si>
  <si>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</si>
  <si>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</si>
  <si>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</si>
  <si>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</si>
  <si>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</si>
  <si>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</si>
  <si>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</si>
  <si>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</si>
  <si>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</si>
  <si>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</si>
  <si>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</si>
  <si>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</si>
  <si>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</si>
  <si>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</si>
  <si>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</si>
  <si>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</si>
  <si>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</si>
  <si>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</si>
  <si>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</si>
  <si>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</si>
  <si>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</si>
  <si>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</si>
  <si>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</si>
  <si>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</si>
  <si>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</si>
  <si>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</si>
  <si>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</si>
  <si>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</si>
  <si>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</si>
  <si>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</si>
  <si>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</si>
  <si>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</si>
  <si>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</si>
  <si>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</si>
  <si>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</si>
  <si>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</si>
  <si>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</si>
  <si>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</si>
  <si>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</si>
  <si>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</si>
  <si>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</si>
  <si>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</si>
  <si>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</si>
  <si>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</si>
  <si>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</si>
  <si>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</si>
  <si>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</si>
  <si>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</si>
  <si>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</si>
  <si>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</si>
  <si>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</si>
  <si>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</si>
  <si>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</si>
  <si>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</si>
  <si>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</si>
  <si>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</si>
  <si>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</si>
  <si>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</si>
  <si>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</si>
  <si>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</si>
  <si>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</si>
  <si>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</si>
  <si>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</si>
  <si>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</si>
  <si>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</si>
  <si>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</si>
  <si>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</si>
  <si>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</si>
  <si>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</si>
  <si>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</si>
  <si>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</si>
  <si>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</si>
  <si>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</si>
  <si>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</si>
  <si>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</si>
  <si>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</si>
  <si>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</si>
  <si>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</si>
  <si>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</si>
  <si>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</si>
  <si>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</si>
  <si>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</si>
  <si>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</si>
  <si>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</si>
  <si>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</si>
  <si>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</si>
  <si>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</si>
  <si>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</si>
  <si>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</si>
  <si>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</si>
  <si>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</si>
  <si>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</si>
  <si>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</si>
  <si>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</si>
  <si>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</si>
  <si>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</si>
  <si>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</si>
  <si>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</si>
  <si>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</si>
  <si>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</si>
  <si>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</si>
  <si>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</si>
  <si>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</si>
  <si>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</si>
  <si>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</si>
  <si>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</si>
  <si>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</si>
  <si>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</si>
  <si>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</si>
  <si>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</si>
  <si>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</si>
  <si>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</si>
  <si>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</si>
  <si>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</si>
  <si>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</si>
  <si>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</si>
  <si>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</si>
  <si>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</si>
  <si>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</si>
  <si>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</si>
  <si>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</si>
  <si>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</si>
  <si>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</si>
  <si>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</si>
  <si>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</si>
  <si>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</si>
  <si>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</si>
  <si>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</si>
  <si>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</si>
  <si>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</si>
  <si>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</si>
  <si>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</si>
  <si>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</si>
  <si>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</si>
  <si>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</si>
  <si>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</si>
  <si>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</si>
  <si>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</si>
  <si>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</si>
  <si>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</si>
  <si>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</si>
  <si>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</si>
  <si>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</si>
  <si>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</si>
  <si>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</si>
  <si>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</si>
  <si>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</si>
  <si>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</si>
  <si>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</si>
  <si>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</si>
  <si>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</si>
  <si>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</si>
  <si>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</si>
  <si>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</si>
  <si>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</si>
  <si>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</si>
  <si>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</si>
  <si>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</si>
  <si>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</si>
  <si>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</si>
  <si>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</si>
  <si>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</si>
  <si>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</si>
  <si>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</si>
  <si>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</si>
  <si>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</si>
  <si>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</si>
  <si>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</si>
  <si>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</si>
  <si>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</si>
  <si>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</si>
  <si>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</si>
  <si>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</si>
  <si>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</si>
  <si>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</si>
  <si>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</si>
  <si>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</si>
  <si>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</si>
  <si>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</si>
  <si>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</si>
  <si>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</si>
  <si>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</si>
  <si>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</si>
  <si>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</si>
  <si>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</si>
  <si>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</si>
  <si>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</si>
  <si>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</si>
  <si>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</si>
  <si>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</si>
  <si>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</si>
  <si>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</si>
  <si>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</si>
  <si>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</si>
  <si>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</si>
  <si>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</si>
  <si>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</si>
  <si>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</si>
  <si>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</si>
  <si>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</si>
  <si>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</si>
  <si>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</si>
  <si>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</si>
  <si>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</si>
  <si>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</si>
  <si>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</si>
  <si>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</si>
  <si>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</si>
  <si>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</si>
  <si>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</si>
  <si>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</si>
  <si>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</si>
  <si>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</si>
  <si>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</si>
  <si>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</si>
  <si>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</si>
  <si>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</si>
  <si>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</si>
  <si>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</si>
  <si>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</si>
  <si>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</si>
  <si>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</si>
  <si>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</si>
  <si>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</si>
  <si>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</si>
  <si>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</si>
  <si>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</si>
  <si>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</si>
  <si>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</si>
  <si>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</si>
  <si>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</si>
  <si>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</si>
  <si>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</si>
  <si>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</si>
  <si>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</si>
  <si>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</si>
  <si>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</si>
  <si>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</si>
  <si>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</si>
  <si>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</si>
  <si>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</si>
  <si>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</si>
  <si>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</si>
  <si>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</si>
  <si>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</si>
  <si>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</si>
  <si>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</si>
  <si>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</si>
  <si>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</si>
  <si>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</si>
  <si>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</si>
  <si>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</si>
  <si>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</si>
  <si>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</si>
  <si>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</si>
  <si>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</si>
  <si>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</si>
  <si>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</si>
  <si>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</si>
  <si>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</si>
  <si>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</si>
  <si>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</si>
  <si>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</si>
  <si>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</si>
  <si>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</si>
  <si>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</si>
  <si>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</si>
  <si>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</si>
  <si>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</si>
  <si>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</si>
  <si>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</si>
  <si>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</si>
  <si>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</si>
  <si>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</si>
  <si>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</si>
  <si>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</si>
  <si>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</si>
  <si>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</si>
  <si>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</si>
  <si>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</si>
  <si>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</si>
  <si>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</si>
  <si>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</si>
  <si>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</si>
  <si>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</si>
  <si>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</si>
  <si>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</si>
  <si>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</si>
  <si>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</si>
  <si>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</si>
  <si>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</si>
  <si>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</si>
  <si>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</si>
  <si>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</si>
  <si>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</si>
  <si>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</si>
  <si>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</si>
  <si>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</si>
  <si>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</si>
  <si>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</si>
  <si>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</si>
  <si>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</si>
  <si>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</si>
  <si>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</si>
  <si>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</si>
  <si>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</si>
  <si>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</si>
  <si>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</si>
  <si>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</si>
  <si>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</si>
  <si>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</si>
  <si>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</si>
  <si>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</si>
  <si>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</si>
  <si>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</si>
  <si>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</si>
  <si>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</si>
  <si>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</si>
  <si>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</si>
  <si>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</si>
  <si>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</si>
  <si>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</si>
  <si>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</si>
  <si>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</si>
  <si>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</si>
  <si>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</si>
  <si>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</si>
  <si>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</si>
  <si>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</si>
  <si>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</si>
  <si>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</si>
  <si>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</si>
  <si>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</si>
  <si>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</si>
  <si>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</si>
  <si>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</si>
  <si>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</si>
  <si>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</si>
  <si>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</si>
  <si>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</si>
  <si>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</si>
  <si>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</si>
  <si>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</si>
  <si>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</si>
  <si>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</si>
  <si>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</si>
  <si>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</si>
  <si>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</si>
  <si>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</si>
  <si>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</si>
  <si>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</si>
  <si>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</si>
  <si>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</si>
  <si>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</si>
  <si>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</si>
  <si>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</si>
  <si>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</si>
  <si>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</si>
  <si>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</si>
  <si>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</si>
  <si>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</si>
  <si>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</si>
  <si>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</si>
  <si>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</si>
  <si>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</si>
  <si>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</si>
  <si>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</si>
  <si>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</si>
  <si>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</si>
  <si>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</si>
  <si>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</si>
  <si>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</si>
  <si>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</si>
  <si>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</si>
  <si>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</si>
  <si>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</si>
  <si>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</si>
  <si>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</si>
  <si>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</si>
  <si>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</si>
  <si>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</si>
  <si>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</si>
  <si>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</si>
  <si>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</si>
  <si>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</si>
  <si>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</si>
  <si>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</si>
  <si>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</si>
  <si>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</si>
  <si>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</si>
  <si>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</si>
  <si>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</si>
  <si>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</si>
  <si>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</si>
  <si>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</si>
  <si>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</si>
  <si>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</si>
  <si>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</si>
  <si>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</si>
  <si>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</si>
  <si>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</si>
  <si>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</si>
  <si>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</si>
  <si>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</si>
  <si>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</si>
  <si>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</si>
  <si>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</si>
  <si>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</si>
  <si>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</si>
  <si>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</si>
  <si>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</si>
  <si>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</si>
  <si>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</si>
  <si>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</si>
  <si>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</si>
  <si>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</si>
  <si>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</si>
  <si>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</si>
  <si>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</si>
  <si>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</si>
  <si>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</si>
  <si>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</si>
  <si>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</si>
  <si>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</si>
  <si>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</si>
  <si>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</si>
  <si>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</si>
  <si>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</si>
  <si>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</si>
  <si>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</si>
  <si>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</si>
  <si>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</si>
  <si>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</si>
  <si>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</si>
  <si>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</si>
  <si>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</si>
  <si>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</si>
  <si>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</si>
  <si>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</si>
  <si>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</si>
  <si>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</si>
  <si>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</si>
  <si>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</si>
  <si>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</si>
  <si>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</si>
  <si>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</si>
  <si>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</si>
  <si>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</si>
  <si>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</si>
  <si>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</si>
  <si>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</si>
  <si>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</si>
  <si>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</si>
  <si>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</si>
  <si>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</si>
  <si>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</si>
  <si>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</si>
  <si>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</si>
  <si>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</si>
  <si>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</si>
  <si>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</si>
  <si>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</si>
  <si>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</si>
  <si>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</si>
  <si>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</si>
  <si>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</si>
  <si>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</si>
  <si>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</si>
  <si>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</si>
  <si>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</si>
  <si>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</si>
  <si>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</si>
  <si>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</si>
  <si>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</si>
  <si>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</si>
  <si>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</si>
  <si>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</si>
  <si>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</si>
  <si>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</si>
  <si>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</si>
  <si>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</si>
  <si>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</si>
  <si>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</si>
  <si>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</si>
  <si>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</si>
  <si>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</si>
  <si>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</si>
  <si>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</si>
  <si>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</si>
  <si>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</si>
  <si>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</si>
  <si>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</si>
  <si>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</si>
  <si>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</si>
  <si>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</si>
  <si>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</si>
  <si>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</si>
  <si>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</si>
  <si>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</si>
  <si>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</si>
  <si>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</si>
  <si>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</si>
  <si>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</si>
  <si>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</si>
  <si>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</si>
  <si>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</si>
  <si>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</si>
  <si>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</si>
  <si>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</si>
  <si>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</si>
  <si>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</si>
  <si>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</si>
  <si>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</si>
  <si>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</si>
  <si>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</si>
  <si>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</si>
  <si>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</si>
  <si>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</si>
  <si>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</si>
  <si>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</si>
  <si>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</si>
  <si>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</si>
  <si>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</si>
  <si>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</si>
  <si>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</si>
  <si>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</si>
  <si>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</si>
  <si>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</si>
  <si>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</si>
  <si>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</si>
  <si>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</si>
  <si>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</si>
  <si>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</si>
  <si>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</si>
  <si>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</si>
  <si>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</si>
  <si>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</si>
  <si>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</si>
  <si>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</si>
  <si>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</si>
  <si>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</si>
  <si>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</si>
  <si>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</si>
  <si>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</si>
  <si>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</si>
  <si>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</si>
  <si>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</si>
  <si>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</si>
  <si>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</si>
  <si>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</si>
  <si>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</si>
  <si>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</si>
  <si>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</si>
  <si>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</si>
  <si>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</si>
  <si>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</si>
  <si>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</si>
  <si>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</si>
  <si>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</si>
  <si>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</si>
  <si>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</si>
  <si>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</si>
  <si>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</si>
  <si>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</si>
  <si>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</si>
  <si>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</si>
  <si>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</si>
  <si>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</si>
  <si>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</si>
  <si>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</si>
  <si>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</si>
  <si>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</si>
  <si>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</si>
  <si>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</si>
  <si>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</si>
  <si>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</si>
  <si>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</si>
  <si>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</si>
  <si>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</si>
  <si>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</si>
  <si>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</si>
  <si>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</si>
  <si>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</si>
  <si>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</si>
  <si>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</si>
  <si>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</si>
  <si>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</si>
  <si>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</si>
  <si>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</si>
  <si>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</si>
  <si>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</si>
  <si>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</si>
  <si>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</si>
  <si>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</si>
  <si>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</si>
  <si>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</si>
  <si>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</si>
  <si>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</si>
  <si>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</si>
  <si>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</si>
  <si>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</si>
  <si>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</si>
  <si>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</si>
  <si>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</si>
  <si>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</si>
  <si>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</si>
  <si>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</si>
  <si>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</si>
  <si>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</si>
  <si>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</si>
  <si>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</si>
  <si>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</si>
  <si>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</si>
  <si>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</si>
  <si>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</si>
  <si>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</si>
  <si>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</si>
  <si>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</si>
  <si>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</si>
  <si>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</si>
  <si>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</si>
  <si>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</si>
  <si>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</si>
  <si>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</si>
  <si>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</si>
  <si>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</si>
  <si>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</si>
  <si>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</si>
  <si>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</si>
  <si>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</si>
  <si>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</si>
  <si>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</si>
  <si>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</si>
  <si>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</si>
  <si>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</si>
  <si>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</si>
  <si>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</si>
  <si>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</si>
  <si>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</si>
  <si>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</si>
  <si>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</si>
  <si>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</si>
  <si>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</si>
  <si>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</si>
  <si>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</si>
  <si>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</si>
  <si>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</si>
  <si>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</si>
  <si>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</si>
  <si>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</si>
  <si>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</si>
  <si>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</si>
  <si>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</si>
  <si>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</si>
  <si>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</si>
  <si>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</si>
  <si>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</si>
  <si>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</si>
  <si>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</si>
  <si>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</si>
  <si>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</si>
  <si>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</si>
  <si>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</si>
  <si>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</si>
  <si>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</si>
  <si>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</si>
  <si>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</si>
  <si>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</si>
  <si>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</si>
  <si>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</si>
  <si>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</si>
  <si>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</si>
  <si>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</si>
  <si>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</si>
  <si>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</si>
  <si>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</si>
  <si>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</si>
  <si>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</si>
  <si>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</si>
  <si>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</si>
  <si>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</si>
  <si>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</si>
  <si>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</si>
  <si>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</si>
  <si>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</si>
  <si>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</si>
  <si>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</si>
  <si>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</si>
  <si>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</si>
  <si>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</si>
  <si>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</si>
  <si>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</si>
  <si>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</si>
  <si>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</si>
  <si>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</si>
  <si>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</si>
  <si>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</si>
  <si>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</si>
  <si>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</si>
  <si>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</si>
  <si>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</si>
  <si>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</si>
  <si>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</si>
  <si>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</si>
  <si>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</si>
  <si>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</si>
  <si>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</si>
  <si>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</si>
  <si>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</si>
  <si>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</si>
  <si>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</si>
  <si>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</si>
  <si>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</si>
  <si>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</si>
  <si>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</si>
  <si>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</si>
  <si>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</si>
  <si>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</si>
  <si>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</si>
  <si>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</si>
  <si>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</si>
  <si>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</si>
  <si>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</si>
  <si>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</si>
  <si>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</si>
  <si>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</si>
  <si>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</si>
  <si>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</si>
  <si>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</si>
  <si>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</si>
  <si>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</si>
  <si>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</si>
  <si>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</si>
  <si>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</si>
  <si>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</si>
  <si>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</si>
  <si>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</si>
  <si>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</si>
  <si>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</si>
  <si>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</si>
  <si>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</si>
  <si>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</si>
  <si>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</si>
  <si>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</si>
  <si>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</si>
  <si>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</si>
  <si>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</si>
  <si>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</si>
  <si>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</si>
  <si>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</si>
  <si>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</si>
  <si>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</si>
  <si>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</si>
  <si>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</si>
  <si>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</si>
  <si>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</si>
  <si>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</si>
  <si>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</si>
  <si>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</si>
  <si>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</si>
  <si>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</si>
  <si>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</si>
  <si>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</si>
  <si>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</si>
  <si>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</si>
  <si>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</si>
  <si>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</si>
  <si>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</si>
  <si>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</si>
  <si>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</si>
  <si>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</si>
  <si>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</si>
  <si>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</si>
  <si>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</si>
  <si>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</si>
  <si>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</si>
  <si>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</si>
  <si>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</si>
  <si>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</si>
  <si>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</si>
  <si>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</si>
  <si>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</si>
  <si>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</si>
  <si>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</si>
  <si>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</si>
  <si>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</si>
  <si>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</si>
  <si>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</si>
  <si>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</si>
  <si>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</si>
  <si>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</si>
  <si>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</si>
  <si>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</si>
  <si>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</si>
  <si>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</si>
  <si>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</si>
  <si>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</si>
  <si>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</si>
  <si>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</si>
  <si>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</si>
  <si>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</si>
  <si>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</si>
  <si>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</si>
  <si>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</si>
  <si>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</si>
  <si>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</si>
  <si>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</si>
  <si>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</si>
  <si>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</si>
  <si>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</si>
  <si>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</si>
  <si>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</si>
  <si>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</si>
  <si>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</si>
  <si>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</si>
  <si>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</si>
  <si>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</si>
  <si>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</si>
  <si>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</si>
  <si>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</si>
  <si>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</si>
  <si>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</si>
  <si>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</si>
  <si>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</si>
  <si>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</si>
  <si>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</si>
  <si>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</si>
  <si>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</si>
  <si>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</si>
  <si>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</si>
  <si>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</si>
  <si>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</si>
  <si>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</si>
  <si>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</si>
  <si>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</si>
  <si>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</si>
  <si>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</si>
  <si>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</si>
  <si>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</si>
  <si>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</si>
  <si>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</si>
  <si>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</si>
  <si>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</si>
  <si>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</si>
  <si>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</si>
  <si>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</si>
  <si>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</si>
  <si>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</si>
  <si>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</si>
  <si>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</si>
  <si>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</si>
  <si>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</si>
  <si>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</si>
  <si>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</si>
  <si>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</si>
  <si>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</si>
  <si>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</si>
  <si>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</si>
  <si>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</si>
  <si>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</si>
  <si>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</si>
  <si>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</si>
  <si>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</si>
  <si>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</si>
  <si>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</si>
  <si>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</si>
  <si>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</si>
  <si>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</si>
  <si>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</si>
  <si>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</si>
  <si>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</si>
  <si>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</si>
  <si>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</si>
  <si>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</si>
  <si>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</si>
  <si>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</si>
  <si>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</si>
  <si>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</si>
  <si>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</si>
  <si>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</si>
  <si>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</si>
  <si>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</si>
  <si>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</si>
  <si>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</si>
  <si>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</si>
  <si>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</si>
  <si>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</si>
  <si>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</si>
  <si>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</si>
  <si>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</si>
  <si>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</si>
  <si>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</si>
  <si>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</si>
  <si>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</si>
  <si>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</si>
  <si>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</si>
  <si>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</si>
  <si>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</si>
  <si>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</si>
  <si>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</si>
  <si>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</si>
  <si>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</si>
  <si>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</si>
  <si>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</si>
  <si>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</si>
  <si>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</si>
  <si>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</si>
  <si>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</si>
  <si>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</si>
  <si>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</si>
  <si>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</si>
  <si>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</si>
  <si>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</si>
  <si>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</si>
  <si>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</si>
  <si>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</si>
  <si>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</si>
  <si>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</si>
  <si>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</si>
  <si>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</si>
  <si>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</si>
  <si>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</si>
  <si>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</si>
  <si>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</si>
  <si>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</si>
  <si>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</si>
  <si>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</si>
  <si>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</si>
  <si>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</si>
  <si>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</si>
  <si>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</si>
  <si>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</si>
  <si>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</si>
  <si>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</si>
  <si>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</si>
  <si>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</si>
  <si>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</si>
  <si>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</si>
  <si>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</si>
  <si>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</si>
  <si>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</si>
  <si>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</si>
  <si>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</si>
  <si>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</si>
  <si>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</si>
  <si>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</si>
  <si>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</si>
  <si>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</si>
  <si>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</si>
  <si>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</si>
  <si>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</si>
  <si>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</si>
  <si>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</si>
  <si>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</si>
  <si>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</si>
  <si>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</si>
  <si>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</si>
  <si>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</si>
  <si>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</si>
  <si>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</si>
  <si>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</si>
  <si>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</si>
  <si>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</si>
  <si>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</si>
  <si>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</si>
  <si>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</si>
  <si>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</si>
  <si>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</si>
  <si>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</si>
  <si>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</si>
  <si>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</si>
  <si>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</si>
  <si>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</si>
  <si>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</si>
  <si>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</si>
  <si>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</si>
  <si>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</si>
  <si>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</si>
  <si>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</si>
  <si>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</si>
  <si>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</si>
  <si>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</si>
  <si>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</si>
  <si>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</si>
  <si>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</si>
  <si>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</si>
  <si>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</si>
  <si>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</si>
  <si>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</si>
  <si>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</si>
  <si>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</si>
  <si>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</si>
  <si>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</si>
  <si>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</si>
  <si>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</si>
  <si>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</si>
  <si>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</si>
  <si>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</si>
  <si>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</si>
  <si>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</si>
  <si>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</si>
  <si>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</si>
  <si>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</si>
  <si>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</si>
  <si>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</si>
  <si>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</si>
  <si>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</si>
  <si>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</si>
  <si>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</si>
  <si>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</si>
  <si>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</si>
  <si>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</si>
  <si>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</si>
  <si>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</si>
  <si>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</si>
  <si>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</si>
  <si>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</si>
  <si>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</si>
  <si>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</si>
  <si>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</si>
  <si>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</si>
  <si>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</si>
  <si>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</si>
  <si>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</si>
  <si>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</si>
  <si>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</si>
  <si>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</si>
  <si>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</si>
  <si>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</si>
  <si>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</si>
  <si>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</si>
  <si>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</si>
  <si>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</si>
  <si>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</si>
  <si>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</si>
  <si>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</si>
  <si>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</si>
  <si>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</si>
  <si>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</si>
  <si>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</si>
  <si>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</si>
  <si>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</si>
  <si>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</si>
  <si>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</si>
  <si>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</si>
  <si>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</si>
  <si>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</si>
  <si>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</si>
  <si>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</si>
  <si>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</si>
  <si>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</si>
  <si>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</si>
  <si>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</si>
  <si>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</si>
  <si>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</si>
  <si>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</si>
  <si>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</si>
  <si>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</si>
  <si>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</si>
  <si>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</si>
  <si>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</si>
  <si>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</si>
  <si>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</si>
  <si>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</si>
  <si>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</si>
  <si>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</si>
  <si>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</si>
  <si>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</si>
  <si>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</si>
  <si>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</si>
  <si>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</si>
  <si>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</si>
  <si>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</si>
  <si>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</si>
  <si>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</si>
  <si>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</si>
  <si>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</si>
  <si>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</si>
  <si>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</si>
  <si>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</si>
  <si>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</si>
  <si>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</si>
  <si>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</si>
  <si>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</si>
  <si>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</si>
  <si>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</si>
  <si>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</si>
  <si>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</si>
  <si>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</si>
  <si>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</si>
  <si>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</si>
  <si>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</si>
  <si>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</si>
  <si>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</si>
  <si>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</si>
  <si>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</si>
  <si>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</si>
  <si>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</si>
  <si>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</si>
  <si>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</si>
  <si>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</si>
  <si>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</si>
  <si>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</si>
  <si>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</si>
  <si>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</si>
  <si>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</si>
  <si>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</si>
  <si>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</si>
  <si>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</si>
  <si>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</si>
  <si>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</si>
  <si>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</si>
  <si>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</si>
  <si>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</si>
  <si>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</si>
  <si>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</si>
  <si>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</si>
  <si>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</si>
  <si>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</si>
  <si>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</si>
  <si>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</si>
  <si>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</si>
  <si>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</si>
  <si>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</si>
  <si>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</si>
  <si>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</si>
  <si>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</si>
  <si>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</si>
  <si>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</si>
  <si>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</si>
  <si>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</si>
  <si>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</si>
  <si>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</si>
  <si>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</si>
  <si>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</si>
  <si>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</si>
  <si>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</si>
  <si>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</si>
  <si>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</si>
  <si>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</si>
  <si>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</si>
  <si>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</si>
  <si>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</si>
  <si>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</si>
  <si>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</si>
  <si>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</si>
  <si>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</si>
  <si>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</si>
  <si>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</si>
  <si>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</si>
  <si>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</si>
  <si>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</si>
  <si>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</si>
  <si>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</si>
  <si>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</si>
  <si>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</si>
  <si>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</si>
  <si>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</si>
  <si>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</si>
  <si>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</si>
  <si>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</si>
  <si>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</si>
  <si>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</si>
  <si>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</si>
  <si>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</si>
  <si>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</si>
  <si>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</si>
  <si>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</si>
  <si>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</si>
  <si>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</si>
  <si>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</si>
  <si>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</si>
  <si>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</si>
  <si>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</si>
  <si>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</si>
  <si>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</si>
  <si>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</si>
  <si>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</si>
  <si>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</si>
  <si>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</si>
  <si>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</si>
  <si>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</si>
  <si>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</si>
  <si>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</si>
  <si>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</si>
  <si>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</si>
  <si>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</si>
  <si>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</si>
  <si>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</si>
  <si>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</si>
  <si>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</si>
  <si>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</si>
  <si>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</si>
  <si>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</si>
  <si>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</si>
  <si>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</si>
  <si>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</si>
  <si>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</si>
  <si>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</si>
  <si>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</si>
  <si>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</si>
  <si>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</si>
  <si>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</si>
  <si>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</si>
  <si>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</si>
  <si>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</si>
  <si>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</si>
  <si>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</si>
  <si>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</si>
  <si>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</si>
  <si>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</si>
  <si>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</si>
  <si>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</si>
  <si>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</si>
  <si>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</si>
  <si>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</si>
  <si>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</si>
  <si>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</si>
  <si>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</si>
  <si>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</si>
  <si>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</si>
  <si>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</si>
  <si>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</si>
  <si>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</si>
  <si>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</si>
  <si>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</si>
  <si>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</si>
  <si>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</si>
  <si>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</si>
  <si>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</si>
  <si>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</si>
  <si>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</si>
  <si>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</si>
  <si>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</si>
  <si>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</si>
  <si>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</si>
  <si>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</si>
  <si>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</si>
  <si>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</si>
  <si>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</si>
  <si>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</si>
  <si>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</si>
  <si>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</si>
  <si>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</si>
  <si>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</si>
  <si>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</si>
  <si>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</si>
  <si>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</si>
  <si>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</si>
  <si>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</si>
  <si>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</si>
  <si>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</si>
  <si>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</si>
  <si>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</si>
  <si>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</si>
  <si>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</si>
  <si>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</si>
  <si>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</si>
  <si>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</si>
  <si>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</si>
  <si>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</si>
  <si>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</si>
  <si>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</si>
  <si>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</si>
  <si>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</si>
  <si>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</si>
  <si>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</si>
  <si>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</si>
  <si>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</si>
  <si>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</si>
  <si>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</si>
  <si>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</si>
  <si>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</si>
  <si>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</si>
  <si>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</si>
  <si>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</si>
  <si>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</si>
  <si>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</si>
  <si>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</si>
  <si>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</si>
  <si>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</si>
  <si>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</si>
  <si>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</si>
  <si>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</si>
  <si>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</si>
  <si>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</si>
  <si>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</si>
  <si>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</si>
  <si>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</si>
  <si>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</si>
  <si>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</si>
  <si>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</si>
  <si>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</si>
  <si>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</si>
  <si>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</si>
  <si>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</si>
  <si>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</si>
  <si>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</si>
  <si>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</si>
  <si>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</si>
  <si>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</si>
  <si>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</si>
  <si>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</si>
  <si>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</si>
  <si>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</si>
  <si>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</si>
  <si>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</si>
  <si>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</si>
  <si>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</si>
  <si>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</si>
  <si>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</si>
  <si>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</si>
  <si>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</si>
  <si>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</si>
  <si>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</si>
  <si>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</si>
  <si>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</si>
  <si>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</si>
  <si>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</si>
  <si>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</si>
  <si>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</si>
  <si>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</si>
  <si>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</si>
  <si>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</si>
  <si>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</si>
  <si>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</si>
  <si>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</si>
  <si>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</si>
  <si>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</si>
  <si>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</si>
  <si>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</si>
  <si>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</si>
  <si>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</si>
  <si>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</si>
  <si>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</si>
  <si>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</si>
  <si>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</si>
  <si>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</si>
  <si>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</si>
  <si>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</si>
  <si>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</si>
  <si>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</si>
  <si>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</si>
  <si>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</si>
  <si>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</si>
  <si>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</si>
  <si>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</si>
  <si>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</si>
  <si>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</si>
  <si>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</si>
  <si>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</si>
  <si>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</si>
  <si>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</si>
  <si>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</si>
  <si>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</si>
  <si>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</si>
  <si>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</si>
  <si>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</si>
  <si>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</si>
  <si>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</si>
  <si>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</si>
  <si>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</si>
  <si>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</si>
  <si>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</si>
  <si>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</si>
  <si>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</si>
  <si>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</si>
  <si>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</si>
  <si>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</si>
  <si>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</si>
  <si>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</si>
  <si>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</si>
  <si>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</si>
  <si>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</si>
  <si>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</si>
  <si>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</si>
  <si>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</si>
  <si>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</si>
  <si>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</si>
  <si>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</si>
  <si>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</si>
  <si>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</si>
  <si>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</si>
  <si>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</si>
  <si>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</si>
  <si>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</si>
  <si>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</si>
  <si>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</si>
  <si>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</si>
  <si>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</si>
  <si>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</si>
  <si>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</si>
  <si>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</si>
  <si>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</si>
  <si>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</si>
  <si>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</si>
  <si>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</si>
  <si>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</si>
  <si>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</si>
  <si>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</si>
  <si>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</si>
  <si>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</si>
  <si>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</si>
  <si>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</si>
  <si>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</si>
  <si>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</si>
  <si>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</si>
  <si>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</si>
  <si>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</si>
  <si>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</si>
  <si>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</si>
  <si>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</si>
  <si>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</si>
  <si>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</si>
  <si>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</si>
  <si>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</si>
  <si>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</si>
  <si>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</si>
  <si>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</si>
  <si>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</si>
  <si>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</si>
  <si>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</si>
  <si>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</si>
  <si>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</si>
  <si>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</si>
  <si>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</si>
  <si>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</si>
  <si>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</si>
  <si>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</si>
  <si>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</si>
  <si>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</si>
  <si>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</si>
  <si>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</si>
  <si>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</si>
  <si>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</si>
  <si>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</si>
  <si>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</si>
  <si>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</si>
  <si>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</si>
  <si>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</si>
  <si>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</si>
  <si>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</si>
  <si>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</si>
  <si>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</si>
  <si>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</si>
  <si>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</si>
  <si>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</si>
  <si>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</si>
  <si>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</si>
  <si>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</si>
  <si>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</si>
  <si>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</si>
  <si>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</si>
  <si>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</si>
  <si>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</si>
  <si>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</si>
  <si>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</si>
  <si>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</si>
  <si>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</si>
  <si>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</si>
  <si>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</si>
  <si>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</si>
  <si>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</si>
  <si>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</si>
  <si>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</si>
  <si>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</si>
  <si>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</si>
  <si>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</si>
  <si>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</si>
  <si>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</si>
  <si>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</si>
  <si>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</si>
  <si>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</si>
  <si>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</si>
  <si>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</si>
  <si>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</si>
  <si>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</si>
  <si>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</si>
  <si>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</si>
  <si>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</si>
  <si>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</si>
  <si>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</si>
  <si>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</si>
  <si>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</si>
  <si>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</si>
  <si>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</si>
  <si>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</si>
  <si>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</si>
  <si>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</si>
  <si>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</si>
  <si>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</si>
  <si>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</si>
  <si>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</si>
  <si>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</si>
  <si>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</si>
  <si>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</si>
  <si>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</si>
  <si>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</si>
  <si>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</si>
  <si>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</si>
  <si>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</si>
  <si>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</si>
  <si>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</si>
  <si>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</si>
  <si>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</si>
  <si>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</si>
  <si>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</si>
  <si>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</si>
  <si>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</si>
  <si>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</si>
  <si>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</si>
  <si>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</si>
  <si>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</si>
  <si>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</si>
  <si>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</si>
  <si>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</si>
  <si>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</si>
  <si>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</si>
  <si>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</si>
  <si>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</si>
  <si>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</si>
  <si>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</si>
  <si>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</si>
  <si>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</si>
  <si>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</si>
  <si>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</si>
  <si>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</si>
  <si>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</si>
  <si>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</si>
  <si>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</si>
  <si>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</si>
  <si>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</si>
  <si>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</si>
  <si>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</si>
  <si>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</si>
  <si>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</si>
  <si>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</si>
  <si>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</si>
  <si>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</si>
  <si>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</si>
  <si>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</si>
  <si>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</si>
  <si>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</si>
  <si>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</si>
  <si>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</si>
  <si>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</si>
  <si>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</si>
  <si>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</si>
  <si>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</si>
  <si>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</si>
  <si>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</si>
  <si>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</si>
  <si>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</si>
  <si>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</si>
  <si>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</si>
  <si>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</si>
  <si>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</si>
  <si>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</si>
  <si>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</si>
  <si>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</si>
  <si>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</si>
  <si>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</si>
  <si>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</si>
  <si>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</si>
  <si>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</si>
  <si>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</si>
  <si>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</si>
  <si>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</si>
  <si>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</si>
  <si>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</si>
  <si>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</si>
  <si>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</si>
  <si>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</si>
  <si>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</si>
  <si>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</si>
  <si>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</si>
  <si>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</si>
  <si>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</si>
  <si>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</si>
  <si>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</si>
  <si>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</si>
  <si>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</si>
  <si>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</si>
  <si>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</si>
  <si>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</si>
  <si>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</si>
  <si>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</si>
  <si>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</si>
  <si>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</si>
  <si>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</si>
  <si>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</si>
  <si>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</si>
  <si>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</si>
  <si>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</si>
  <si>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</si>
  <si>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</si>
  <si>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</si>
  <si>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</si>
  <si>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</si>
  <si>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</si>
  <si>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</si>
  <si>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</si>
  <si>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</si>
  <si>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</si>
  <si>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</si>
  <si>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</si>
  <si>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</si>
  <si>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</si>
  <si>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</si>
  <si>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</si>
  <si>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</si>
  <si>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</si>
  <si>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</si>
  <si>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</si>
  <si>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</si>
  <si>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</si>
  <si>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</si>
  <si>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</si>
  <si>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</si>
  <si>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</si>
  <si>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</si>
  <si>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</si>
  <si>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</si>
  <si>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</si>
  <si>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</si>
  <si>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</si>
  <si>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</si>
  <si>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</si>
  <si>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</si>
  <si>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</si>
  <si>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</si>
  <si>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</si>
  <si>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</si>
  <si>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</si>
  <si>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</si>
  <si>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</si>
  <si>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</si>
  <si>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</si>
  <si>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</si>
  <si>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</si>
  <si>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E</t>
  </si>
  <si>
    <t>C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</si>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</sst>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1" xfId="0" applyBorder="1"/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0" fillId="0" borderId="0" xfId="0" quotePrefix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rgb="FF0070C0"/>
      </font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ED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[ExcelStarterBook_TS.xlsx]Sheet2!PivotTable1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2-F14E-83D9-3C4DA1C20797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22-F14E-83D9-3C4DA1C20797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122-F14E-83D9-3C4DA1C20797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122-F14E-83D9-3C4DA1C20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183824"/>
        <c:axId val="660331920"/>
      </c:barChart>
      <c:catAx>
        <c:axId val="660183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331920"/>
        <c:crosses val="autoZero"/>
        <c:auto val="1"/>
        <c:lblAlgn val="ctr"/>
        <c:lblOffset val="100"/>
        <c:noMultiLvlLbl val="0"/>
      </c:catAx>
      <c:valAx>
        <c:axId val="66033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1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[ExcelStarterBook_TS.xlsx]Sheet3!PivotTable2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 Outcomes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Sheet3!$B$6:$B$48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85-3242-B11E-8663BFEBD481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FC-2445-8CDC-5E78DDC74C0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Sheet3!$D$6:$D$48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FC-2445-8CDC-5E78DDC74C0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FC-2445-8CDC-5E78DDC74C08}"/>
            </c:ext>
          </c:extLst>
        </c:ser>
        <c:ser>
          <c:idx val="4"/>
          <c:order val="4"/>
          <c:tx>
            <c:strRef>
              <c:f>Sheet3!$F$4:$F$5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Sheet3!$F$6:$F$48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4CFC-2445-8CDC-5E78DDC74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695638576"/>
        <c:axId val="704651792"/>
      </c:barChart>
      <c:catAx>
        <c:axId val="69563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51792"/>
        <c:crosses val="autoZero"/>
        <c:auto val="1"/>
        <c:lblAlgn val="ctr"/>
        <c:lblOffset val="100"/>
        <c:noMultiLvlLbl val="0"/>
      </c:catAx>
      <c:valAx>
        <c:axId val="70465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63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[ExcelStarterBook_TS.xlsx]Sheet4!PivotTable3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 Outcomes by Starting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54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38100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54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38100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5400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38100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38100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5C-7545-903A-AF79C28D228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38100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20-C34E-9BB0-A4DBD4771119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20-C34E-9BB0-A4DBD47711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7981776"/>
        <c:axId val="1977398464"/>
      </c:lineChart>
      <c:catAx>
        <c:axId val="1987981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of Campaign Creation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398464"/>
        <c:crosses val="autoZero"/>
        <c:auto val="1"/>
        <c:lblAlgn val="ctr"/>
        <c:lblOffset val="100"/>
        <c:noMultiLvlLbl val="0"/>
      </c:catAx>
      <c:valAx>
        <c:axId val="197739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9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F-354D-BE57-CD6E21D25AA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F-354D-BE57-CD6E21D25AA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AF-354D-BE57-CD6E21D25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4722704"/>
        <c:axId val="1388266480"/>
      </c:lineChart>
      <c:catAx>
        <c:axId val="138472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266480"/>
        <c:crosses val="autoZero"/>
        <c:auto val="1"/>
        <c:lblAlgn val="ctr"/>
        <c:lblOffset val="100"/>
        <c:noMultiLvlLbl val="0"/>
      </c:catAx>
      <c:valAx>
        <c:axId val="13882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2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3</xdr:row>
      <xdr:rowOff>114300</xdr:rowOff>
    </xdr:from>
    <xdr:to>
      <xdr:col>15</xdr:col>
      <xdr:colOff>114300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562D4-2526-7442-A900-345397BAA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374650</xdr:colOff>
      <xdr:row>3</xdr:row>
      <xdr:rowOff>0</xdr:rowOff>
    </xdr:from>
    <xdr:to>
      <xdr:col>17</xdr:col>
      <xdr:colOff>698500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A61E7-E629-0743-AC01-8301FBABE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222250</xdr:colOff>
      <xdr:row>1</xdr:row>
      <xdr:rowOff>184150</xdr:rowOff>
    </xdr:from>
    <xdr:to>
      <xdr:col>15</xdr:col>
      <xdr:colOff>88900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B2E245-67C6-AA4A-82C0-437A76CD55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1524000</xdr:colOff>
      <xdr:row>13</xdr:row>
      <xdr:rowOff>171450</xdr:rowOff>
    </xdr:from>
    <xdr:to>
      <xdr:col>10</xdr:col>
      <xdr:colOff>812800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95294-4899-1940-844A-77FACB541E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t. Onge" refreshedDate="43421.677273148147" createdVersion="6" refreshedVersion="6" minRefreshableVersion="3" recordCount="4115" xr:uid="{2A806E0E-C389-414E-AD92-362579354114}">
  <cacheSource type="worksheet">
    <worksheetSource ref="A1:R1048576" sheet="Sheet1"/>
  </cacheSource>
  <cacheFields count="19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 formula=" (launched_at/86400)+25569+(-5/24)" databaseField="0"/>
  </cacheFields>
  <extLst>
    <ext xmlns:x14="http://schemas.microsoft.com/office/spreadsheetml/2009/9/main" uri="{725AE2AE-9491-48be-B2B4-4EB974FC3084}">
      <x14:pivotCacheDefinition pivotCacheId="16621376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St. Onge" refreshedDate="43428.611525462962" createdVersion="6" refreshedVersion="6" minRefreshableVersion="3" recordCount="4115" xr:uid="{E8229673-82AC-F84C-9750-018A7377BB1E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x v="0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</r>
  <r>
    <x v="1"/>
    <x v="1"/>
    <x v="1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</r>
  <r>
    <x v="2"/>
    <x v="2"/>
    <x v="2"/>
    <n v="500"/>
    <n v="525"/>
    <x v="0"/>
    <x v="1"/>
    <s v="GBP"/>
    <n v="1455555083"/>
    <x v="2"/>
    <b v="0"/>
    <n v="35"/>
    <b v="1"/>
    <s v="film &amp; video/television"/>
    <n v="105"/>
    <n v="15"/>
    <x v="0"/>
    <x v="0"/>
  </r>
  <r>
    <x v="3"/>
    <x v="3"/>
    <x v="3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</r>
  <r>
    <x v="4"/>
    <x v="4"/>
    <x v="4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</r>
  <r>
    <x v="5"/>
    <x v="5"/>
    <x v="5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</r>
  <r>
    <x v="6"/>
    <x v="6"/>
    <x v="6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</r>
  <r>
    <x v="7"/>
    <x v="7"/>
    <x v="7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</r>
  <r>
    <x v="8"/>
    <x v="8"/>
    <x v="8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</r>
  <r>
    <x v="9"/>
    <x v="9"/>
    <x v="9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</r>
  <r>
    <x v="10"/>
    <x v="10"/>
    <x v="10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</r>
  <r>
    <x v="11"/>
    <x v="11"/>
    <x v="11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</r>
  <r>
    <x v="12"/>
    <x v="12"/>
    <x v="12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</r>
  <r>
    <x v="13"/>
    <x v="13"/>
    <x v="13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</r>
  <r>
    <x v="14"/>
    <x v="14"/>
    <x v="14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</r>
  <r>
    <x v="15"/>
    <x v="15"/>
    <x v="15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</r>
  <r>
    <x v="16"/>
    <x v="16"/>
    <x v="16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</r>
  <r>
    <x v="17"/>
    <x v="17"/>
    <x v="17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</r>
  <r>
    <x v="18"/>
    <x v="18"/>
    <x v="18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</r>
  <r>
    <x v="19"/>
    <x v="19"/>
    <x v="19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</r>
  <r>
    <x v="20"/>
    <x v="20"/>
    <x v="20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</r>
  <r>
    <x v="21"/>
    <x v="21"/>
    <x v="21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</r>
  <r>
    <x v="22"/>
    <x v="22"/>
    <x v="22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</r>
  <r>
    <x v="23"/>
    <x v="23"/>
    <x v="23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</r>
  <r>
    <x v="24"/>
    <x v="24"/>
    <x v="24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</r>
  <r>
    <x v="25"/>
    <x v="25"/>
    <x v="25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</r>
  <r>
    <x v="26"/>
    <x v="26"/>
    <x v="26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</r>
  <r>
    <x v="27"/>
    <x v="27"/>
    <x v="27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</r>
  <r>
    <x v="28"/>
    <x v="28"/>
    <x v="28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</r>
  <r>
    <x v="29"/>
    <x v="29"/>
    <x v="29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</r>
  <r>
    <x v="30"/>
    <x v="30"/>
    <x v="30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</r>
  <r>
    <x v="31"/>
    <x v="31"/>
    <x v="31"/>
    <n v="13"/>
    <n v="13"/>
    <x v="0"/>
    <x v="0"/>
    <s v="USD"/>
    <n v="1453748434"/>
    <x v="31"/>
    <b v="0"/>
    <n v="1"/>
    <b v="1"/>
    <s v="film &amp; video/television"/>
    <n v="100"/>
    <n v="13"/>
    <x v="0"/>
    <x v="0"/>
  </r>
  <r>
    <x v="32"/>
    <x v="32"/>
    <x v="32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</r>
  <r>
    <x v="33"/>
    <x v="33"/>
    <x v="33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</r>
  <r>
    <x v="34"/>
    <x v="34"/>
    <x v="34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</r>
  <r>
    <x v="35"/>
    <x v="35"/>
    <x v="35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</r>
  <r>
    <x v="36"/>
    <x v="36"/>
    <x v="36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</r>
  <r>
    <x v="37"/>
    <x v="37"/>
    <x v="37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</r>
  <r>
    <x v="38"/>
    <x v="38"/>
    <x v="38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</r>
  <r>
    <x v="39"/>
    <x v="39"/>
    <x v="39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</r>
  <r>
    <x v="40"/>
    <x v="40"/>
    <x v="40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</r>
  <r>
    <x v="41"/>
    <x v="41"/>
    <x v="41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</r>
  <r>
    <x v="42"/>
    <x v="42"/>
    <x v="42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</r>
  <r>
    <x v="43"/>
    <x v="43"/>
    <x v="43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</r>
  <r>
    <x v="44"/>
    <x v="44"/>
    <x v="44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</r>
  <r>
    <x v="45"/>
    <x v="45"/>
    <x v="45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</r>
  <r>
    <x v="46"/>
    <x v="46"/>
    <x v="46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</r>
  <r>
    <x v="47"/>
    <x v="47"/>
    <x v="47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</r>
  <r>
    <x v="48"/>
    <x v="48"/>
    <x v="48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</r>
  <r>
    <x v="49"/>
    <x v="49"/>
    <x v="49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</r>
  <r>
    <x v="50"/>
    <x v="50"/>
    <x v="50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</r>
  <r>
    <x v="51"/>
    <x v="51"/>
    <x v="51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</r>
  <r>
    <x v="52"/>
    <x v="52"/>
    <x v="52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</r>
  <r>
    <x v="53"/>
    <x v="53"/>
    <x v="53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</r>
  <r>
    <x v="54"/>
    <x v="54"/>
    <x v="54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</r>
  <r>
    <x v="55"/>
    <x v="55"/>
    <x v="55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</r>
  <r>
    <x v="56"/>
    <x v="56"/>
    <x v="56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</r>
  <r>
    <x v="57"/>
    <x v="57"/>
    <x v="57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</r>
  <r>
    <x v="58"/>
    <x v="58"/>
    <x v="58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</r>
  <r>
    <x v="59"/>
    <x v="59"/>
    <x v="59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</r>
  <r>
    <x v="60"/>
    <x v="60"/>
    <x v="60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</r>
  <r>
    <x v="61"/>
    <x v="61"/>
    <x v="61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</r>
  <r>
    <x v="62"/>
    <x v="62"/>
    <x v="62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</r>
  <r>
    <x v="63"/>
    <x v="63"/>
    <x v="63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</r>
  <r>
    <x v="64"/>
    <x v="64"/>
    <x v="64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</r>
  <r>
    <x v="65"/>
    <x v="65"/>
    <x v="65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</r>
  <r>
    <x v="66"/>
    <x v="66"/>
    <x v="66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</r>
  <r>
    <x v="67"/>
    <x v="67"/>
    <x v="67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</r>
  <r>
    <x v="68"/>
    <x v="68"/>
    <x v="68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</r>
  <r>
    <x v="69"/>
    <x v="69"/>
    <x v="69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</r>
  <r>
    <x v="70"/>
    <x v="70"/>
    <x v="70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</r>
  <r>
    <x v="71"/>
    <x v="71"/>
    <x v="71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</r>
  <r>
    <x v="72"/>
    <x v="72"/>
    <x v="72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</r>
  <r>
    <x v="73"/>
    <x v="73"/>
    <x v="73"/>
    <n v="900"/>
    <n v="900"/>
    <x v="0"/>
    <x v="0"/>
    <s v="USD"/>
    <n v="1304395140"/>
    <x v="73"/>
    <b v="0"/>
    <n v="18"/>
    <b v="1"/>
    <s v="film &amp; video/shorts"/>
    <n v="100"/>
    <n v="50"/>
    <x v="0"/>
    <x v="1"/>
  </r>
  <r>
    <x v="74"/>
    <x v="74"/>
    <x v="74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</r>
  <r>
    <x v="75"/>
    <x v="75"/>
    <x v="75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</r>
  <r>
    <x v="76"/>
    <x v="76"/>
    <x v="76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</r>
  <r>
    <x v="77"/>
    <x v="77"/>
    <x v="77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</r>
  <r>
    <x v="78"/>
    <x v="78"/>
    <x v="78"/>
    <n v="50"/>
    <n v="1351"/>
    <x v="0"/>
    <x v="6"/>
    <s v="EUR"/>
    <n v="1472751121"/>
    <x v="78"/>
    <b v="0"/>
    <n v="35"/>
    <b v="1"/>
    <s v="film &amp; video/shorts"/>
    <n v="2702"/>
    <n v="38.6"/>
    <x v="0"/>
    <x v="1"/>
  </r>
  <r>
    <x v="79"/>
    <x v="79"/>
    <x v="79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</r>
  <r>
    <x v="80"/>
    <x v="80"/>
    <x v="80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</r>
  <r>
    <x v="81"/>
    <x v="81"/>
    <x v="81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</r>
  <r>
    <x v="82"/>
    <x v="82"/>
    <x v="82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</r>
  <r>
    <x v="83"/>
    <x v="83"/>
    <x v="83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</r>
  <r>
    <x v="84"/>
    <x v="84"/>
    <x v="84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</r>
  <r>
    <x v="85"/>
    <x v="85"/>
    <x v="85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</r>
  <r>
    <x v="86"/>
    <x v="86"/>
    <x v="86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</r>
  <r>
    <x v="87"/>
    <x v="87"/>
    <x v="87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</r>
  <r>
    <x v="88"/>
    <x v="88"/>
    <x v="88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</r>
  <r>
    <x v="89"/>
    <x v="89"/>
    <x v="89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</r>
  <r>
    <x v="90"/>
    <x v="90"/>
    <x v="90"/>
    <n v="500"/>
    <n v="502"/>
    <x v="0"/>
    <x v="0"/>
    <s v="USD"/>
    <n v="1310454499"/>
    <x v="90"/>
    <b v="0"/>
    <n v="16"/>
    <b v="1"/>
    <s v="film &amp; video/shorts"/>
    <n v="100.4"/>
    <n v="31.375"/>
    <x v="0"/>
    <x v="1"/>
  </r>
  <r>
    <x v="91"/>
    <x v="91"/>
    <x v="91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</r>
  <r>
    <x v="92"/>
    <x v="92"/>
    <x v="92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</r>
  <r>
    <x v="93"/>
    <x v="93"/>
    <x v="93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</r>
  <r>
    <x v="94"/>
    <x v="94"/>
    <x v="94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</r>
  <r>
    <x v="95"/>
    <x v="95"/>
    <x v="95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</r>
  <r>
    <x v="96"/>
    <x v="96"/>
    <x v="96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</r>
  <r>
    <x v="97"/>
    <x v="97"/>
    <x v="97"/>
    <n v="400"/>
    <n v="425"/>
    <x v="0"/>
    <x v="0"/>
    <s v="USD"/>
    <n v="1310440482"/>
    <x v="97"/>
    <b v="0"/>
    <n v="8"/>
    <b v="1"/>
    <s v="film &amp; video/shorts"/>
    <n v="106.25"/>
    <n v="53.125"/>
    <x v="0"/>
    <x v="1"/>
  </r>
  <r>
    <x v="98"/>
    <x v="98"/>
    <x v="98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</r>
  <r>
    <x v="99"/>
    <x v="99"/>
    <x v="99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</r>
  <r>
    <x v="100"/>
    <x v="100"/>
    <x v="100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</r>
  <r>
    <x v="101"/>
    <x v="101"/>
    <x v="101"/>
    <n v="3500"/>
    <n v="3500"/>
    <x v="0"/>
    <x v="0"/>
    <s v="USD"/>
    <n v="1359052710"/>
    <x v="101"/>
    <b v="0"/>
    <n v="35"/>
    <b v="1"/>
    <s v="film &amp; video/shorts"/>
    <n v="100"/>
    <n v="100"/>
    <x v="0"/>
    <x v="1"/>
  </r>
  <r>
    <x v="102"/>
    <x v="102"/>
    <x v="102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</r>
  <r>
    <x v="103"/>
    <x v="103"/>
    <x v="103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</r>
  <r>
    <x v="104"/>
    <x v="104"/>
    <x v="104"/>
    <n v="500"/>
    <n v="600"/>
    <x v="0"/>
    <x v="0"/>
    <s v="USD"/>
    <n v="1301792400"/>
    <x v="104"/>
    <b v="0"/>
    <n v="10"/>
    <b v="1"/>
    <s v="film &amp; video/shorts"/>
    <n v="120"/>
    <n v="60"/>
    <x v="0"/>
    <x v="1"/>
  </r>
  <r>
    <x v="105"/>
    <x v="105"/>
    <x v="105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</r>
  <r>
    <x v="106"/>
    <x v="106"/>
    <x v="106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</r>
  <r>
    <x v="107"/>
    <x v="107"/>
    <x v="107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</r>
  <r>
    <x v="108"/>
    <x v="108"/>
    <x v="108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</r>
  <r>
    <x v="109"/>
    <x v="109"/>
    <x v="109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</r>
  <r>
    <x v="110"/>
    <x v="110"/>
    <x v="110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</r>
  <r>
    <x v="111"/>
    <x v="111"/>
    <x v="111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</r>
  <r>
    <x v="112"/>
    <x v="112"/>
    <x v="112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</r>
  <r>
    <x v="113"/>
    <x v="113"/>
    <x v="113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</r>
  <r>
    <x v="114"/>
    <x v="114"/>
    <x v="114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</r>
  <r>
    <x v="115"/>
    <x v="115"/>
    <x v="115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</r>
  <r>
    <x v="116"/>
    <x v="116"/>
    <x v="116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</r>
  <r>
    <x v="117"/>
    <x v="117"/>
    <x v="117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</r>
  <r>
    <x v="118"/>
    <x v="118"/>
    <x v="118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</r>
  <r>
    <x v="119"/>
    <x v="119"/>
    <x v="119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</r>
  <r>
    <x v="120"/>
    <x v="120"/>
    <x v="120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</r>
  <r>
    <x v="121"/>
    <x v="121"/>
    <x v="121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</r>
  <r>
    <x v="122"/>
    <x v="122"/>
    <x v="122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</r>
  <r>
    <x v="123"/>
    <x v="123"/>
    <x v="123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</r>
  <r>
    <x v="124"/>
    <x v="124"/>
    <x v="124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</r>
  <r>
    <x v="125"/>
    <x v="125"/>
    <x v="125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</r>
  <r>
    <x v="126"/>
    <x v="126"/>
    <x v="126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</r>
  <r>
    <x v="127"/>
    <x v="127"/>
    <x v="127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</r>
  <r>
    <x v="128"/>
    <x v="128"/>
    <x v="128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</r>
  <r>
    <x v="129"/>
    <x v="129"/>
    <x v="129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</r>
  <r>
    <x v="130"/>
    <x v="130"/>
    <x v="130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</r>
  <r>
    <x v="131"/>
    <x v="131"/>
    <x v="131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</r>
  <r>
    <x v="132"/>
    <x v="132"/>
    <x v="132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</r>
  <r>
    <x v="133"/>
    <x v="133"/>
    <x v="133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</r>
  <r>
    <x v="134"/>
    <x v="134"/>
    <x v="134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</r>
  <r>
    <x v="135"/>
    <x v="135"/>
    <x v="135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</r>
  <r>
    <x v="136"/>
    <x v="136"/>
    <x v="121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</r>
  <r>
    <x v="137"/>
    <x v="137"/>
    <x v="136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</r>
  <r>
    <x v="138"/>
    <x v="138"/>
    <x v="137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</r>
  <r>
    <x v="139"/>
    <x v="139"/>
    <x v="138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</r>
  <r>
    <x v="140"/>
    <x v="140"/>
    <x v="139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</r>
  <r>
    <x v="141"/>
    <x v="141"/>
    <x v="140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</r>
  <r>
    <x v="142"/>
    <x v="142"/>
    <x v="141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</r>
  <r>
    <x v="143"/>
    <x v="143"/>
    <x v="142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</r>
  <r>
    <x v="144"/>
    <x v="144"/>
    <x v="143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</r>
  <r>
    <x v="145"/>
    <x v="145"/>
    <x v="144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</r>
  <r>
    <x v="146"/>
    <x v="146"/>
    <x v="145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</r>
  <r>
    <x v="147"/>
    <x v="147"/>
    <x v="146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</r>
  <r>
    <x v="148"/>
    <x v="148"/>
    <x v="147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</r>
  <r>
    <x v="149"/>
    <x v="149"/>
    <x v="148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</r>
  <r>
    <x v="150"/>
    <x v="150"/>
    <x v="149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</r>
  <r>
    <x v="151"/>
    <x v="151"/>
    <x v="150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</r>
  <r>
    <x v="152"/>
    <x v="152"/>
    <x v="151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</r>
  <r>
    <x v="153"/>
    <x v="153"/>
    <x v="152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</r>
  <r>
    <x v="154"/>
    <x v="154"/>
    <x v="153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</r>
  <r>
    <x v="155"/>
    <x v="155"/>
    <x v="154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</r>
  <r>
    <x v="156"/>
    <x v="156"/>
    <x v="155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</r>
  <r>
    <x v="157"/>
    <x v="157"/>
    <x v="156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</r>
  <r>
    <x v="158"/>
    <x v="158"/>
    <x v="157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</r>
  <r>
    <x v="159"/>
    <x v="159"/>
    <x v="158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</r>
  <r>
    <x v="160"/>
    <x v="160"/>
    <x v="159"/>
    <n v="5000"/>
    <n v="0"/>
    <x v="2"/>
    <x v="0"/>
    <s v="USD"/>
    <n v="1439675691"/>
    <x v="160"/>
    <b v="0"/>
    <n v="0"/>
    <b v="0"/>
    <s v="film &amp; video/drama"/>
    <n v="0"/>
    <e v="#DIV/0!"/>
    <x v="0"/>
    <x v="3"/>
  </r>
  <r>
    <x v="161"/>
    <x v="161"/>
    <x v="160"/>
    <n v="50000"/>
    <n v="5"/>
    <x v="2"/>
    <x v="0"/>
    <s v="USD"/>
    <n v="1404318595"/>
    <x v="161"/>
    <b v="0"/>
    <n v="1"/>
    <b v="0"/>
    <s v="film &amp; video/drama"/>
    <n v="0.01"/>
    <n v="5"/>
    <x v="0"/>
    <x v="3"/>
  </r>
  <r>
    <x v="162"/>
    <x v="162"/>
    <x v="161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</r>
  <r>
    <x v="163"/>
    <x v="163"/>
    <x v="162"/>
    <n v="2000000"/>
    <n v="0"/>
    <x v="2"/>
    <x v="0"/>
    <s v="USD"/>
    <n v="1443657600"/>
    <x v="163"/>
    <b v="0"/>
    <n v="0"/>
    <b v="0"/>
    <s v="film &amp; video/drama"/>
    <n v="0"/>
    <e v="#DIV/0!"/>
    <x v="0"/>
    <x v="3"/>
  </r>
  <r>
    <x v="164"/>
    <x v="164"/>
    <x v="163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</r>
  <r>
    <x v="165"/>
    <x v="165"/>
    <x v="164"/>
    <n v="17000"/>
    <n v="0"/>
    <x v="2"/>
    <x v="1"/>
    <s v="GBP"/>
    <n v="1452613724"/>
    <x v="165"/>
    <b v="0"/>
    <n v="0"/>
    <b v="0"/>
    <s v="film &amp; video/drama"/>
    <n v="0"/>
    <e v="#DIV/0!"/>
    <x v="0"/>
    <x v="3"/>
  </r>
  <r>
    <x v="166"/>
    <x v="166"/>
    <x v="165"/>
    <n v="5000"/>
    <n v="3000"/>
    <x v="2"/>
    <x v="0"/>
    <s v="USD"/>
    <n v="1484531362"/>
    <x v="166"/>
    <b v="0"/>
    <n v="1"/>
    <b v="0"/>
    <s v="film &amp; video/drama"/>
    <n v="60"/>
    <n v="3000"/>
    <x v="0"/>
    <x v="3"/>
  </r>
  <r>
    <x v="167"/>
    <x v="167"/>
    <x v="166"/>
    <n v="110000"/>
    <n v="11"/>
    <x v="2"/>
    <x v="0"/>
    <s v="USD"/>
    <n v="1438726535"/>
    <x v="167"/>
    <b v="0"/>
    <n v="2"/>
    <b v="0"/>
    <s v="film &amp; video/drama"/>
    <n v="0.01"/>
    <n v="5.5"/>
    <x v="0"/>
    <x v="3"/>
  </r>
  <r>
    <x v="168"/>
    <x v="168"/>
    <x v="167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</r>
  <r>
    <x v="169"/>
    <x v="169"/>
    <x v="168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</r>
  <r>
    <x v="170"/>
    <x v="170"/>
    <x v="169"/>
    <n v="10000"/>
    <n v="325"/>
    <x v="2"/>
    <x v="0"/>
    <s v="USD"/>
    <n v="1440912480"/>
    <x v="170"/>
    <b v="0"/>
    <n v="10"/>
    <b v="0"/>
    <s v="film &amp; video/drama"/>
    <n v="3.25"/>
    <n v="32.5"/>
    <x v="0"/>
    <x v="3"/>
  </r>
  <r>
    <x v="171"/>
    <x v="171"/>
    <x v="170"/>
    <n v="50000"/>
    <n v="1"/>
    <x v="2"/>
    <x v="0"/>
    <s v="USD"/>
    <n v="1470975614"/>
    <x v="171"/>
    <b v="0"/>
    <n v="1"/>
    <b v="0"/>
    <s v="film &amp; video/drama"/>
    <n v="2E-3"/>
    <n v="1"/>
    <x v="0"/>
    <x v="3"/>
  </r>
  <r>
    <x v="172"/>
    <x v="172"/>
    <x v="171"/>
    <n v="95000"/>
    <n v="0"/>
    <x v="2"/>
    <x v="0"/>
    <s v="USD"/>
    <n v="1426753723"/>
    <x v="172"/>
    <b v="0"/>
    <n v="0"/>
    <b v="0"/>
    <s v="film &amp; video/drama"/>
    <n v="0"/>
    <e v="#DIV/0!"/>
    <x v="0"/>
    <x v="3"/>
  </r>
  <r>
    <x v="173"/>
    <x v="173"/>
    <x v="172"/>
    <n v="1110"/>
    <n v="0"/>
    <x v="2"/>
    <x v="1"/>
    <s v="GBP"/>
    <n v="1425131108"/>
    <x v="173"/>
    <b v="0"/>
    <n v="0"/>
    <b v="0"/>
    <s v="film &amp; video/drama"/>
    <n v="0"/>
    <e v="#DIV/0!"/>
    <x v="0"/>
    <x v="3"/>
  </r>
  <r>
    <x v="174"/>
    <x v="174"/>
    <x v="173"/>
    <n v="6000"/>
    <n v="0"/>
    <x v="2"/>
    <x v="9"/>
    <s v="EUR"/>
    <n v="1431108776"/>
    <x v="174"/>
    <b v="0"/>
    <n v="0"/>
    <b v="0"/>
    <s v="film &amp; video/drama"/>
    <n v="0"/>
    <e v="#DIV/0!"/>
    <x v="0"/>
    <x v="3"/>
  </r>
  <r>
    <x v="175"/>
    <x v="175"/>
    <x v="174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</r>
  <r>
    <x v="176"/>
    <x v="176"/>
    <x v="175"/>
    <n v="1500"/>
    <n v="0"/>
    <x v="2"/>
    <x v="0"/>
    <s v="USD"/>
    <n v="1438803999"/>
    <x v="176"/>
    <b v="0"/>
    <n v="0"/>
    <b v="0"/>
    <s v="film &amp; video/drama"/>
    <n v="0"/>
    <e v="#DIV/0!"/>
    <x v="0"/>
    <x v="3"/>
  </r>
  <r>
    <x v="177"/>
    <x v="177"/>
    <x v="176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</r>
  <r>
    <x v="178"/>
    <x v="178"/>
    <x v="177"/>
    <n v="500000"/>
    <n v="0"/>
    <x v="2"/>
    <x v="3"/>
    <s v="EUR"/>
    <n v="1448582145"/>
    <x v="178"/>
    <b v="0"/>
    <n v="0"/>
    <b v="0"/>
    <s v="film &amp; video/drama"/>
    <n v="0"/>
    <e v="#DIV/0!"/>
    <x v="0"/>
    <x v="3"/>
  </r>
  <r>
    <x v="179"/>
    <x v="179"/>
    <x v="178"/>
    <n v="1000"/>
    <n v="200"/>
    <x v="2"/>
    <x v="0"/>
    <s v="USD"/>
    <n v="1457056555"/>
    <x v="179"/>
    <b v="0"/>
    <n v="2"/>
    <b v="0"/>
    <s v="film &amp; video/drama"/>
    <n v="20"/>
    <n v="100"/>
    <x v="0"/>
    <x v="3"/>
  </r>
  <r>
    <x v="180"/>
    <x v="180"/>
    <x v="179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</r>
  <r>
    <x v="181"/>
    <x v="181"/>
    <x v="180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</r>
  <r>
    <x v="182"/>
    <x v="182"/>
    <x v="181"/>
    <n v="1000"/>
    <n v="0"/>
    <x v="2"/>
    <x v="0"/>
    <s v="USD"/>
    <n v="1483748232"/>
    <x v="182"/>
    <b v="0"/>
    <n v="0"/>
    <b v="0"/>
    <s v="film &amp; video/drama"/>
    <n v="0"/>
    <e v="#DIV/0!"/>
    <x v="0"/>
    <x v="3"/>
  </r>
  <r>
    <x v="183"/>
    <x v="183"/>
    <x v="182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</r>
  <r>
    <x v="184"/>
    <x v="184"/>
    <x v="183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</r>
  <r>
    <x v="185"/>
    <x v="185"/>
    <x v="184"/>
    <n v="40000"/>
    <n v="2200"/>
    <x v="2"/>
    <x v="10"/>
    <s v="NOK"/>
    <n v="1471557139"/>
    <x v="185"/>
    <b v="0"/>
    <n v="10"/>
    <b v="0"/>
    <s v="film &amp; video/drama"/>
    <n v="5.5"/>
    <n v="220"/>
    <x v="0"/>
    <x v="3"/>
  </r>
  <r>
    <x v="186"/>
    <x v="186"/>
    <x v="185"/>
    <n v="5000"/>
    <n v="0"/>
    <x v="2"/>
    <x v="0"/>
    <s v="USD"/>
    <n v="1488571200"/>
    <x v="186"/>
    <b v="0"/>
    <n v="0"/>
    <b v="0"/>
    <s v="film &amp; video/drama"/>
    <n v="0"/>
    <e v="#DIV/0!"/>
    <x v="0"/>
    <x v="3"/>
  </r>
  <r>
    <x v="187"/>
    <x v="187"/>
    <x v="186"/>
    <n v="5000"/>
    <n v="800"/>
    <x v="2"/>
    <x v="0"/>
    <s v="USD"/>
    <n v="1437461940"/>
    <x v="187"/>
    <b v="0"/>
    <n v="5"/>
    <b v="0"/>
    <s v="film &amp; video/drama"/>
    <n v="16"/>
    <n v="160"/>
    <x v="0"/>
    <x v="3"/>
  </r>
  <r>
    <x v="188"/>
    <x v="188"/>
    <x v="187"/>
    <n v="1500"/>
    <n v="0"/>
    <x v="2"/>
    <x v="0"/>
    <s v="USD"/>
    <n v="1409891015"/>
    <x v="188"/>
    <b v="0"/>
    <n v="0"/>
    <b v="0"/>
    <s v="film &amp; video/drama"/>
    <n v="0"/>
    <e v="#DIV/0!"/>
    <x v="0"/>
    <x v="3"/>
  </r>
  <r>
    <x v="189"/>
    <x v="189"/>
    <x v="188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</r>
  <r>
    <x v="190"/>
    <x v="190"/>
    <x v="189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</r>
  <r>
    <x v="191"/>
    <x v="191"/>
    <x v="190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</r>
  <r>
    <x v="192"/>
    <x v="192"/>
    <x v="191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</r>
  <r>
    <x v="193"/>
    <x v="193"/>
    <x v="192"/>
    <n v="1000"/>
    <n v="0"/>
    <x v="2"/>
    <x v="1"/>
    <s v="GBP"/>
    <n v="1417217166"/>
    <x v="193"/>
    <b v="0"/>
    <n v="0"/>
    <b v="0"/>
    <s v="film &amp; video/drama"/>
    <n v="0"/>
    <e v="#DIV/0!"/>
    <x v="0"/>
    <x v="3"/>
  </r>
  <r>
    <x v="194"/>
    <x v="194"/>
    <x v="193"/>
    <n v="2500"/>
    <n v="3"/>
    <x v="2"/>
    <x v="1"/>
    <s v="GBP"/>
    <n v="1457308531"/>
    <x v="194"/>
    <b v="0"/>
    <n v="3"/>
    <b v="0"/>
    <s v="film &amp; video/drama"/>
    <n v="0.12"/>
    <n v="1"/>
    <x v="0"/>
    <x v="3"/>
  </r>
  <r>
    <x v="195"/>
    <x v="195"/>
    <x v="194"/>
    <n v="2000000"/>
    <n v="0"/>
    <x v="2"/>
    <x v="0"/>
    <s v="USD"/>
    <n v="1436544332"/>
    <x v="195"/>
    <b v="0"/>
    <n v="0"/>
    <b v="0"/>
    <s v="film &amp; video/drama"/>
    <n v="0"/>
    <e v="#DIV/0!"/>
    <x v="0"/>
    <x v="3"/>
  </r>
  <r>
    <x v="196"/>
    <x v="196"/>
    <x v="195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</r>
  <r>
    <x v="197"/>
    <x v="197"/>
    <x v="196"/>
    <n v="2500"/>
    <n v="262"/>
    <x v="2"/>
    <x v="1"/>
    <s v="GBP"/>
    <n v="1487365200"/>
    <x v="197"/>
    <b v="0"/>
    <n v="8"/>
    <b v="0"/>
    <s v="film &amp; video/drama"/>
    <n v="10.48"/>
    <n v="32.75"/>
    <x v="0"/>
    <x v="3"/>
  </r>
  <r>
    <x v="198"/>
    <x v="198"/>
    <x v="197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</r>
  <r>
    <x v="199"/>
    <x v="199"/>
    <x v="198"/>
    <n v="10000"/>
    <n v="0"/>
    <x v="2"/>
    <x v="0"/>
    <s v="USD"/>
    <n v="1472698702"/>
    <x v="199"/>
    <b v="0"/>
    <n v="0"/>
    <b v="0"/>
    <s v="film &amp; video/drama"/>
    <n v="0"/>
    <e v="#DIV/0!"/>
    <x v="0"/>
    <x v="3"/>
  </r>
  <r>
    <x v="200"/>
    <x v="200"/>
    <x v="199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</r>
  <r>
    <x v="201"/>
    <x v="201"/>
    <x v="200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</r>
  <r>
    <x v="202"/>
    <x v="202"/>
    <x v="201"/>
    <n v="6000"/>
    <n v="0"/>
    <x v="2"/>
    <x v="0"/>
    <s v="USD"/>
    <n v="1444337940"/>
    <x v="202"/>
    <b v="0"/>
    <n v="0"/>
    <b v="0"/>
    <s v="film &amp; video/drama"/>
    <n v="0"/>
    <e v="#DIV/0!"/>
    <x v="0"/>
    <x v="3"/>
  </r>
  <r>
    <x v="203"/>
    <x v="203"/>
    <x v="202"/>
    <n v="2500"/>
    <n v="746"/>
    <x v="2"/>
    <x v="1"/>
    <s v="GBP"/>
    <n v="1422562864"/>
    <x v="203"/>
    <b v="0"/>
    <n v="8"/>
    <b v="0"/>
    <s v="film &amp; video/drama"/>
    <n v="29.84"/>
    <n v="93.25"/>
    <x v="0"/>
    <x v="3"/>
  </r>
  <r>
    <x v="204"/>
    <x v="204"/>
    <x v="203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</r>
  <r>
    <x v="205"/>
    <x v="205"/>
    <x v="204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</r>
  <r>
    <x v="206"/>
    <x v="206"/>
    <x v="205"/>
    <n v="12700"/>
    <n v="0"/>
    <x v="2"/>
    <x v="0"/>
    <s v="USD"/>
    <n v="1470441983"/>
    <x v="206"/>
    <b v="0"/>
    <n v="0"/>
    <b v="0"/>
    <s v="film &amp; video/drama"/>
    <n v="0"/>
    <e v="#DIV/0!"/>
    <x v="0"/>
    <x v="3"/>
  </r>
  <r>
    <x v="207"/>
    <x v="207"/>
    <x v="206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</r>
  <r>
    <x v="208"/>
    <x v="208"/>
    <x v="207"/>
    <n v="50000"/>
    <n v="0"/>
    <x v="2"/>
    <x v="2"/>
    <s v="AUD"/>
    <n v="1418719967"/>
    <x v="208"/>
    <b v="0"/>
    <n v="0"/>
    <b v="0"/>
    <s v="film &amp; video/drama"/>
    <n v="0"/>
    <e v="#DIV/0!"/>
    <x v="0"/>
    <x v="3"/>
  </r>
  <r>
    <x v="209"/>
    <x v="209"/>
    <x v="208"/>
    <n v="25000"/>
    <n v="0"/>
    <x v="2"/>
    <x v="0"/>
    <s v="USD"/>
    <n v="1436566135"/>
    <x v="209"/>
    <b v="0"/>
    <n v="0"/>
    <b v="0"/>
    <s v="film &amp; video/drama"/>
    <n v="0"/>
    <e v="#DIV/0!"/>
    <x v="0"/>
    <x v="3"/>
  </r>
  <r>
    <x v="210"/>
    <x v="210"/>
    <x v="209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</r>
  <r>
    <x v="211"/>
    <x v="211"/>
    <x v="210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</r>
  <r>
    <x v="212"/>
    <x v="212"/>
    <x v="211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</r>
  <r>
    <x v="213"/>
    <x v="213"/>
    <x v="212"/>
    <n v="50000"/>
    <n v="20"/>
    <x v="2"/>
    <x v="0"/>
    <s v="USD"/>
    <n v="1439734001"/>
    <x v="213"/>
    <b v="0"/>
    <n v="1"/>
    <b v="0"/>
    <s v="film &amp; video/drama"/>
    <n v="0.04"/>
    <n v="20"/>
    <x v="0"/>
    <x v="3"/>
  </r>
  <r>
    <x v="214"/>
    <x v="214"/>
    <x v="213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</r>
  <r>
    <x v="215"/>
    <x v="215"/>
    <x v="214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</r>
  <r>
    <x v="216"/>
    <x v="216"/>
    <x v="215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</r>
  <r>
    <x v="217"/>
    <x v="217"/>
    <x v="216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</r>
  <r>
    <x v="218"/>
    <x v="218"/>
    <x v="217"/>
    <n v="5000"/>
    <n v="100"/>
    <x v="2"/>
    <x v="0"/>
    <s v="USD"/>
    <n v="1431702289"/>
    <x v="218"/>
    <b v="0"/>
    <n v="1"/>
    <b v="0"/>
    <s v="film &amp; video/drama"/>
    <n v="2"/>
    <n v="100"/>
    <x v="0"/>
    <x v="3"/>
  </r>
  <r>
    <x v="219"/>
    <x v="219"/>
    <x v="218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</r>
  <r>
    <x v="220"/>
    <x v="220"/>
    <x v="219"/>
    <n v="50000"/>
    <n v="360"/>
    <x v="2"/>
    <x v="0"/>
    <s v="USD"/>
    <n v="1440101160"/>
    <x v="220"/>
    <b v="0"/>
    <n v="3"/>
    <b v="0"/>
    <s v="film &amp; video/drama"/>
    <n v="0.72"/>
    <n v="120"/>
    <x v="0"/>
    <x v="3"/>
  </r>
  <r>
    <x v="221"/>
    <x v="221"/>
    <x v="220"/>
    <n v="50000"/>
    <n v="0"/>
    <x v="2"/>
    <x v="0"/>
    <s v="USD"/>
    <n v="1427569564"/>
    <x v="221"/>
    <b v="0"/>
    <n v="0"/>
    <b v="0"/>
    <s v="film &amp; video/drama"/>
    <n v="0"/>
    <e v="#DIV/0!"/>
    <x v="0"/>
    <x v="3"/>
  </r>
  <r>
    <x v="222"/>
    <x v="222"/>
    <x v="221"/>
    <n v="1000"/>
    <n v="130"/>
    <x v="2"/>
    <x v="0"/>
    <s v="USD"/>
    <n v="1427423940"/>
    <x v="222"/>
    <b v="0"/>
    <n v="2"/>
    <b v="0"/>
    <s v="film &amp; video/drama"/>
    <n v="13"/>
    <n v="65"/>
    <x v="0"/>
    <x v="3"/>
  </r>
  <r>
    <x v="223"/>
    <x v="223"/>
    <x v="222"/>
    <n v="1500000"/>
    <n v="0"/>
    <x v="2"/>
    <x v="0"/>
    <s v="USD"/>
    <n v="1463879100"/>
    <x v="223"/>
    <b v="0"/>
    <n v="0"/>
    <b v="0"/>
    <s v="film &amp; video/drama"/>
    <n v="0"/>
    <e v="#DIV/0!"/>
    <x v="0"/>
    <x v="3"/>
  </r>
  <r>
    <x v="224"/>
    <x v="224"/>
    <x v="223"/>
    <n v="6000000"/>
    <n v="0"/>
    <x v="2"/>
    <x v="2"/>
    <s v="AUD"/>
    <n v="1436506726"/>
    <x v="224"/>
    <b v="0"/>
    <n v="0"/>
    <b v="0"/>
    <s v="film &amp; video/drama"/>
    <n v="0"/>
    <e v="#DIV/0!"/>
    <x v="0"/>
    <x v="3"/>
  </r>
  <r>
    <x v="225"/>
    <x v="225"/>
    <x v="224"/>
    <n v="200"/>
    <n v="0"/>
    <x v="2"/>
    <x v="0"/>
    <s v="USD"/>
    <n v="1460153054"/>
    <x v="225"/>
    <b v="0"/>
    <n v="0"/>
    <b v="0"/>
    <s v="film &amp; video/drama"/>
    <n v="0"/>
    <e v="#DIV/0!"/>
    <x v="0"/>
    <x v="3"/>
  </r>
  <r>
    <x v="226"/>
    <x v="226"/>
    <x v="225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</r>
  <r>
    <x v="227"/>
    <x v="227"/>
    <x v="226"/>
    <n v="28000"/>
    <n v="0"/>
    <x v="2"/>
    <x v="0"/>
    <s v="USD"/>
    <n v="1436477241"/>
    <x v="227"/>
    <b v="0"/>
    <n v="0"/>
    <b v="0"/>
    <s v="film &amp; video/drama"/>
    <n v="0"/>
    <e v="#DIV/0!"/>
    <x v="0"/>
    <x v="3"/>
  </r>
  <r>
    <x v="228"/>
    <x v="228"/>
    <x v="227"/>
    <n v="8000"/>
    <n v="0"/>
    <x v="2"/>
    <x v="1"/>
    <s v="GBP"/>
    <n v="1433176105"/>
    <x v="228"/>
    <b v="0"/>
    <n v="0"/>
    <b v="0"/>
    <s v="film &amp; video/drama"/>
    <n v="0"/>
    <e v="#DIV/0!"/>
    <x v="0"/>
    <x v="3"/>
  </r>
  <r>
    <x v="229"/>
    <x v="229"/>
    <x v="228"/>
    <n v="3000"/>
    <n v="0"/>
    <x v="2"/>
    <x v="12"/>
    <s v="EUR"/>
    <n v="1455402297"/>
    <x v="229"/>
    <b v="0"/>
    <n v="0"/>
    <b v="0"/>
    <s v="film &amp; video/drama"/>
    <n v="0"/>
    <e v="#DIV/0!"/>
    <x v="0"/>
    <x v="3"/>
  </r>
  <r>
    <x v="230"/>
    <x v="230"/>
    <x v="229"/>
    <n v="15000"/>
    <n v="60"/>
    <x v="2"/>
    <x v="0"/>
    <s v="USD"/>
    <n v="1433443151"/>
    <x v="230"/>
    <b v="0"/>
    <n v="2"/>
    <b v="0"/>
    <s v="film &amp; video/drama"/>
    <n v="0.4"/>
    <n v="30"/>
    <x v="0"/>
    <x v="3"/>
  </r>
  <r>
    <x v="231"/>
    <x v="231"/>
    <x v="230"/>
    <n v="1500000"/>
    <n v="0"/>
    <x v="2"/>
    <x v="0"/>
    <s v="USD"/>
    <n v="1451775651"/>
    <x v="231"/>
    <b v="0"/>
    <n v="0"/>
    <b v="0"/>
    <s v="film &amp; video/drama"/>
    <n v="0"/>
    <e v="#DIV/0!"/>
    <x v="0"/>
    <x v="3"/>
  </r>
  <r>
    <x v="232"/>
    <x v="232"/>
    <x v="231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</r>
  <r>
    <x v="233"/>
    <x v="233"/>
    <x v="232"/>
    <n v="350000"/>
    <n v="0"/>
    <x v="2"/>
    <x v="0"/>
    <s v="USD"/>
    <n v="1475185972"/>
    <x v="233"/>
    <b v="0"/>
    <n v="0"/>
    <b v="0"/>
    <s v="film &amp; video/drama"/>
    <n v="0"/>
    <e v="#DIV/0!"/>
    <x v="0"/>
    <x v="3"/>
  </r>
  <r>
    <x v="234"/>
    <x v="234"/>
    <x v="233"/>
    <n v="1000"/>
    <n v="401"/>
    <x v="2"/>
    <x v="0"/>
    <s v="USD"/>
    <n v="1434847859"/>
    <x v="234"/>
    <b v="0"/>
    <n v="5"/>
    <b v="0"/>
    <s v="film &amp; video/drama"/>
    <n v="40.1"/>
    <n v="80.2"/>
    <x v="0"/>
    <x v="3"/>
  </r>
  <r>
    <x v="235"/>
    <x v="235"/>
    <x v="234"/>
    <n v="10000"/>
    <n v="0"/>
    <x v="2"/>
    <x v="0"/>
    <s v="USD"/>
    <n v="1436478497"/>
    <x v="235"/>
    <b v="0"/>
    <n v="0"/>
    <b v="0"/>
    <s v="film &amp; video/drama"/>
    <n v="0"/>
    <e v="#DIV/0!"/>
    <x v="0"/>
    <x v="3"/>
  </r>
  <r>
    <x v="236"/>
    <x v="236"/>
    <x v="235"/>
    <n v="150000"/>
    <n v="0"/>
    <x v="2"/>
    <x v="0"/>
    <s v="USD"/>
    <n v="1451952000"/>
    <x v="236"/>
    <b v="0"/>
    <n v="0"/>
    <b v="0"/>
    <s v="film &amp; video/drama"/>
    <n v="0"/>
    <e v="#DIV/0!"/>
    <x v="0"/>
    <x v="3"/>
  </r>
  <r>
    <x v="237"/>
    <x v="237"/>
    <x v="236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</r>
  <r>
    <x v="238"/>
    <x v="238"/>
    <x v="237"/>
    <n v="26000"/>
    <n v="0"/>
    <x v="2"/>
    <x v="0"/>
    <s v="USD"/>
    <n v="1483088400"/>
    <x v="238"/>
    <b v="0"/>
    <n v="0"/>
    <b v="0"/>
    <s v="film &amp; video/drama"/>
    <n v="0"/>
    <e v="#DIV/0!"/>
    <x v="0"/>
    <x v="3"/>
  </r>
  <r>
    <x v="239"/>
    <x v="239"/>
    <x v="238"/>
    <n v="1000"/>
    <n v="250"/>
    <x v="2"/>
    <x v="2"/>
    <s v="AUD"/>
    <n v="1446984000"/>
    <x v="239"/>
    <b v="0"/>
    <n v="5"/>
    <b v="0"/>
    <s v="film &amp; video/drama"/>
    <n v="25"/>
    <n v="50"/>
    <x v="0"/>
    <x v="3"/>
  </r>
  <r>
    <x v="240"/>
    <x v="240"/>
    <x v="239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</r>
  <r>
    <x v="241"/>
    <x v="241"/>
    <x v="240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</r>
  <r>
    <x v="242"/>
    <x v="242"/>
    <x v="241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</r>
  <r>
    <x v="243"/>
    <x v="243"/>
    <x v="242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</r>
  <r>
    <x v="244"/>
    <x v="244"/>
    <x v="243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</r>
  <r>
    <x v="245"/>
    <x v="245"/>
    <x v="24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</r>
  <r>
    <x v="246"/>
    <x v="246"/>
    <x v="245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</r>
  <r>
    <x v="247"/>
    <x v="247"/>
    <x v="246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</r>
  <r>
    <x v="248"/>
    <x v="248"/>
    <x v="247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</r>
  <r>
    <x v="249"/>
    <x v="249"/>
    <x v="248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</r>
  <r>
    <x v="250"/>
    <x v="250"/>
    <x v="249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</r>
  <r>
    <x v="251"/>
    <x v="251"/>
    <x v="250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</r>
  <r>
    <x v="252"/>
    <x v="252"/>
    <x v="251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</r>
  <r>
    <x v="253"/>
    <x v="253"/>
    <x v="252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</r>
  <r>
    <x v="254"/>
    <x v="254"/>
    <x v="253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</r>
  <r>
    <x v="255"/>
    <x v="255"/>
    <x v="254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</r>
  <r>
    <x v="256"/>
    <x v="256"/>
    <x v="255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</r>
  <r>
    <x v="257"/>
    <x v="257"/>
    <x v="256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</r>
  <r>
    <x v="258"/>
    <x v="258"/>
    <x v="257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</r>
  <r>
    <x v="259"/>
    <x v="259"/>
    <x v="258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</r>
  <r>
    <x v="260"/>
    <x v="260"/>
    <x v="259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</r>
  <r>
    <x v="261"/>
    <x v="261"/>
    <x v="260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</r>
  <r>
    <x v="262"/>
    <x v="262"/>
    <x v="261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</r>
  <r>
    <x v="263"/>
    <x v="263"/>
    <x v="262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</r>
  <r>
    <x v="264"/>
    <x v="264"/>
    <x v="263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</r>
  <r>
    <x v="265"/>
    <x v="265"/>
    <x v="264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</r>
  <r>
    <x v="266"/>
    <x v="266"/>
    <x v="265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</r>
  <r>
    <x v="267"/>
    <x v="267"/>
    <x v="266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</r>
  <r>
    <x v="268"/>
    <x v="268"/>
    <x v="267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</r>
  <r>
    <x v="269"/>
    <x v="269"/>
    <x v="268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</r>
  <r>
    <x v="270"/>
    <x v="270"/>
    <x v="269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</r>
  <r>
    <x v="271"/>
    <x v="271"/>
    <x v="270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</r>
  <r>
    <x v="272"/>
    <x v="272"/>
    <x v="271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</r>
  <r>
    <x v="273"/>
    <x v="273"/>
    <x v="272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</r>
  <r>
    <x v="274"/>
    <x v="274"/>
    <x v="273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</r>
  <r>
    <x v="275"/>
    <x v="275"/>
    <x v="274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</r>
  <r>
    <x v="276"/>
    <x v="276"/>
    <x v="275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</r>
  <r>
    <x v="277"/>
    <x v="277"/>
    <x v="276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</r>
  <r>
    <x v="278"/>
    <x v="278"/>
    <x v="277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</r>
  <r>
    <x v="279"/>
    <x v="279"/>
    <x v="278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</r>
  <r>
    <x v="280"/>
    <x v="280"/>
    <x v="279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</r>
  <r>
    <x v="281"/>
    <x v="281"/>
    <x v="280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</r>
  <r>
    <x v="282"/>
    <x v="282"/>
    <x v="281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</r>
  <r>
    <x v="283"/>
    <x v="283"/>
    <x v="282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</r>
  <r>
    <x v="284"/>
    <x v="284"/>
    <x v="283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</r>
  <r>
    <x v="285"/>
    <x v="285"/>
    <x v="284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</r>
  <r>
    <x v="286"/>
    <x v="286"/>
    <x v="285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</r>
  <r>
    <x v="287"/>
    <x v="287"/>
    <x v="286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</r>
  <r>
    <x v="288"/>
    <x v="288"/>
    <x v="287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</r>
  <r>
    <x v="289"/>
    <x v="289"/>
    <x v="288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</r>
  <r>
    <x v="290"/>
    <x v="290"/>
    <x v="289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</r>
  <r>
    <x v="291"/>
    <x v="291"/>
    <x v="290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</r>
  <r>
    <x v="292"/>
    <x v="292"/>
    <x v="291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</r>
  <r>
    <x v="293"/>
    <x v="293"/>
    <x v="292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</r>
  <r>
    <x v="294"/>
    <x v="294"/>
    <x v="293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</r>
  <r>
    <x v="295"/>
    <x v="295"/>
    <x v="294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</r>
  <r>
    <x v="296"/>
    <x v="296"/>
    <x v="295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</r>
  <r>
    <x v="297"/>
    <x v="297"/>
    <x v="296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</r>
  <r>
    <x v="298"/>
    <x v="298"/>
    <x v="297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</r>
  <r>
    <x v="299"/>
    <x v="299"/>
    <x v="298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</r>
  <r>
    <x v="300"/>
    <x v="300"/>
    <x v="299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</r>
  <r>
    <x v="301"/>
    <x v="301"/>
    <x v="300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</r>
  <r>
    <x v="302"/>
    <x v="302"/>
    <x v="301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</r>
  <r>
    <x v="303"/>
    <x v="303"/>
    <x v="302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</r>
  <r>
    <x v="304"/>
    <x v="304"/>
    <x v="303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</r>
  <r>
    <x v="305"/>
    <x v="305"/>
    <x v="304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</r>
  <r>
    <x v="306"/>
    <x v="306"/>
    <x v="305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</r>
  <r>
    <x v="307"/>
    <x v="307"/>
    <x v="306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</r>
  <r>
    <x v="308"/>
    <x v="308"/>
    <x v="307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</r>
  <r>
    <x v="309"/>
    <x v="309"/>
    <x v="308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</r>
  <r>
    <x v="310"/>
    <x v="310"/>
    <x v="309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</r>
  <r>
    <x v="311"/>
    <x v="311"/>
    <x v="310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</r>
  <r>
    <x v="312"/>
    <x v="312"/>
    <x v="311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</r>
  <r>
    <x v="313"/>
    <x v="313"/>
    <x v="312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</r>
  <r>
    <x v="314"/>
    <x v="314"/>
    <x v="313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</r>
  <r>
    <x v="315"/>
    <x v="315"/>
    <x v="314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</r>
  <r>
    <x v="316"/>
    <x v="316"/>
    <x v="315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</r>
  <r>
    <x v="317"/>
    <x v="317"/>
    <x v="316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</r>
  <r>
    <x v="318"/>
    <x v="318"/>
    <x v="317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</r>
  <r>
    <x v="319"/>
    <x v="319"/>
    <x v="318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</r>
  <r>
    <x v="320"/>
    <x v="320"/>
    <x v="319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</r>
  <r>
    <x v="321"/>
    <x v="321"/>
    <x v="320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</r>
  <r>
    <x v="322"/>
    <x v="322"/>
    <x v="321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</r>
  <r>
    <x v="323"/>
    <x v="323"/>
    <x v="322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</r>
  <r>
    <x v="324"/>
    <x v="324"/>
    <x v="323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</r>
  <r>
    <x v="325"/>
    <x v="325"/>
    <x v="324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</r>
  <r>
    <x v="326"/>
    <x v="326"/>
    <x v="325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</r>
  <r>
    <x v="327"/>
    <x v="327"/>
    <x v="326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</r>
  <r>
    <x v="328"/>
    <x v="328"/>
    <x v="327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</r>
  <r>
    <x v="329"/>
    <x v="329"/>
    <x v="328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</r>
  <r>
    <x v="330"/>
    <x v="330"/>
    <x v="329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</r>
  <r>
    <x v="331"/>
    <x v="331"/>
    <x v="330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</r>
  <r>
    <x v="332"/>
    <x v="332"/>
    <x v="331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</r>
  <r>
    <x v="333"/>
    <x v="333"/>
    <x v="332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</r>
  <r>
    <x v="334"/>
    <x v="334"/>
    <x v="333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</r>
  <r>
    <x v="335"/>
    <x v="335"/>
    <x v="334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</r>
  <r>
    <x v="336"/>
    <x v="336"/>
    <x v="335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</r>
  <r>
    <x v="337"/>
    <x v="337"/>
    <x v="336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</r>
  <r>
    <x v="338"/>
    <x v="338"/>
    <x v="337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</r>
  <r>
    <x v="339"/>
    <x v="339"/>
    <x v="338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</r>
  <r>
    <x v="340"/>
    <x v="340"/>
    <x v="339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</r>
  <r>
    <x v="341"/>
    <x v="341"/>
    <x v="340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</r>
  <r>
    <x v="342"/>
    <x v="342"/>
    <x v="341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</r>
  <r>
    <x v="343"/>
    <x v="343"/>
    <x v="342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</r>
  <r>
    <x v="344"/>
    <x v="344"/>
    <x v="343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</r>
  <r>
    <x v="345"/>
    <x v="345"/>
    <x v="344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</r>
  <r>
    <x v="346"/>
    <x v="346"/>
    <x v="345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</r>
  <r>
    <x v="347"/>
    <x v="347"/>
    <x v="346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</r>
  <r>
    <x v="348"/>
    <x v="348"/>
    <x v="347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</r>
  <r>
    <x v="349"/>
    <x v="349"/>
    <x v="348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</r>
  <r>
    <x v="350"/>
    <x v="350"/>
    <x v="349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</r>
  <r>
    <x v="351"/>
    <x v="351"/>
    <x v="350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</r>
  <r>
    <x v="352"/>
    <x v="352"/>
    <x v="351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</r>
  <r>
    <x v="353"/>
    <x v="353"/>
    <x v="352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</r>
  <r>
    <x v="354"/>
    <x v="354"/>
    <x v="353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</r>
  <r>
    <x v="355"/>
    <x v="355"/>
    <x v="354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</r>
  <r>
    <x v="356"/>
    <x v="356"/>
    <x v="355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</r>
  <r>
    <x v="357"/>
    <x v="357"/>
    <x v="356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</r>
  <r>
    <x v="358"/>
    <x v="358"/>
    <x v="357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</r>
  <r>
    <x v="359"/>
    <x v="359"/>
    <x v="358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</r>
  <r>
    <x v="360"/>
    <x v="360"/>
    <x v="359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</r>
  <r>
    <x v="361"/>
    <x v="361"/>
    <x v="360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</r>
  <r>
    <x v="362"/>
    <x v="362"/>
    <x v="361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</r>
  <r>
    <x v="363"/>
    <x v="363"/>
    <x v="362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</r>
  <r>
    <x v="364"/>
    <x v="364"/>
    <x v="363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</r>
  <r>
    <x v="365"/>
    <x v="365"/>
    <x v="364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</r>
  <r>
    <x v="366"/>
    <x v="366"/>
    <x v="365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</r>
  <r>
    <x v="367"/>
    <x v="367"/>
    <x v="366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</r>
  <r>
    <x v="368"/>
    <x v="368"/>
    <x v="367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</r>
  <r>
    <x v="369"/>
    <x v="369"/>
    <x v="368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</r>
  <r>
    <x v="370"/>
    <x v="370"/>
    <x v="369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</r>
  <r>
    <x v="371"/>
    <x v="371"/>
    <x v="370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</r>
  <r>
    <x v="372"/>
    <x v="372"/>
    <x v="371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</r>
  <r>
    <x v="373"/>
    <x v="373"/>
    <x v="372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</r>
  <r>
    <x v="374"/>
    <x v="374"/>
    <x v="373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</r>
  <r>
    <x v="375"/>
    <x v="375"/>
    <x v="374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</r>
  <r>
    <x v="376"/>
    <x v="376"/>
    <x v="375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</r>
  <r>
    <x v="377"/>
    <x v="377"/>
    <x v="376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</r>
  <r>
    <x v="378"/>
    <x v="378"/>
    <x v="377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</r>
  <r>
    <x v="379"/>
    <x v="379"/>
    <x v="378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</r>
  <r>
    <x v="380"/>
    <x v="380"/>
    <x v="379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</r>
  <r>
    <x v="381"/>
    <x v="381"/>
    <x v="380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</r>
  <r>
    <x v="382"/>
    <x v="382"/>
    <x v="381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</r>
  <r>
    <x v="383"/>
    <x v="383"/>
    <x v="382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</r>
  <r>
    <x v="384"/>
    <x v="384"/>
    <x v="383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</r>
  <r>
    <x v="385"/>
    <x v="385"/>
    <x v="384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</r>
  <r>
    <x v="386"/>
    <x v="386"/>
    <x v="385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</r>
  <r>
    <x v="387"/>
    <x v="387"/>
    <x v="386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</r>
  <r>
    <x v="388"/>
    <x v="388"/>
    <x v="387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</r>
  <r>
    <x v="389"/>
    <x v="389"/>
    <x v="388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</r>
  <r>
    <x v="390"/>
    <x v="390"/>
    <x v="389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</r>
  <r>
    <x v="391"/>
    <x v="391"/>
    <x v="390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</r>
  <r>
    <x v="392"/>
    <x v="392"/>
    <x v="391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</r>
  <r>
    <x v="393"/>
    <x v="393"/>
    <x v="392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</r>
  <r>
    <x v="394"/>
    <x v="394"/>
    <x v="393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</r>
  <r>
    <x v="395"/>
    <x v="395"/>
    <x v="394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</r>
  <r>
    <x v="396"/>
    <x v="396"/>
    <x v="395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</r>
  <r>
    <x v="397"/>
    <x v="397"/>
    <x v="396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</r>
  <r>
    <x v="398"/>
    <x v="398"/>
    <x v="397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</r>
  <r>
    <x v="399"/>
    <x v="399"/>
    <x v="398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</r>
  <r>
    <x v="400"/>
    <x v="400"/>
    <x v="399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</r>
  <r>
    <x v="401"/>
    <x v="401"/>
    <x v="400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</r>
  <r>
    <x v="402"/>
    <x v="402"/>
    <x v="401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</r>
  <r>
    <x v="403"/>
    <x v="403"/>
    <x v="402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</r>
  <r>
    <x v="404"/>
    <x v="404"/>
    <x v="403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</r>
  <r>
    <x v="405"/>
    <x v="405"/>
    <x v="404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</r>
  <r>
    <x v="406"/>
    <x v="406"/>
    <x v="405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</r>
  <r>
    <x v="407"/>
    <x v="407"/>
    <x v="406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</r>
  <r>
    <x v="408"/>
    <x v="408"/>
    <x v="407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</r>
  <r>
    <x v="409"/>
    <x v="409"/>
    <x v="408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</r>
  <r>
    <x v="410"/>
    <x v="410"/>
    <x v="409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</r>
  <r>
    <x v="411"/>
    <x v="411"/>
    <x v="410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</r>
  <r>
    <x v="412"/>
    <x v="412"/>
    <x v="411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</r>
  <r>
    <x v="413"/>
    <x v="413"/>
    <x v="412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</r>
  <r>
    <x v="414"/>
    <x v="414"/>
    <x v="413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</r>
  <r>
    <x v="415"/>
    <x v="415"/>
    <x v="414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</r>
  <r>
    <x v="416"/>
    <x v="416"/>
    <x v="415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</r>
  <r>
    <x v="417"/>
    <x v="417"/>
    <x v="416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</r>
  <r>
    <x v="418"/>
    <x v="418"/>
    <x v="417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</r>
  <r>
    <x v="419"/>
    <x v="419"/>
    <x v="418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</r>
  <r>
    <x v="420"/>
    <x v="420"/>
    <x v="419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</r>
  <r>
    <x v="421"/>
    <x v="421"/>
    <x v="420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</r>
  <r>
    <x v="422"/>
    <x v="422"/>
    <x v="421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</r>
  <r>
    <x v="423"/>
    <x v="423"/>
    <x v="422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</r>
  <r>
    <x v="424"/>
    <x v="424"/>
    <x v="423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</r>
  <r>
    <x v="425"/>
    <x v="425"/>
    <x v="424"/>
    <n v="50000"/>
    <n v="6"/>
    <x v="2"/>
    <x v="0"/>
    <s v="USD"/>
    <n v="1448660404"/>
    <x v="425"/>
    <b v="0"/>
    <n v="2"/>
    <b v="0"/>
    <s v="film &amp; video/animation"/>
    <n v="1.2E-2"/>
    <n v="3"/>
    <x v="0"/>
    <x v="5"/>
  </r>
  <r>
    <x v="426"/>
    <x v="426"/>
    <x v="425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</r>
  <r>
    <x v="427"/>
    <x v="427"/>
    <x v="426"/>
    <n v="6500"/>
    <n v="0"/>
    <x v="2"/>
    <x v="0"/>
    <s v="USD"/>
    <n v="1445540340"/>
    <x v="427"/>
    <b v="0"/>
    <n v="0"/>
    <b v="0"/>
    <s v="film &amp; video/animation"/>
    <n v="0"/>
    <e v="#DIV/0!"/>
    <x v="0"/>
    <x v="5"/>
  </r>
  <r>
    <x v="428"/>
    <x v="428"/>
    <x v="427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</r>
  <r>
    <x v="429"/>
    <x v="429"/>
    <x v="428"/>
    <n v="5000"/>
    <n v="0"/>
    <x v="2"/>
    <x v="0"/>
    <s v="USD"/>
    <n v="1259297940"/>
    <x v="429"/>
    <b v="0"/>
    <n v="0"/>
    <b v="0"/>
    <s v="film &amp; video/animation"/>
    <n v="0"/>
    <e v="#DIV/0!"/>
    <x v="0"/>
    <x v="5"/>
  </r>
  <r>
    <x v="430"/>
    <x v="430"/>
    <x v="429"/>
    <n v="1000"/>
    <n v="24"/>
    <x v="2"/>
    <x v="0"/>
    <s v="USD"/>
    <n v="1378866867"/>
    <x v="430"/>
    <b v="0"/>
    <n v="5"/>
    <b v="0"/>
    <s v="film &amp; video/animation"/>
    <n v="2.4"/>
    <n v="4.8"/>
    <x v="0"/>
    <x v="5"/>
  </r>
  <r>
    <x v="431"/>
    <x v="431"/>
    <x v="430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</r>
  <r>
    <x v="432"/>
    <x v="432"/>
    <x v="431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</r>
  <r>
    <x v="433"/>
    <x v="433"/>
    <x v="432"/>
    <n v="3000"/>
    <n v="0"/>
    <x v="2"/>
    <x v="0"/>
    <s v="USD"/>
    <n v="1444576022"/>
    <x v="433"/>
    <b v="0"/>
    <n v="0"/>
    <b v="0"/>
    <s v="film &amp; video/animation"/>
    <n v="0"/>
    <e v="#DIV/0!"/>
    <x v="0"/>
    <x v="5"/>
  </r>
  <r>
    <x v="434"/>
    <x v="434"/>
    <x v="433"/>
    <n v="2500"/>
    <n v="125"/>
    <x v="2"/>
    <x v="0"/>
    <s v="USD"/>
    <n v="1385931702"/>
    <x v="434"/>
    <b v="0"/>
    <n v="2"/>
    <b v="0"/>
    <s v="film &amp; video/animation"/>
    <n v="5"/>
    <n v="62.5"/>
    <x v="0"/>
    <x v="5"/>
  </r>
  <r>
    <x v="435"/>
    <x v="435"/>
    <x v="434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</r>
  <r>
    <x v="436"/>
    <x v="436"/>
    <x v="435"/>
    <n v="1000"/>
    <n v="0"/>
    <x v="2"/>
    <x v="0"/>
    <s v="USD"/>
    <n v="1375260113"/>
    <x v="436"/>
    <b v="0"/>
    <n v="0"/>
    <b v="0"/>
    <s v="film &amp; video/animation"/>
    <n v="0"/>
    <e v="#DIV/0!"/>
    <x v="0"/>
    <x v="5"/>
  </r>
  <r>
    <x v="437"/>
    <x v="437"/>
    <x v="436"/>
    <n v="7000"/>
    <n v="0"/>
    <x v="2"/>
    <x v="5"/>
    <s v="CAD"/>
    <n v="1475912326"/>
    <x v="437"/>
    <b v="0"/>
    <n v="0"/>
    <b v="0"/>
    <s v="film &amp; video/animation"/>
    <n v="0"/>
    <e v="#DIV/0!"/>
    <x v="0"/>
    <x v="5"/>
  </r>
  <r>
    <x v="438"/>
    <x v="438"/>
    <x v="437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</r>
  <r>
    <x v="439"/>
    <x v="439"/>
    <x v="438"/>
    <n v="450"/>
    <n v="0"/>
    <x v="2"/>
    <x v="0"/>
    <s v="USD"/>
    <n v="1413569818"/>
    <x v="439"/>
    <b v="0"/>
    <n v="0"/>
    <b v="0"/>
    <s v="film &amp; video/animation"/>
    <n v="0"/>
    <e v="#DIV/0!"/>
    <x v="0"/>
    <x v="5"/>
  </r>
  <r>
    <x v="440"/>
    <x v="440"/>
    <x v="439"/>
    <n v="5000"/>
    <n v="5"/>
    <x v="2"/>
    <x v="0"/>
    <s v="USD"/>
    <n v="1458859153"/>
    <x v="440"/>
    <b v="0"/>
    <n v="1"/>
    <b v="0"/>
    <s v="film &amp; video/animation"/>
    <n v="0.1"/>
    <n v="5"/>
    <x v="0"/>
    <x v="5"/>
  </r>
  <r>
    <x v="441"/>
    <x v="441"/>
    <x v="440"/>
    <n v="400"/>
    <n v="0"/>
    <x v="2"/>
    <x v="1"/>
    <s v="GBP"/>
    <n v="1383418996"/>
    <x v="441"/>
    <b v="0"/>
    <n v="0"/>
    <b v="0"/>
    <s v="film &amp; video/animation"/>
    <n v="0"/>
    <e v="#DIV/0!"/>
    <x v="0"/>
    <x v="5"/>
  </r>
  <r>
    <x v="442"/>
    <x v="442"/>
    <x v="441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</r>
  <r>
    <x v="443"/>
    <x v="443"/>
    <x v="442"/>
    <n v="10000"/>
    <n v="10"/>
    <x v="2"/>
    <x v="5"/>
    <s v="CAD"/>
    <n v="1391991701"/>
    <x v="443"/>
    <b v="0"/>
    <n v="2"/>
    <b v="0"/>
    <s v="film &amp; video/animation"/>
    <n v="0.1"/>
    <n v="5"/>
    <x v="0"/>
    <x v="5"/>
  </r>
  <r>
    <x v="444"/>
    <x v="444"/>
    <x v="443"/>
    <n v="1000"/>
    <n v="50"/>
    <x v="2"/>
    <x v="0"/>
    <s v="USD"/>
    <n v="1329342361"/>
    <x v="444"/>
    <b v="0"/>
    <n v="1"/>
    <b v="0"/>
    <s v="film &amp; video/animation"/>
    <n v="5"/>
    <n v="50"/>
    <x v="0"/>
    <x v="5"/>
  </r>
  <r>
    <x v="445"/>
    <x v="445"/>
    <x v="444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</r>
  <r>
    <x v="446"/>
    <x v="446"/>
    <x v="445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</r>
  <r>
    <x v="447"/>
    <x v="447"/>
    <x v="446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</r>
  <r>
    <x v="448"/>
    <x v="448"/>
    <x v="447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</r>
  <r>
    <x v="449"/>
    <x v="449"/>
    <x v="448"/>
    <n v="2000"/>
    <n v="45"/>
    <x v="2"/>
    <x v="1"/>
    <s v="GBP"/>
    <n v="1382017085"/>
    <x v="449"/>
    <b v="0"/>
    <n v="5"/>
    <b v="0"/>
    <s v="film &amp; video/animation"/>
    <n v="2.25"/>
    <n v="9"/>
    <x v="0"/>
    <x v="5"/>
  </r>
  <r>
    <x v="450"/>
    <x v="450"/>
    <x v="449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</r>
  <r>
    <x v="451"/>
    <x v="451"/>
    <x v="450"/>
    <n v="20000"/>
    <n v="0"/>
    <x v="2"/>
    <x v="0"/>
    <s v="USD"/>
    <n v="1390669791"/>
    <x v="451"/>
    <b v="0"/>
    <n v="0"/>
    <b v="0"/>
    <s v="film &amp; video/animation"/>
    <n v="0"/>
    <e v="#DIV/0!"/>
    <x v="0"/>
    <x v="5"/>
  </r>
  <r>
    <x v="452"/>
    <x v="452"/>
    <x v="451"/>
    <n v="750"/>
    <n v="480"/>
    <x v="2"/>
    <x v="0"/>
    <s v="USD"/>
    <n v="1431536015"/>
    <x v="452"/>
    <b v="0"/>
    <n v="12"/>
    <b v="0"/>
    <s v="film &amp; video/animation"/>
    <n v="64"/>
    <n v="40"/>
    <x v="0"/>
    <x v="5"/>
  </r>
  <r>
    <x v="453"/>
    <x v="453"/>
    <x v="452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</r>
  <r>
    <x v="454"/>
    <x v="454"/>
    <x v="453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</r>
  <r>
    <x v="455"/>
    <x v="455"/>
    <x v="454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</r>
  <r>
    <x v="456"/>
    <x v="456"/>
    <x v="455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</r>
  <r>
    <x v="457"/>
    <x v="457"/>
    <x v="456"/>
    <n v="20000"/>
    <n v="0"/>
    <x v="2"/>
    <x v="5"/>
    <s v="CAD"/>
    <n v="1408213512"/>
    <x v="457"/>
    <b v="0"/>
    <n v="0"/>
    <b v="0"/>
    <s v="film &amp; video/animation"/>
    <n v="0"/>
    <e v="#DIV/0!"/>
    <x v="0"/>
    <x v="5"/>
  </r>
  <r>
    <x v="458"/>
    <x v="458"/>
    <x v="457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</r>
  <r>
    <x v="459"/>
    <x v="459"/>
    <x v="458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</r>
  <r>
    <x v="460"/>
    <x v="460"/>
    <x v="459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</r>
  <r>
    <x v="461"/>
    <x v="461"/>
    <x v="460"/>
    <n v="550"/>
    <n v="0"/>
    <x v="2"/>
    <x v="1"/>
    <s v="GBP"/>
    <n v="1370204367"/>
    <x v="461"/>
    <b v="0"/>
    <n v="0"/>
    <b v="0"/>
    <s v="film &amp; video/animation"/>
    <n v="0"/>
    <e v="#DIV/0!"/>
    <x v="0"/>
    <x v="5"/>
  </r>
  <r>
    <x v="462"/>
    <x v="462"/>
    <x v="461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</r>
  <r>
    <x v="463"/>
    <x v="463"/>
    <x v="462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</r>
  <r>
    <x v="464"/>
    <x v="464"/>
    <x v="463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</r>
  <r>
    <x v="465"/>
    <x v="465"/>
    <x v="464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</r>
  <r>
    <x v="466"/>
    <x v="466"/>
    <x v="465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</r>
  <r>
    <x v="467"/>
    <x v="467"/>
    <x v="466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</r>
  <r>
    <x v="468"/>
    <x v="468"/>
    <x v="467"/>
    <n v="7500"/>
    <n v="0"/>
    <x v="2"/>
    <x v="0"/>
    <s v="USD"/>
    <n v="1341978665"/>
    <x v="468"/>
    <b v="0"/>
    <n v="0"/>
    <b v="0"/>
    <s v="film &amp; video/animation"/>
    <n v="0"/>
    <e v="#DIV/0!"/>
    <x v="0"/>
    <x v="5"/>
  </r>
  <r>
    <x v="469"/>
    <x v="469"/>
    <x v="468"/>
    <n v="6000"/>
    <n v="0"/>
    <x v="2"/>
    <x v="1"/>
    <s v="GBP"/>
    <n v="1409960724"/>
    <x v="469"/>
    <b v="0"/>
    <n v="0"/>
    <b v="0"/>
    <s v="film &amp; video/animation"/>
    <n v="0"/>
    <e v="#DIV/0!"/>
    <x v="0"/>
    <x v="5"/>
  </r>
  <r>
    <x v="470"/>
    <x v="470"/>
    <x v="469"/>
    <n v="5000"/>
    <n v="51"/>
    <x v="2"/>
    <x v="0"/>
    <s v="USD"/>
    <n v="1389844800"/>
    <x v="470"/>
    <b v="0"/>
    <n v="2"/>
    <b v="0"/>
    <s v="film &amp; video/animation"/>
    <n v="1.02"/>
    <n v="25.5"/>
    <x v="0"/>
    <x v="5"/>
  </r>
  <r>
    <x v="471"/>
    <x v="471"/>
    <x v="470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</r>
  <r>
    <x v="472"/>
    <x v="472"/>
    <x v="471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</r>
  <r>
    <x v="473"/>
    <x v="473"/>
    <x v="472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</r>
  <r>
    <x v="474"/>
    <x v="474"/>
    <x v="473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</r>
  <r>
    <x v="475"/>
    <x v="475"/>
    <x v="474"/>
    <n v="2000"/>
    <n v="0"/>
    <x v="2"/>
    <x v="0"/>
    <s v="USD"/>
    <n v="1430877843"/>
    <x v="475"/>
    <b v="0"/>
    <n v="0"/>
    <b v="0"/>
    <s v="film &amp; video/animation"/>
    <n v="0"/>
    <e v="#DIV/0!"/>
    <x v="0"/>
    <x v="5"/>
  </r>
  <r>
    <x v="476"/>
    <x v="476"/>
    <x v="475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</r>
  <r>
    <x v="477"/>
    <x v="477"/>
    <x v="476"/>
    <n v="1500"/>
    <n v="0"/>
    <x v="2"/>
    <x v="0"/>
    <s v="USD"/>
    <n v="1337371334"/>
    <x v="477"/>
    <b v="0"/>
    <n v="0"/>
    <b v="0"/>
    <s v="film &amp; video/animation"/>
    <n v="0"/>
    <e v="#DIV/0!"/>
    <x v="0"/>
    <x v="5"/>
  </r>
  <r>
    <x v="478"/>
    <x v="478"/>
    <x v="477"/>
    <n v="10000"/>
    <n v="0"/>
    <x v="2"/>
    <x v="0"/>
    <s v="USD"/>
    <n v="1427921509"/>
    <x v="478"/>
    <b v="0"/>
    <n v="0"/>
    <b v="0"/>
    <s v="film &amp; video/animation"/>
    <n v="0"/>
    <e v="#DIV/0!"/>
    <x v="0"/>
    <x v="5"/>
  </r>
  <r>
    <x v="479"/>
    <x v="479"/>
    <x v="478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</r>
  <r>
    <x v="480"/>
    <x v="480"/>
    <x v="479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</r>
  <r>
    <x v="481"/>
    <x v="481"/>
    <x v="480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</r>
  <r>
    <x v="482"/>
    <x v="482"/>
    <x v="481"/>
    <n v="10000"/>
    <n v="10"/>
    <x v="2"/>
    <x v="0"/>
    <s v="USD"/>
    <n v="1460644440"/>
    <x v="482"/>
    <b v="0"/>
    <n v="1"/>
    <b v="0"/>
    <s v="film &amp; video/animation"/>
    <n v="0.1"/>
    <n v="10"/>
    <x v="0"/>
    <x v="5"/>
  </r>
  <r>
    <x v="483"/>
    <x v="483"/>
    <x v="482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</r>
  <r>
    <x v="484"/>
    <x v="484"/>
    <x v="483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</r>
  <r>
    <x v="485"/>
    <x v="485"/>
    <x v="484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</r>
  <r>
    <x v="486"/>
    <x v="486"/>
    <x v="485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</r>
  <r>
    <x v="487"/>
    <x v="487"/>
    <x v="486"/>
    <n v="50000"/>
    <n v="0"/>
    <x v="2"/>
    <x v="5"/>
    <s v="CAD"/>
    <n v="1482678994"/>
    <x v="487"/>
    <b v="0"/>
    <n v="0"/>
    <b v="0"/>
    <s v="film &amp; video/animation"/>
    <n v="0"/>
    <e v="#DIV/0!"/>
    <x v="0"/>
    <x v="5"/>
  </r>
  <r>
    <x v="488"/>
    <x v="488"/>
    <x v="487"/>
    <n v="12000"/>
    <n v="0"/>
    <x v="2"/>
    <x v="0"/>
    <s v="USD"/>
    <n v="1483924700"/>
    <x v="488"/>
    <b v="0"/>
    <n v="0"/>
    <b v="0"/>
    <s v="film &amp; video/animation"/>
    <n v="0"/>
    <e v="#DIV/0!"/>
    <x v="0"/>
    <x v="5"/>
  </r>
  <r>
    <x v="489"/>
    <x v="489"/>
    <x v="488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</r>
  <r>
    <x v="490"/>
    <x v="490"/>
    <x v="489"/>
    <n v="1000"/>
    <n v="0"/>
    <x v="2"/>
    <x v="0"/>
    <s v="USD"/>
    <n v="1345677285"/>
    <x v="490"/>
    <b v="0"/>
    <n v="0"/>
    <b v="0"/>
    <s v="film &amp; video/animation"/>
    <n v="0"/>
    <e v="#DIV/0!"/>
    <x v="0"/>
    <x v="5"/>
  </r>
  <r>
    <x v="491"/>
    <x v="491"/>
    <x v="490"/>
    <n v="10000"/>
    <n v="0"/>
    <x v="2"/>
    <x v="0"/>
    <s v="USD"/>
    <n v="1453937699"/>
    <x v="491"/>
    <b v="0"/>
    <n v="0"/>
    <b v="0"/>
    <s v="film &amp; video/animation"/>
    <n v="0"/>
    <e v="#DIV/0!"/>
    <x v="0"/>
    <x v="5"/>
  </r>
  <r>
    <x v="492"/>
    <x v="492"/>
    <x v="491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</r>
  <r>
    <x v="493"/>
    <x v="493"/>
    <x v="492"/>
    <n v="30000"/>
    <n v="0"/>
    <x v="2"/>
    <x v="1"/>
    <s v="GBP"/>
    <n v="1432142738"/>
    <x v="493"/>
    <b v="0"/>
    <n v="0"/>
    <b v="0"/>
    <s v="film &amp; video/animation"/>
    <n v="0"/>
    <e v="#DIV/0!"/>
    <x v="0"/>
    <x v="5"/>
  </r>
  <r>
    <x v="494"/>
    <x v="494"/>
    <x v="493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</r>
  <r>
    <x v="495"/>
    <x v="495"/>
    <x v="494"/>
    <n v="7000"/>
    <n v="0"/>
    <x v="2"/>
    <x v="0"/>
    <s v="USD"/>
    <n v="1437076305"/>
    <x v="495"/>
    <b v="0"/>
    <n v="0"/>
    <b v="0"/>
    <s v="film &amp; video/animation"/>
    <n v="0"/>
    <e v="#DIV/0!"/>
    <x v="0"/>
    <x v="5"/>
  </r>
  <r>
    <x v="496"/>
    <x v="496"/>
    <x v="495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</r>
  <r>
    <x v="497"/>
    <x v="497"/>
    <x v="496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</r>
  <r>
    <x v="498"/>
    <x v="498"/>
    <x v="497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</r>
  <r>
    <x v="499"/>
    <x v="499"/>
    <x v="498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</r>
  <r>
    <x v="500"/>
    <x v="500"/>
    <x v="499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</r>
  <r>
    <x v="501"/>
    <x v="501"/>
    <x v="500"/>
    <n v="10000"/>
    <n v="0"/>
    <x v="2"/>
    <x v="0"/>
    <s v="USD"/>
    <n v="1310189851"/>
    <x v="501"/>
    <b v="0"/>
    <n v="0"/>
    <b v="0"/>
    <s v="film &amp; video/animation"/>
    <n v="0"/>
    <e v="#DIV/0!"/>
    <x v="0"/>
    <x v="5"/>
  </r>
  <r>
    <x v="502"/>
    <x v="502"/>
    <x v="501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</r>
  <r>
    <x v="503"/>
    <x v="503"/>
    <x v="502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</r>
  <r>
    <x v="504"/>
    <x v="504"/>
    <x v="503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</r>
  <r>
    <x v="505"/>
    <x v="505"/>
    <x v="504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</r>
  <r>
    <x v="506"/>
    <x v="506"/>
    <x v="505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</r>
  <r>
    <x v="507"/>
    <x v="507"/>
    <x v="506"/>
    <n v="20000"/>
    <n v="640"/>
    <x v="2"/>
    <x v="0"/>
    <s v="USD"/>
    <n v="1350687657"/>
    <x v="507"/>
    <b v="0"/>
    <n v="10"/>
    <b v="0"/>
    <s v="film &amp; video/animation"/>
    <n v="3.2"/>
    <n v="64"/>
    <x v="0"/>
    <x v="5"/>
  </r>
  <r>
    <x v="508"/>
    <x v="508"/>
    <x v="507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</r>
  <r>
    <x v="509"/>
    <x v="509"/>
    <x v="508"/>
    <n v="5000"/>
    <n v="10"/>
    <x v="2"/>
    <x v="1"/>
    <s v="GBP"/>
    <n v="1435504170"/>
    <x v="509"/>
    <b v="0"/>
    <n v="1"/>
    <b v="0"/>
    <s v="film &amp; video/animation"/>
    <n v="0.2"/>
    <n v="10"/>
    <x v="0"/>
    <x v="5"/>
  </r>
  <r>
    <x v="510"/>
    <x v="510"/>
    <x v="509"/>
    <n v="14000"/>
    <n v="0"/>
    <x v="2"/>
    <x v="0"/>
    <s v="USD"/>
    <n v="1456805639"/>
    <x v="510"/>
    <b v="0"/>
    <n v="0"/>
    <b v="0"/>
    <s v="film &amp; video/animation"/>
    <n v="0"/>
    <e v="#DIV/0!"/>
    <x v="0"/>
    <x v="5"/>
  </r>
  <r>
    <x v="511"/>
    <x v="511"/>
    <x v="510"/>
    <n v="5000"/>
    <n v="150"/>
    <x v="2"/>
    <x v="0"/>
    <s v="USD"/>
    <n v="1365228982"/>
    <x v="511"/>
    <b v="0"/>
    <n v="5"/>
    <b v="0"/>
    <s v="film &amp; video/animation"/>
    <n v="3"/>
    <n v="30"/>
    <x v="0"/>
    <x v="5"/>
  </r>
  <r>
    <x v="512"/>
    <x v="512"/>
    <x v="511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</r>
  <r>
    <x v="513"/>
    <x v="513"/>
    <x v="512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</r>
  <r>
    <x v="514"/>
    <x v="514"/>
    <x v="513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</r>
  <r>
    <x v="515"/>
    <x v="515"/>
    <x v="514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</r>
  <r>
    <x v="516"/>
    <x v="516"/>
    <x v="515"/>
    <n v="5000"/>
    <n v="0"/>
    <x v="2"/>
    <x v="1"/>
    <s v="GBP"/>
    <n v="1432752080"/>
    <x v="516"/>
    <b v="0"/>
    <n v="0"/>
    <b v="0"/>
    <s v="film &amp; video/animation"/>
    <n v="0"/>
    <e v="#DIV/0!"/>
    <x v="0"/>
    <x v="5"/>
  </r>
  <r>
    <x v="517"/>
    <x v="517"/>
    <x v="516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</r>
  <r>
    <x v="518"/>
    <x v="518"/>
    <x v="517"/>
    <n v="7175"/>
    <n v="0"/>
    <x v="2"/>
    <x v="0"/>
    <s v="USD"/>
    <n v="1441550760"/>
    <x v="518"/>
    <b v="0"/>
    <n v="0"/>
    <b v="0"/>
    <s v="film &amp; video/animation"/>
    <n v="0"/>
    <e v="#DIV/0!"/>
    <x v="0"/>
    <x v="5"/>
  </r>
  <r>
    <x v="519"/>
    <x v="519"/>
    <x v="518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</r>
  <r>
    <x v="520"/>
    <x v="520"/>
    <x v="519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</r>
  <r>
    <x v="521"/>
    <x v="521"/>
    <x v="520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</r>
  <r>
    <x v="522"/>
    <x v="522"/>
    <x v="521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</r>
  <r>
    <x v="523"/>
    <x v="523"/>
    <x v="522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</r>
  <r>
    <x v="524"/>
    <x v="524"/>
    <x v="523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</r>
  <r>
    <x v="525"/>
    <x v="525"/>
    <x v="524"/>
    <n v="12000"/>
    <n v="12000"/>
    <x v="0"/>
    <x v="0"/>
    <s v="USD"/>
    <n v="1410601041"/>
    <x v="525"/>
    <b v="0"/>
    <n v="12"/>
    <b v="1"/>
    <s v="theater/plays"/>
    <n v="100"/>
    <n v="1000"/>
    <x v="1"/>
    <x v="6"/>
  </r>
  <r>
    <x v="526"/>
    <x v="526"/>
    <x v="525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</r>
  <r>
    <x v="527"/>
    <x v="527"/>
    <x v="526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</r>
  <r>
    <x v="528"/>
    <x v="528"/>
    <x v="527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</r>
  <r>
    <x v="529"/>
    <x v="529"/>
    <x v="528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</r>
  <r>
    <x v="530"/>
    <x v="530"/>
    <x v="529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</r>
  <r>
    <x v="531"/>
    <x v="531"/>
    <x v="530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</r>
  <r>
    <x v="532"/>
    <x v="532"/>
    <x v="531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</r>
  <r>
    <x v="533"/>
    <x v="533"/>
    <x v="532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</r>
  <r>
    <x v="534"/>
    <x v="534"/>
    <x v="533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</r>
  <r>
    <x v="535"/>
    <x v="535"/>
    <x v="534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</r>
  <r>
    <x v="536"/>
    <x v="536"/>
    <x v="535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</r>
  <r>
    <x v="537"/>
    <x v="537"/>
    <x v="536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</r>
  <r>
    <x v="538"/>
    <x v="538"/>
    <x v="537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</r>
  <r>
    <x v="539"/>
    <x v="539"/>
    <x v="538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</r>
  <r>
    <x v="540"/>
    <x v="540"/>
    <x v="539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</r>
  <r>
    <x v="541"/>
    <x v="541"/>
    <x v="540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</r>
  <r>
    <x v="542"/>
    <x v="542"/>
    <x v="541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</r>
  <r>
    <x v="543"/>
    <x v="543"/>
    <x v="542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</r>
  <r>
    <x v="544"/>
    <x v="544"/>
    <x v="543"/>
    <n v="500"/>
    <n v="6"/>
    <x v="2"/>
    <x v="0"/>
    <s v="USD"/>
    <n v="1467647160"/>
    <x v="544"/>
    <b v="0"/>
    <n v="2"/>
    <b v="0"/>
    <s v="technology/web"/>
    <n v="1.2"/>
    <n v="3"/>
    <x v="2"/>
    <x v="7"/>
  </r>
  <r>
    <x v="545"/>
    <x v="545"/>
    <x v="544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</r>
  <r>
    <x v="546"/>
    <x v="546"/>
    <x v="545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</r>
  <r>
    <x v="547"/>
    <x v="547"/>
    <x v="546"/>
    <n v="7500"/>
    <n v="0"/>
    <x v="2"/>
    <x v="1"/>
    <s v="GBP"/>
    <n v="1455122564"/>
    <x v="547"/>
    <b v="0"/>
    <n v="0"/>
    <b v="0"/>
    <s v="technology/web"/>
    <n v="0"/>
    <e v="#DIV/0!"/>
    <x v="2"/>
    <x v="7"/>
  </r>
  <r>
    <x v="548"/>
    <x v="548"/>
    <x v="547"/>
    <n v="10000"/>
    <n v="9"/>
    <x v="2"/>
    <x v="1"/>
    <s v="GBP"/>
    <n v="1446154848"/>
    <x v="548"/>
    <b v="0"/>
    <n v="1"/>
    <b v="0"/>
    <s v="technology/web"/>
    <n v="0.09"/>
    <n v="9"/>
    <x v="2"/>
    <x v="7"/>
  </r>
  <r>
    <x v="549"/>
    <x v="549"/>
    <x v="548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</r>
  <r>
    <x v="550"/>
    <x v="550"/>
    <x v="549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</r>
  <r>
    <x v="551"/>
    <x v="551"/>
    <x v="550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</r>
  <r>
    <x v="552"/>
    <x v="552"/>
    <x v="551"/>
    <n v="45000"/>
    <n v="0"/>
    <x v="2"/>
    <x v="5"/>
    <s v="CAD"/>
    <n v="1452350896"/>
    <x v="552"/>
    <b v="0"/>
    <n v="0"/>
    <b v="0"/>
    <s v="technology/web"/>
    <n v="0"/>
    <e v="#DIV/0!"/>
    <x v="2"/>
    <x v="7"/>
  </r>
  <r>
    <x v="553"/>
    <x v="553"/>
    <x v="552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</r>
  <r>
    <x v="554"/>
    <x v="554"/>
    <x v="553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</r>
  <r>
    <x v="555"/>
    <x v="555"/>
    <x v="554"/>
    <n v="7500"/>
    <n v="0"/>
    <x v="2"/>
    <x v="1"/>
    <s v="GBP"/>
    <n v="1465720143"/>
    <x v="555"/>
    <b v="0"/>
    <n v="0"/>
    <b v="0"/>
    <s v="technology/web"/>
    <n v="0"/>
    <e v="#DIV/0!"/>
    <x v="2"/>
    <x v="7"/>
  </r>
  <r>
    <x v="556"/>
    <x v="556"/>
    <x v="555"/>
    <n v="8000"/>
    <n v="200"/>
    <x v="2"/>
    <x v="0"/>
    <s v="USD"/>
    <n v="1452112717"/>
    <x v="556"/>
    <b v="0"/>
    <n v="1"/>
    <b v="0"/>
    <s v="technology/web"/>
    <n v="2.5"/>
    <n v="200"/>
    <x v="2"/>
    <x v="7"/>
  </r>
  <r>
    <x v="557"/>
    <x v="557"/>
    <x v="556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</r>
  <r>
    <x v="558"/>
    <x v="558"/>
    <x v="557"/>
    <n v="750"/>
    <n v="0"/>
    <x v="2"/>
    <x v="0"/>
    <s v="USD"/>
    <n v="1427227905"/>
    <x v="558"/>
    <b v="0"/>
    <n v="0"/>
    <b v="0"/>
    <s v="technology/web"/>
    <n v="0"/>
    <e v="#DIV/0!"/>
    <x v="2"/>
    <x v="7"/>
  </r>
  <r>
    <x v="559"/>
    <x v="559"/>
    <x v="558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</r>
  <r>
    <x v="560"/>
    <x v="560"/>
    <x v="559"/>
    <n v="100000"/>
    <n v="12"/>
    <x v="2"/>
    <x v="5"/>
    <s v="CAD"/>
    <n v="1418841045"/>
    <x v="560"/>
    <b v="0"/>
    <n v="3"/>
    <b v="0"/>
    <s v="technology/web"/>
    <n v="1.2E-2"/>
    <n v="4"/>
    <x v="2"/>
    <x v="7"/>
  </r>
  <r>
    <x v="561"/>
    <x v="561"/>
    <x v="560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</r>
  <r>
    <x v="562"/>
    <x v="562"/>
    <x v="561"/>
    <n v="50000"/>
    <n v="0"/>
    <x v="2"/>
    <x v="9"/>
    <s v="EUR"/>
    <n v="1482052815"/>
    <x v="562"/>
    <b v="0"/>
    <n v="0"/>
    <b v="0"/>
    <s v="technology/web"/>
    <n v="0"/>
    <e v="#DIV/0!"/>
    <x v="2"/>
    <x v="7"/>
  </r>
  <r>
    <x v="563"/>
    <x v="563"/>
    <x v="562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</r>
  <r>
    <x v="564"/>
    <x v="564"/>
    <x v="563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</r>
  <r>
    <x v="565"/>
    <x v="565"/>
    <x v="564"/>
    <n v="25000"/>
    <n v="0"/>
    <x v="2"/>
    <x v="1"/>
    <s v="GBP"/>
    <n v="1436554249"/>
    <x v="565"/>
    <b v="0"/>
    <n v="0"/>
    <b v="0"/>
    <s v="technology/web"/>
    <n v="0"/>
    <e v="#DIV/0!"/>
    <x v="2"/>
    <x v="7"/>
  </r>
  <r>
    <x v="566"/>
    <x v="566"/>
    <x v="565"/>
    <n v="5000"/>
    <n v="1"/>
    <x v="2"/>
    <x v="0"/>
    <s v="USD"/>
    <n v="1468513533"/>
    <x v="566"/>
    <b v="0"/>
    <n v="1"/>
    <b v="0"/>
    <s v="technology/web"/>
    <n v="0.02"/>
    <n v="1"/>
    <x v="2"/>
    <x v="7"/>
  </r>
  <r>
    <x v="567"/>
    <x v="567"/>
    <x v="566"/>
    <n v="10000"/>
    <n v="0"/>
    <x v="2"/>
    <x v="0"/>
    <s v="USD"/>
    <n v="1420143194"/>
    <x v="567"/>
    <b v="0"/>
    <n v="0"/>
    <b v="0"/>
    <s v="technology/web"/>
    <n v="0"/>
    <e v="#DIV/0!"/>
    <x v="2"/>
    <x v="7"/>
  </r>
  <r>
    <x v="568"/>
    <x v="568"/>
    <x v="567"/>
    <n v="24500"/>
    <n v="245"/>
    <x v="2"/>
    <x v="4"/>
    <s v="NZD"/>
    <n v="1452942000"/>
    <x v="568"/>
    <b v="0"/>
    <n v="5"/>
    <b v="0"/>
    <s v="technology/web"/>
    <n v="1"/>
    <n v="49"/>
    <x v="2"/>
    <x v="7"/>
  </r>
  <r>
    <x v="569"/>
    <x v="569"/>
    <x v="568"/>
    <n v="2500"/>
    <n v="20"/>
    <x v="2"/>
    <x v="5"/>
    <s v="CAD"/>
    <n v="1451679612"/>
    <x v="569"/>
    <b v="0"/>
    <n v="1"/>
    <b v="0"/>
    <s v="technology/web"/>
    <n v="0.8"/>
    <n v="20"/>
    <x v="2"/>
    <x v="7"/>
  </r>
  <r>
    <x v="570"/>
    <x v="570"/>
    <x v="569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</r>
  <r>
    <x v="571"/>
    <x v="571"/>
    <x v="570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</r>
  <r>
    <x v="572"/>
    <x v="572"/>
    <x v="571"/>
    <n v="2500"/>
    <n v="0"/>
    <x v="2"/>
    <x v="0"/>
    <s v="USD"/>
    <n v="1446660688"/>
    <x v="572"/>
    <b v="0"/>
    <n v="0"/>
    <b v="0"/>
    <s v="technology/web"/>
    <n v="0"/>
    <e v="#DIV/0!"/>
    <x v="2"/>
    <x v="7"/>
  </r>
  <r>
    <x v="573"/>
    <x v="573"/>
    <x v="572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</r>
  <r>
    <x v="574"/>
    <x v="574"/>
    <x v="573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</r>
  <r>
    <x v="575"/>
    <x v="575"/>
    <x v="574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</r>
  <r>
    <x v="576"/>
    <x v="576"/>
    <x v="575"/>
    <n v="80000"/>
    <n v="1"/>
    <x v="2"/>
    <x v="0"/>
    <s v="USD"/>
    <n v="1427537952"/>
    <x v="576"/>
    <b v="0"/>
    <n v="1"/>
    <b v="0"/>
    <s v="technology/web"/>
    <n v="1.25E-3"/>
    <n v="1"/>
    <x v="2"/>
    <x v="7"/>
  </r>
  <r>
    <x v="577"/>
    <x v="577"/>
    <x v="576"/>
    <n v="5000"/>
    <n v="10"/>
    <x v="2"/>
    <x v="0"/>
    <s v="USD"/>
    <n v="1463753302"/>
    <x v="577"/>
    <b v="0"/>
    <n v="1"/>
    <b v="0"/>
    <s v="technology/web"/>
    <n v="0.2"/>
    <n v="10"/>
    <x v="2"/>
    <x v="7"/>
  </r>
  <r>
    <x v="578"/>
    <x v="578"/>
    <x v="577"/>
    <n v="125000"/>
    <n v="14"/>
    <x v="2"/>
    <x v="1"/>
    <s v="GBP"/>
    <n v="1441633993"/>
    <x v="578"/>
    <b v="0"/>
    <n v="7"/>
    <b v="0"/>
    <s v="technology/web"/>
    <n v="1.12E-2"/>
    <n v="2"/>
    <x v="2"/>
    <x v="7"/>
  </r>
  <r>
    <x v="579"/>
    <x v="579"/>
    <x v="578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</r>
  <r>
    <x v="580"/>
    <x v="580"/>
    <x v="579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</r>
  <r>
    <x v="581"/>
    <x v="581"/>
    <x v="580"/>
    <n v="400"/>
    <n v="0"/>
    <x v="2"/>
    <x v="0"/>
    <s v="USD"/>
    <n v="1438474704"/>
    <x v="581"/>
    <b v="0"/>
    <n v="0"/>
    <b v="0"/>
    <s v="technology/web"/>
    <n v="0"/>
    <e v="#DIV/0!"/>
    <x v="2"/>
    <x v="7"/>
  </r>
  <r>
    <x v="582"/>
    <x v="582"/>
    <x v="581"/>
    <n v="100000"/>
    <n v="0"/>
    <x v="2"/>
    <x v="0"/>
    <s v="USD"/>
    <n v="1426442400"/>
    <x v="582"/>
    <b v="0"/>
    <n v="0"/>
    <b v="0"/>
    <s v="technology/web"/>
    <n v="0"/>
    <e v="#DIV/0!"/>
    <x v="2"/>
    <x v="7"/>
  </r>
  <r>
    <x v="583"/>
    <x v="583"/>
    <x v="582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</r>
  <r>
    <x v="584"/>
    <x v="584"/>
    <x v="583"/>
    <n v="1000"/>
    <n v="10"/>
    <x v="2"/>
    <x v="0"/>
    <s v="USD"/>
    <n v="1426522316"/>
    <x v="584"/>
    <b v="0"/>
    <n v="2"/>
    <b v="0"/>
    <s v="technology/web"/>
    <n v="1"/>
    <n v="5"/>
    <x v="2"/>
    <x v="7"/>
  </r>
  <r>
    <x v="585"/>
    <x v="585"/>
    <x v="584"/>
    <n v="9000"/>
    <n v="0"/>
    <x v="2"/>
    <x v="1"/>
    <s v="GBP"/>
    <n v="1448928000"/>
    <x v="585"/>
    <b v="0"/>
    <n v="0"/>
    <b v="0"/>
    <s v="technology/web"/>
    <n v="0"/>
    <e v="#DIV/0!"/>
    <x v="2"/>
    <x v="7"/>
  </r>
  <r>
    <x v="586"/>
    <x v="586"/>
    <x v="585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</r>
  <r>
    <x v="587"/>
    <x v="587"/>
    <x v="586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</r>
  <r>
    <x v="588"/>
    <x v="588"/>
    <x v="587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</r>
  <r>
    <x v="589"/>
    <x v="589"/>
    <x v="588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</r>
  <r>
    <x v="590"/>
    <x v="590"/>
    <x v="589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</r>
  <r>
    <x v="591"/>
    <x v="591"/>
    <x v="590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</r>
  <r>
    <x v="592"/>
    <x v="592"/>
    <x v="591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</r>
  <r>
    <x v="593"/>
    <x v="593"/>
    <x v="592"/>
    <n v="500"/>
    <n v="115"/>
    <x v="2"/>
    <x v="1"/>
    <s v="GBP"/>
    <n v="1428333345"/>
    <x v="593"/>
    <b v="0"/>
    <n v="7"/>
    <b v="0"/>
    <s v="technology/web"/>
    <n v="23"/>
    <n v="16.428571428571427"/>
    <x v="2"/>
    <x v="7"/>
  </r>
  <r>
    <x v="594"/>
    <x v="594"/>
    <x v="593"/>
    <n v="25000"/>
    <n v="26"/>
    <x v="2"/>
    <x v="0"/>
    <s v="USD"/>
    <n v="1460832206"/>
    <x v="594"/>
    <b v="0"/>
    <n v="2"/>
    <b v="0"/>
    <s v="technology/web"/>
    <n v="0.104"/>
    <n v="13"/>
    <x v="2"/>
    <x v="7"/>
  </r>
  <r>
    <x v="595"/>
    <x v="595"/>
    <x v="594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</r>
  <r>
    <x v="596"/>
    <x v="596"/>
    <x v="595"/>
    <n v="20000"/>
    <n v="6"/>
    <x v="2"/>
    <x v="0"/>
    <s v="USD"/>
    <n v="1478122292"/>
    <x v="596"/>
    <b v="0"/>
    <n v="2"/>
    <b v="0"/>
    <s v="technology/web"/>
    <n v="0.03"/>
    <n v="3"/>
    <x v="2"/>
    <x v="7"/>
  </r>
  <r>
    <x v="597"/>
    <x v="597"/>
    <x v="596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</r>
  <r>
    <x v="598"/>
    <x v="598"/>
    <x v="597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</r>
  <r>
    <x v="599"/>
    <x v="599"/>
    <x v="598"/>
    <n v="50000"/>
    <n v="31"/>
    <x v="2"/>
    <x v="0"/>
    <s v="USD"/>
    <n v="1425827760"/>
    <x v="599"/>
    <b v="0"/>
    <n v="2"/>
    <b v="0"/>
    <s v="technology/web"/>
    <n v="6.2E-2"/>
    <n v="15.5"/>
    <x v="2"/>
    <x v="7"/>
  </r>
  <r>
    <x v="600"/>
    <x v="600"/>
    <x v="599"/>
    <n v="5000"/>
    <n v="100"/>
    <x v="1"/>
    <x v="0"/>
    <s v="USD"/>
    <n v="1431198562"/>
    <x v="600"/>
    <b v="0"/>
    <n v="1"/>
    <b v="0"/>
    <s v="technology/web"/>
    <n v="2"/>
    <n v="100"/>
    <x v="2"/>
    <x v="7"/>
  </r>
  <r>
    <x v="601"/>
    <x v="601"/>
    <x v="600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</r>
  <r>
    <x v="602"/>
    <x v="602"/>
    <x v="601"/>
    <n v="70000"/>
    <n v="0"/>
    <x v="1"/>
    <x v="0"/>
    <s v="USD"/>
    <n v="1434654215"/>
    <x v="602"/>
    <b v="0"/>
    <n v="0"/>
    <b v="0"/>
    <s v="technology/web"/>
    <n v="0"/>
    <e v="#DIV/0!"/>
    <x v="2"/>
    <x v="7"/>
  </r>
  <r>
    <x v="603"/>
    <x v="603"/>
    <x v="602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</r>
  <r>
    <x v="604"/>
    <x v="604"/>
    <x v="603"/>
    <n v="1500"/>
    <n v="0"/>
    <x v="1"/>
    <x v="0"/>
    <s v="USD"/>
    <n v="1409187056"/>
    <x v="604"/>
    <b v="0"/>
    <n v="0"/>
    <b v="0"/>
    <s v="technology/web"/>
    <n v="0"/>
    <e v="#DIV/0!"/>
    <x v="2"/>
    <x v="7"/>
  </r>
  <r>
    <x v="605"/>
    <x v="605"/>
    <x v="604"/>
    <n v="5000"/>
    <n v="131"/>
    <x v="1"/>
    <x v="0"/>
    <s v="USD"/>
    <n v="1440318908"/>
    <x v="605"/>
    <b v="0"/>
    <n v="8"/>
    <b v="0"/>
    <s v="technology/web"/>
    <n v="2.62"/>
    <n v="16.375"/>
    <x v="2"/>
    <x v="7"/>
  </r>
  <r>
    <x v="606"/>
    <x v="606"/>
    <x v="605"/>
    <n v="5000"/>
    <n v="10"/>
    <x v="1"/>
    <x v="9"/>
    <s v="EUR"/>
    <n v="1432479600"/>
    <x v="606"/>
    <b v="0"/>
    <n v="1"/>
    <b v="0"/>
    <s v="technology/web"/>
    <n v="0.2"/>
    <n v="10"/>
    <x v="2"/>
    <x v="7"/>
  </r>
  <r>
    <x v="607"/>
    <x v="607"/>
    <x v="606"/>
    <n v="250"/>
    <n v="0"/>
    <x v="1"/>
    <x v="0"/>
    <s v="USD"/>
    <n v="1448225336"/>
    <x v="607"/>
    <b v="0"/>
    <n v="0"/>
    <b v="0"/>
    <s v="technology/web"/>
    <n v="0"/>
    <e v="#DIV/0!"/>
    <x v="2"/>
    <x v="7"/>
  </r>
  <r>
    <x v="608"/>
    <x v="608"/>
    <x v="607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</r>
  <r>
    <x v="609"/>
    <x v="609"/>
    <x v="608"/>
    <n v="780"/>
    <n v="5"/>
    <x v="1"/>
    <x v="1"/>
    <s v="GBP"/>
    <n v="1448761744"/>
    <x v="609"/>
    <b v="0"/>
    <n v="1"/>
    <b v="0"/>
    <s v="technology/web"/>
    <n v="0.64102564102564097"/>
    <n v="5"/>
    <x v="2"/>
    <x v="7"/>
  </r>
  <r>
    <x v="610"/>
    <x v="610"/>
    <x v="609"/>
    <n v="13803"/>
    <n v="0"/>
    <x v="1"/>
    <x v="0"/>
    <s v="USD"/>
    <n v="1429732586"/>
    <x v="610"/>
    <b v="0"/>
    <n v="0"/>
    <b v="0"/>
    <s v="technology/web"/>
    <n v="0"/>
    <e v="#DIV/0!"/>
    <x v="2"/>
    <x v="7"/>
  </r>
  <r>
    <x v="611"/>
    <x v="611"/>
    <x v="610"/>
    <n v="80000"/>
    <n v="0"/>
    <x v="1"/>
    <x v="6"/>
    <s v="EUR"/>
    <n v="1453210037"/>
    <x v="611"/>
    <b v="0"/>
    <n v="0"/>
    <b v="0"/>
    <s v="technology/web"/>
    <n v="0"/>
    <e v="#DIV/0!"/>
    <x v="2"/>
    <x v="7"/>
  </r>
  <r>
    <x v="612"/>
    <x v="612"/>
    <x v="611"/>
    <n v="10000"/>
    <n v="0"/>
    <x v="1"/>
    <x v="13"/>
    <s v="EUR"/>
    <n v="1472777146"/>
    <x v="612"/>
    <b v="0"/>
    <n v="0"/>
    <b v="0"/>
    <s v="technology/web"/>
    <n v="0"/>
    <e v="#DIV/0!"/>
    <x v="2"/>
    <x v="7"/>
  </r>
  <r>
    <x v="613"/>
    <x v="613"/>
    <x v="612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</r>
  <r>
    <x v="614"/>
    <x v="614"/>
    <x v="613"/>
    <n v="10000"/>
    <n v="0"/>
    <x v="1"/>
    <x v="0"/>
    <s v="USD"/>
    <n v="1466731740"/>
    <x v="614"/>
    <b v="0"/>
    <n v="0"/>
    <b v="0"/>
    <s v="technology/web"/>
    <n v="0"/>
    <e v="#DIV/0!"/>
    <x v="2"/>
    <x v="7"/>
  </r>
  <r>
    <x v="615"/>
    <x v="615"/>
    <x v="614"/>
    <n v="515"/>
    <n v="0"/>
    <x v="1"/>
    <x v="4"/>
    <s v="NZD"/>
    <n v="1443149759"/>
    <x v="615"/>
    <b v="0"/>
    <n v="0"/>
    <b v="0"/>
    <s v="technology/web"/>
    <n v="0"/>
    <e v="#DIV/0!"/>
    <x v="2"/>
    <x v="7"/>
  </r>
  <r>
    <x v="616"/>
    <x v="616"/>
    <x v="615"/>
    <n v="5000"/>
    <n v="0"/>
    <x v="1"/>
    <x v="6"/>
    <s v="EUR"/>
    <n v="1488013307"/>
    <x v="616"/>
    <b v="0"/>
    <n v="0"/>
    <b v="0"/>
    <s v="technology/web"/>
    <n v="0"/>
    <e v="#DIV/0!"/>
    <x v="2"/>
    <x v="7"/>
  </r>
  <r>
    <x v="617"/>
    <x v="617"/>
    <x v="616"/>
    <n v="2000"/>
    <n v="60"/>
    <x v="1"/>
    <x v="1"/>
    <s v="GBP"/>
    <n v="1431072843"/>
    <x v="617"/>
    <b v="0"/>
    <n v="3"/>
    <b v="0"/>
    <s v="technology/web"/>
    <n v="3"/>
    <n v="20"/>
    <x v="2"/>
    <x v="7"/>
  </r>
  <r>
    <x v="618"/>
    <x v="618"/>
    <x v="617"/>
    <n v="400"/>
    <n v="0"/>
    <x v="1"/>
    <x v="0"/>
    <s v="USD"/>
    <n v="1449689203"/>
    <x v="618"/>
    <b v="0"/>
    <n v="0"/>
    <b v="0"/>
    <s v="technology/web"/>
    <n v="0"/>
    <e v="#DIV/0!"/>
    <x v="2"/>
    <x v="7"/>
  </r>
  <r>
    <x v="619"/>
    <x v="619"/>
    <x v="618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</r>
  <r>
    <x v="620"/>
    <x v="620"/>
    <x v="619"/>
    <n v="30000"/>
    <n v="300"/>
    <x v="1"/>
    <x v="5"/>
    <s v="CAD"/>
    <n v="1408986738"/>
    <x v="620"/>
    <b v="0"/>
    <n v="1"/>
    <b v="0"/>
    <s v="technology/web"/>
    <n v="1"/>
    <n v="300"/>
    <x v="2"/>
    <x v="7"/>
  </r>
  <r>
    <x v="621"/>
    <x v="621"/>
    <x v="620"/>
    <n v="25000"/>
    <n v="261"/>
    <x v="1"/>
    <x v="0"/>
    <s v="USD"/>
    <n v="1467934937"/>
    <x v="621"/>
    <b v="0"/>
    <n v="3"/>
    <b v="0"/>
    <s v="technology/web"/>
    <n v="1.044"/>
    <n v="87"/>
    <x v="2"/>
    <x v="7"/>
  </r>
  <r>
    <x v="622"/>
    <x v="622"/>
    <x v="621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</r>
  <r>
    <x v="623"/>
    <x v="623"/>
    <x v="622"/>
    <n v="75000"/>
    <n v="0"/>
    <x v="1"/>
    <x v="2"/>
    <s v="AUD"/>
    <n v="1432771997"/>
    <x v="623"/>
    <b v="0"/>
    <n v="0"/>
    <b v="0"/>
    <s v="technology/web"/>
    <n v="0"/>
    <e v="#DIV/0!"/>
    <x v="2"/>
    <x v="7"/>
  </r>
  <r>
    <x v="624"/>
    <x v="624"/>
    <x v="623"/>
    <n v="5000"/>
    <n v="0"/>
    <x v="1"/>
    <x v="0"/>
    <s v="USD"/>
    <n v="1431647041"/>
    <x v="624"/>
    <b v="0"/>
    <n v="0"/>
    <b v="0"/>
    <s v="technology/web"/>
    <n v="0"/>
    <e v="#DIV/0!"/>
    <x v="2"/>
    <x v="7"/>
  </r>
  <r>
    <x v="625"/>
    <x v="625"/>
    <x v="624"/>
    <n v="25000"/>
    <n v="0"/>
    <x v="1"/>
    <x v="5"/>
    <s v="CAD"/>
    <n v="1490560177"/>
    <x v="625"/>
    <b v="0"/>
    <n v="0"/>
    <b v="0"/>
    <s v="technology/web"/>
    <n v="0"/>
    <e v="#DIV/0!"/>
    <x v="2"/>
    <x v="7"/>
  </r>
  <r>
    <x v="626"/>
    <x v="626"/>
    <x v="625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</r>
  <r>
    <x v="627"/>
    <x v="627"/>
    <x v="626"/>
    <n v="450000"/>
    <n v="90"/>
    <x v="1"/>
    <x v="11"/>
    <s v="SEK"/>
    <n v="1457996400"/>
    <x v="627"/>
    <b v="0"/>
    <n v="1"/>
    <b v="0"/>
    <s v="technology/web"/>
    <n v="0.02"/>
    <n v="90"/>
    <x v="2"/>
    <x v="7"/>
  </r>
  <r>
    <x v="628"/>
    <x v="628"/>
    <x v="627"/>
    <n v="5000"/>
    <n v="0"/>
    <x v="1"/>
    <x v="0"/>
    <s v="USD"/>
    <n v="1405269457"/>
    <x v="628"/>
    <b v="0"/>
    <n v="0"/>
    <b v="0"/>
    <s v="technology/web"/>
    <n v="0"/>
    <e v="#DIV/0!"/>
    <x v="2"/>
    <x v="7"/>
  </r>
  <r>
    <x v="629"/>
    <x v="629"/>
    <x v="628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</r>
  <r>
    <x v="630"/>
    <x v="630"/>
    <x v="629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</r>
  <r>
    <x v="631"/>
    <x v="631"/>
    <x v="630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</r>
  <r>
    <x v="632"/>
    <x v="632"/>
    <x v="631"/>
    <n v="20000"/>
    <n v="0"/>
    <x v="1"/>
    <x v="9"/>
    <s v="EUR"/>
    <n v="1448470165"/>
    <x v="632"/>
    <b v="0"/>
    <n v="0"/>
    <b v="0"/>
    <s v="technology/web"/>
    <n v="0"/>
    <e v="#DIV/0!"/>
    <x v="2"/>
    <x v="7"/>
  </r>
  <r>
    <x v="633"/>
    <x v="633"/>
    <x v="632"/>
    <n v="10000"/>
    <n v="1245"/>
    <x v="1"/>
    <x v="0"/>
    <s v="USD"/>
    <n v="1466204400"/>
    <x v="633"/>
    <b v="0"/>
    <n v="25"/>
    <b v="0"/>
    <s v="technology/web"/>
    <n v="12.45"/>
    <n v="49.8"/>
    <x v="2"/>
    <x v="7"/>
  </r>
  <r>
    <x v="634"/>
    <x v="634"/>
    <x v="633"/>
    <n v="5000"/>
    <n v="1"/>
    <x v="1"/>
    <x v="0"/>
    <s v="USD"/>
    <n v="1424989029"/>
    <x v="634"/>
    <b v="0"/>
    <n v="1"/>
    <b v="0"/>
    <s v="technology/web"/>
    <n v="0.02"/>
    <n v="1"/>
    <x v="2"/>
    <x v="7"/>
  </r>
  <r>
    <x v="635"/>
    <x v="635"/>
    <x v="634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</r>
  <r>
    <x v="636"/>
    <x v="636"/>
    <x v="635"/>
    <n v="2000"/>
    <n v="4"/>
    <x v="1"/>
    <x v="1"/>
    <s v="GBP"/>
    <n v="1433587620"/>
    <x v="636"/>
    <b v="0"/>
    <n v="1"/>
    <b v="0"/>
    <s v="technology/web"/>
    <n v="0.2"/>
    <n v="4"/>
    <x v="2"/>
    <x v="7"/>
  </r>
  <r>
    <x v="637"/>
    <x v="637"/>
    <x v="636"/>
    <n v="100000"/>
    <n v="0"/>
    <x v="1"/>
    <x v="1"/>
    <s v="GBP"/>
    <n v="1488063840"/>
    <x v="637"/>
    <b v="0"/>
    <n v="0"/>
    <b v="0"/>
    <s v="technology/web"/>
    <n v="0"/>
    <e v="#DIV/0!"/>
    <x v="2"/>
    <x v="7"/>
  </r>
  <r>
    <x v="638"/>
    <x v="638"/>
    <x v="637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</r>
  <r>
    <x v="639"/>
    <x v="639"/>
    <x v="638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</r>
  <r>
    <x v="640"/>
    <x v="640"/>
    <x v="639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</r>
  <r>
    <x v="641"/>
    <x v="641"/>
    <x v="640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</r>
  <r>
    <x v="642"/>
    <x v="642"/>
    <x v="641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</r>
  <r>
    <x v="643"/>
    <x v="643"/>
    <x v="642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</r>
  <r>
    <x v="644"/>
    <x v="644"/>
    <x v="643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</r>
  <r>
    <x v="645"/>
    <x v="645"/>
    <x v="644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</r>
  <r>
    <x v="646"/>
    <x v="646"/>
    <x v="645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</r>
  <r>
    <x v="647"/>
    <x v="647"/>
    <x v="646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</r>
  <r>
    <x v="648"/>
    <x v="648"/>
    <x v="647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</r>
  <r>
    <x v="649"/>
    <x v="649"/>
    <x v="648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</r>
  <r>
    <x v="650"/>
    <x v="650"/>
    <x v="649"/>
    <n v="1500"/>
    <n v="1686"/>
    <x v="0"/>
    <x v="0"/>
    <s v="USD"/>
    <n v="1418953984"/>
    <x v="650"/>
    <b v="0"/>
    <n v="48"/>
    <b v="1"/>
    <s v="technology/wearables"/>
    <n v="112.4"/>
    <n v="35.125"/>
    <x v="2"/>
    <x v="8"/>
  </r>
  <r>
    <x v="651"/>
    <x v="651"/>
    <x v="650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</r>
  <r>
    <x v="652"/>
    <x v="652"/>
    <x v="651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</r>
  <r>
    <x v="653"/>
    <x v="653"/>
    <x v="652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</r>
  <r>
    <x v="654"/>
    <x v="654"/>
    <x v="653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</r>
  <r>
    <x v="655"/>
    <x v="655"/>
    <x v="654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</r>
  <r>
    <x v="656"/>
    <x v="656"/>
    <x v="655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</r>
  <r>
    <x v="657"/>
    <x v="657"/>
    <x v="656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</r>
  <r>
    <x v="658"/>
    <x v="658"/>
    <x v="657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</r>
  <r>
    <x v="659"/>
    <x v="659"/>
    <x v="658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</r>
  <r>
    <x v="660"/>
    <x v="660"/>
    <x v="659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</r>
  <r>
    <x v="661"/>
    <x v="661"/>
    <x v="660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</r>
  <r>
    <x v="662"/>
    <x v="662"/>
    <x v="661"/>
    <n v="39000"/>
    <n v="156"/>
    <x v="2"/>
    <x v="0"/>
    <s v="USD"/>
    <n v="1421404247"/>
    <x v="662"/>
    <b v="0"/>
    <n v="4"/>
    <b v="0"/>
    <s v="technology/wearables"/>
    <n v="0.4"/>
    <n v="39"/>
    <x v="2"/>
    <x v="8"/>
  </r>
  <r>
    <x v="663"/>
    <x v="663"/>
    <x v="662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</r>
  <r>
    <x v="664"/>
    <x v="664"/>
    <x v="663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</r>
  <r>
    <x v="665"/>
    <x v="665"/>
    <x v="664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</r>
  <r>
    <x v="666"/>
    <x v="666"/>
    <x v="665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</r>
  <r>
    <x v="667"/>
    <x v="667"/>
    <x v="666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</r>
  <r>
    <x v="668"/>
    <x v="668"/>
    <x v="667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</r>
  <r>
    <x v="669"/>
    <x v="669"/>
    <x v="668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</r>
  <r>
    <x v="670"/>
    <x v="670"/>
    <x v="669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</r>
  <r>
    <x v="671"/>
    <x v="671"/>
    <x v="670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</r>
  <r>
    <x v="672"/>
    <x v="672"/>
    <x v="671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</r>
  <r>
    <x v="673"/>
    <x v="673"/>
    <x v="672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</r>
  <r>
    <x v="674"/>
    <x v="674"/>
    <x v="673"/>
    <n v="50000"/>
    <n v="15"/>
    <x v="2"/>
    <x v="0"/>
    <s v="USD"/>
    <n v="1407811627"/>
    <x v="674"/>
    <b v="0"/>
    <n v="2"/>
    <b v="0"/>
    <s v="technology/wearables"/>
    <n v="0.03"/>
    <n v="7.5"/>
    <x v="2"/>
    <x v="8"/>
  </r>
  <r>
    <x v="675"/>
    <x v="675"/>
    <x v="674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</r>
  <r>
    <x v="676"/>
    <x v="676"/>
    <x v="675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</r>
  <r>
    <x v="677"/>
    <x v="677"/>
    <x v="676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</r>
  <r>
    <x v="678"/>
    <x v="678"/>
    <x v="677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</r>
  <r>
    <x v="679"/>
    <x v="679"/>
    <x v="678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</r>
  <r>
    <x v="680"/>
    <x v="680"/>
    <x v="679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</r>
  <r>
    <x v="681"/>
    <x v="681"/>
    <x v="680"/>
    <n v="2500"/>
    <n v="1"/>
    <x v="2"/>
    <x v="0"/>
    <s v="USD"/>
    <n v="1477509604"/>
    <x v="681"/>
    <b v="0"/>
    <n v="1"/>
    <b v="0"/>
    <s v="technology/wearables"/>
    <n v="0.04"/>
    <n v="1"/>
    <x v="2"/>
    <x v="8"/>
  </r>
  <r>
    <x v="682"/>
    <x v="682"/>
    <x v="681"/>
    <n v="50000"/>
    <n v="53"/>
    <x v="2"/>
    <x v="0"/>
    <s v="USD"/>
    <n v="1489512122"/>
    <x v="682"/>
    <b v="0"/>
    <n v="4"/>
    <b v="0"/>
    <s v="technology/wearables"/>
    <n v="0.106"/>
    <n v="13.25"/>
    <x v="2"/>
    <x v="8"/>
  </r>
  <r>
    <x v="683"/>
    <x v="683"/>
    <x v="682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</r>
  <r>
    <x v="684"/>
    <x v="684"/>
    <x v="683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</r>
  <r>
    <x v="685"/>
    <x v="685"/>
    <x v="684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</r>
  <r>
    <x v="686"/>
    <x v="686"/>
    <x v="685"/>
    <n v="500000"/>
    <n v="0"/>
    <x v="2"/>
    <x v="13"/>
    <s v="EUR"/>
    <n v="1438618170"/>
    <x v="686"/>
    <b v="0"/>
    <n v="0"/>
    <b v="0"/>
    <s v="technology/wearables"/>
    <n v="0"/>
    <e v="#DIV/0!"/>
    <x v="2"/>
    <x v="8"/>
  </r>
  <r>
    <x v="687"/>
    <x v="687"/>
    <x v="686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</r>
  <r>
    <x v="688"/>
    <x v="688"/>
    <x v="687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</r>
  <r>
    <x v="689"/>
    <x v="689"/>
    <x v="688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</r>
  <r>
    <x v="690"/>
    <x v="690"/>
    <x v="689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</r>
  <r>
    <x v="691"/>
    <x v="691"/>
    <x v="690"/>
    <n v="50000"/>
    <n v="260"/>
    <x v="2"/>
    <x v="0"/>
    <s v="USD"/>
    <n v="1435711246"/>
    <x v="691"/>
    <b v="0"/>
    <n v="10"/>
    <b v="0"/>
    <s v="technology/wearables"/>
    <n v="0.52"/>
    <n v="26"/>
    <x v="2"/>
    <x v="8"/>
  </r>
  <r>
    <x v="692"/>
    <x v="692"/>
    <x v="691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</r>
  <r>
    <x v="693"/>
    <x v="693"/>
    <x v="692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</r>
  <r>
    <x v="694"/>
    <x v="694"/>
    <x v="693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</r>
  <r>
    <x v="695"/>
    <x v="695"/>
    <x v="694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</r>
  <r>
    <x v="696"/>
    <x v="696"/>
    <x v="695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</r>
  <r>
    <x v="697"/>
    <x v="697"/>
    <x v="696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</r>
  <r>
    <x v="698"/>
    <x v="698"/>
    <x v="697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</r>
  <r>
    <x v="699"/>
    <x v="699"/>
    <x v="698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</r>
  <r>
    <x v="700"/>
    <x v="700"/>
    <x v="699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</r>
  <r>
    <x v="701"/>
    <x v="701"/>
    <x v="700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</r>
  <r>
    <x v="702"/>
    <x v="702"/>
    <x v="701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</r>
  <r>
    <x v="703"/>
    <x v="703"/>
    <x v="702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</r>
  <r>
    <x v="704"/>
    <x v="704"/>
    <x v="703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</r>
  <r>
    <x v="705"/>
    <x v="705"/>
    <x v="704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</r>
  <r>
    <x v="706"/>
    <x v="706"/>
    <x v="705"/>
    <n v="100000"/>
    <n v="0"/>
    <x v="2"/>
    <x v="3"/>
    <s v="EUR"/>
    <n v="1481740740"/>
    <x v="706"/>
    <b v="0"/>
    <n v="0"/>
    <b v="0"/>
    <s v="technology/wearables"/>
    <n v="0"/>
    <e v="#DIV/0!"/>
    <x v="2"/>
    <x v="8"/>
  </r>
  <r>
    <x v="707"/>
    <x v="707"/>
    <x v="706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</r>
  <r>
    <x v="708"/>
    <x v="708"/>
    <x v="707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</r>
  <r>
    <x v="709"/>
    <x v="709"/>
    <x v="708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</r>
  <r>
    <x v="710"/>
    <x v="710"/>
    <x v="709"/>
    <n v="1200"/>
    <n v="0"/>
    <x v="2"/>
    <x v="5"/>
    <s v="CAD"/>
    <n v="1408495440"/>
    <x v="710"/>
    <b v="0"/>
    <n v="0"/>
    <b v="0"/>
    <s v="technology/wearables"/>
    <n v="0"/>
    <e v="#DIV/0!"/>
    <x v="2"/>
    <x v="8"/>
  </r>
  <r>
    <x v="711"/>
    <x v="711"/>
    <x v="710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</r>
  <r>
    <x v="712"/>
    <x v="712"/>
    <x v="711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</r>
  <r>
    <x v="713"/>
    <x v="713"/>
    <x v="712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</r>
  <r>
    <x v="714"/>
    <x v="714"/>
    <x v="713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</r>
  <r>
    <x v="715"/>
    <x v="715"/>
    <x v="714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</r>
  <r>
    <x v="716"/>
    <x v="716"/>
    <x v="715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</r>
  <r>
    <x v="717"/>
    <x v="717"/>
    <x v="716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</r>
  <r>
    <x v="718"/>
    <x v="718"/>
    <x v="717"/>
    <n v="12000"/>
    <n v="90"/>
    <x v="2"/>
    <x v="0"/>
    <s v="USD"/>
    <n v="1487397540"/>
    <x v="718"/>
    <b v="0"/>
    <n v="4"/>
    <b v="0"/>
    <s v="technology/wearables"/>
    <n v="0.75"/>
    <n v="22.5"/>
    <x v="2"/>
    <x v="8"/>
  </r>
  <r>
    <x v="719"/>
    <x v="719"/>
    <x v="718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</r>
  <r>
    <x v="720"/>
    <x v="720"/>
    <x v="719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</r>
  <r>
    <x v="721"/>
    <x v="721"/>
    <x v="720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</r>
  <r>
    <x v="722"/>
    <x v="722"/>
    <x v="721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</r>
  <r>
    <x v="723"/>
    <x v="723"/>
    <x v="722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</r>
  <r>
    <x v="724"/>
    <x v="724"/>
    <x v="723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</r>
  <r>
    <x v="725"/>
    <x v="725"/>
    <x v="724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</r>
  <r>
    <x v="726"/>
    <x v="726"/>
    <x v="725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</r>
  <r>
    <x v="727"/>
    <x v="727"/>
    <x v="726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</r>
  <r>
    <x v="728"/>
    <x v="728"/>
    <x v="727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</r>
  <r>
    <x v="729"/>
    <x v="729"/>
    <x v="728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</r>
  <r>
    <x v="730"/>
    <x v="730"/>
    <x v="729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</r>
  <r>
    <x v="731"/>
    <x v="731"/>
    <x v="730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</r>
  <r>
    <x v="732"/>
    <x v="732"/>
    <x v="731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</r>
  <r>
    <x v="733"/>
    <x v="733"/>
    <x v="732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</r>
  <r>
    <x v="734"/>
    <x v="734"/>
    <x v="733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</r>
  <r>
    <x v="735"/>
    <x v="735"/>
    <x v="734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</r>
  <r>
    <x v="736"/>
    <x v="736"/>
    <x v="735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</r>
  <r>
    <x v="737"/>
    <x v="737"/>
    <x v="736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</r>
  <r>
    <x v="738"/>
    <x v="738"/>
    <x v="737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</r>
  <r>
    <x v="739"/>
    <x v="739"/>
    <x v="738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</r>
  <r>
    <x v="740"/>
    <x v="740"/>
    <x v="739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</r>
  <r>
    <x v="741"/>
    <x v="741"/>
    <x v="740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</r>
  <r>
    <x v="742"/>
    <x v="742"/>
    <x v="741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</r>
  <r>
    <x v="743"/>
    <x v="743"/>
    <x v="742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</r>
  <r>
    <x v="744"/>
    <x v="744"/>
    <x v="743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</r>
  <r>
    <x v="745"/>
    <x v="745"/>
    <x v="744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</r>
  <r>
    <x v="746"/>
    <x v="746"/>
    <x v="745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</r>
  <r>
    <x v="747"/>
    <x v="747"/>
    <x v="746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</r>
  <r>
    <x v="748"/>
    <x v="748"/>
    <x v="747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</r>
  <r>
    <x v="749"/>
    <x v="749"/>
    <x v="748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</r>
  <r>
    <x v="750"/>
    <x v="750"/>
    <x v="749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</r>
  <r>
    <x v="751"/>
    <x v="751"/>
    <x v="750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</r>
  <r>
    <x v="752"/>
    <x v="752"/>
    <x v="751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</r>
  <r>
    <x v="753"/>
    <x v="753"/>
    <x v="752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</r>
  <r>
    <x v="754"/>
    <x v="754"/>
    <x v="753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</r>
  <r>
    <x v="755"/>
    <x v="755"/>
    <x v="754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</r>
  <r>
    <x v="756"/>
    <x v="756"/>
    <x v="755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</r>
  <r>
    <x v="757"/>
    <x v="757"/>
    <x v="756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</r>
  <r>
    <x v="758"/>
    <x v="758"/>
    <x v="757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</r>
  <r>
    <x v="759"/>
    <x v="759"/>
    <x v="758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</r>
  <r>
    <x v="760"/>
    <x v="760"/>
    <x v="759"/>
    <n v="2200"/>
    <n v="0"/>
    <x v="2"/>
    <x v="0"/>
    <s v="USD"/>
    <n v="1480188013"/>
    <x v="760"/>
    <b v="0"/>
    <n v="0"/>
    <b v="0"/>
    <s v="publishing/fiction"/>
    <n v="0"/>
    <e v="#DIV/0!"/>
    <x v="3"/>
    <x v="10"/>
  </r>
  <r>
    <x v="761"/>
    <x v="761"/>
    <x v="760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</r>
  <r>
    <x v="762"/>
    <x v="762"/>
    <x v="761"/>
    <n v="3500"/>
    <n v="0"/>
    <x v="2"/>
    <x v="14"/>
    <s v="MXN"/>
    <n v="1480831200"/>
    <x v="762"/>
    <b v="0"/>
    <n v="0"/>
    <b v="0"/>
    <s v="publishing/fiction"/>
    <n v="0"/>
    <e v="#DIV/0!"/>
    <x v="3"/>
    <x v="10"/>
  </r>
  <r>
    <x v="763"/>
    <x v="763"/>
    <x v="762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</r>
  <r>
    <x v="764"/>
    <x v="764"/>
    <x v="763"/>
    <n v="5000"/>
    <n v="0"/>
    <x v="2"/>
    <x v="0"/>
    <s v="USD"/>
    <n v="1441858161"/>
    <x v="764"/>
    <b v="0"/>
    <n v="0"/>
    <b v="0"/>
    <s v="publishing/fiction"/>
    <n v="0"/>
    <e v="#DIV/0!"/>
    <x v="3"/>
    <x v="10"/>
  </r>
  <r>
    <x v="765"/>
    <x v="765"/>
    <x v="764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</r>
  <r>
    <x v="766"/>
    <x v="766"/>
    <x v="765"/>
    <n v="4000"/>
    <n v="0"/>
    <x v="2"/>
    <x v="5"/>
    <s v="CAD"/>
    <n v="1424112483"/>
    <x v="766"/>
    <b v="0"/>
    <n v="0"/>
    <b v="0"/>
    <s v="publishing/fiction"/>
    <n v="0"/>
    <e v="#DIV/0!"/>
    <x v="3"/>
    <x v="10"/>
  </r>
  <r>
    <x v="767"/>
    <x v="767"/>
    <x v="766"/>
    <n v="5000"/>
    <n v="177"/>
    <x v="2"/>
    <x v="0"/>
    <s v="USD"/>
    <n v="1432178810"/>
    <x v="767"/>
    <b v="0"/>
    <n v="3"/>
    <b v="0"/>
    <s v="publishing/fiction"/>
    <n v="3.54"/>
    <n v="59"/>
    <x v="3"/>
    <x v="10"/>
  </r>
  <r>
    <x v="768"/>
    <x v="768"/>
    <x v="767"/>
    <n v="2500"/>
    <n v="0"/>
    <x v="2"/>
    <x v="0"/>
    <s v="USD"/>
    <n v="1387169890"/>
    <x v="768"/>
    <b v="0"/>
    <n v="0"/>
    <b v="0"/>
    <s v="publishing/fiction"/>
    <n v="0"/>
    <e v="#DIV/0!"/>
    <x v="3"/>
    <x v="10"/>
  </r>
  <r>
    <x v="769"/>
    <x v="769"/>
    <x v="768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</r>
  <r>
    <x v="770"/>
    <x v="770"/>
    <x v="769"/>
    <n v="17500"/>
    <n v="0"/>
    <x v="2"/>
    <x v="0"/>
    <s v="USD"/>
    <n v="1361750369"/>
    <x v="770"/>
    <b v="0"/>
    <n v="0"/>
    <b v="0"/>
    <s v="publishing/fiction"/>
    <n v="0"/>
    <e v="#DIV/0!"/>
    <x v="3"/>
    <x v="10"/>
  </r>
  <r>
    <x v="771"/>
    <x v="771"/>
    <x v="770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</r>
  <r>
    <x v="772"/>
    <x v="772"/>
    <x v="771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</r>
  <r>
    <x v="773"/>
    <x v="773"/>
    <x v="772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</r>
  <r>
    <x v="774"/>
    <x v="774"/>
    <x v="773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</r>
  <r>
    <x v="775"/>
    <x v="775"/>
    <x v="774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</r>
  <r>
    <x v="776"/>
    <x v="776"/>
    <x v="775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</r>
  <r>
    <x v="777"/>
    <x v="777"/>
    <x v="776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</r>
  <r>
    <x v="778"/>
    <x v="778"/>
    <x v="777"/>
    <n v="500"/>
    <n v="2"/>
    <x v="2"/>
    <x v="0"/>
    <s v="USD"/>
    <n v="1398876680"/>
    <x v="778"/>
    <b v="0"/>
    <n v="1"/>
    <b v="0"/>
    <s v="publishing/fiction"/>
    <n v="0.4"/>
    <n v="2"/>
    <x v="3"/>
    <x v="10"/>
  </r>
  <r>
    <x v="779"/>
    <x v="779"/>
    <x v="778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</r>
  <r>
    <x v="780"/>
    <x v="780"/>
    <x v="779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</r>
  <r>
    <x v="781"/>
    <x v="781"/>
    <x v="780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</r>
  <r>
    <x v="782"/>
    <x v="782"/>
    <x v="781"/>
    <n v="700"/>
    <n v="700"/>
    <x v="0"/>
    <x v="0"/>
    <s v="USD"/>
    <n v="1345918302"/>
    <x v="782"/>
    <b v="0"/>
    <n v="14"/>
    <b v="1"/>
    <s v="music/rock"/>
    <n v="100"/>
    <n v="50"/>
    <x v="4"/>
    <x v="11"/>
  </r>
  <r>
    <x v="783"/>
    <x v="783"/>
    <x v="782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</r>
  <r>
    <x v="784"/>
    <x v="784"/>
    <x v="783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</r>
  <r>
    <x v="785"/>
    <x v="785"/>
    <x v="784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</r>
  <r>
    <x v="786"/>
    <x v="786"/>
    <x v="785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</r>
  <r>
    <x v="787"/>
    <x v="787"/>
    <x v="786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</r>
  <r>
    <x v="788"/>
    <x v="788"/>
    <x v="787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</r>
  <r>
    <x v="789"/>
    <x v="789"/>
    <x v="788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</r>
  <r>
    <x v="790"/>
    <x v="790"/>
    <x v="789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</r>
  <r>
    <x v="791"/>
    <x v="791"/>
    <x v="790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</r>
  <r>
    <x v="792"/>
    <x v="792"/>
    <x v="791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</r>
  <r>
    <x v="793"/>
    <x v="793"/>
    <x v="792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</r>
  <r>
    <x v="794"/>
    <x v="794"/>
    <x v="793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</r>
  <r>
    <x v="795"/>
    <x v="795"/>
    <x v="794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</r>
  <r>
    <x v="796"/>
    <x v="796"/>
    <x v="795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</r>
  <r>
    <x v="797"/>
    <x v="797"/>
    <x v="796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</r>
  <r>
    <x v="798"/>
    <x v="798"/>
    <x v="797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</r>
  <r>
    <x v="799"/>
    <x v="799"/>
    <x v="798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</r>
  <r>
    <x v="800"/>
    <x v="800"/>
    <x v="799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</r>
  <r>
    <x v="801"/>
    <x v="801"/>
    <x v="800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</r>
  <r>
    <x v="802"/>
    <x v="802"/>
    <x v="801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</r>
  <r>
    <x v="803"/>
    <x v="803"/>
    <x v="802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</r>
  <r>
    <x v="804"/>
    <x v="804"/>
    <x v="803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</r>
  <r>
    <x v="805"/>
    <x v="805"/>
    <x v="804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</r>
  <r>
    <x v="806"/>
    <x v="806"/>
    <x v="805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</r>
  <r>
    <x v="807"/>
    <x v="807"/>
    <x v="806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</r>
  <r>
    <x v="808"/>
    <x v="808"/>
    <x v="807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</r>
  <r>
    <x v="809"/>
    <x v="809"/>
    <x v="808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</r>
  <r>
    <x v="810"/>
    <x v="810"/>
    <x v="809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</r>
  <r>
    <x v="811"/>
    <x v="811"/>
    <x v="810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</r>
  <r>
    <x v="812"/>
    <x v="812"/>
    <x v="811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</r>
  <r>
    <x v="813"/>
    <x v="813"/>
    <x v="812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</r>
  <r>
    <x v="814"/>
    <x v="814"/>
    <x v="813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</r>
  <r>
    <x v="815"/>
    <x v="815"/>
    <x v="814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</r>
  <r>
    <x v="816"/>
    <x v="816"/>
    <x v="815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</r>
  <r>
    <x v="817"/>
    <x v="817"/>
    <x v="816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</r>
  <r>
    <x v="818"/>
    <x v="818"/>
    <x v="817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</r>
  <r>
    <x v="819"/>
    <x v="819"/>
    <x v="818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</r>
  <r>
    <x v="820"/>
    <x v="820"/>
    <x v="819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</r>
  <r>
    <x v="821"/>
    <x v="821"/>
    <x v="820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</r>
  <r>
    <x v="822"/>
    <x v="822"/>
    <x v="821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</r>
  <r>
    <x v="823"/>
    <x v="823"/>
    <x v="822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</r>
  <r>
    <x v="824"/>
    <x v="824"/>
    <x v="823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</r>
  <r>
    <x v="825"/>
    <x v="825"/>
    <x v="824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</r>
  <r>
    <x v="826"/>
    <x v="826"/>
    <x v="825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</r>
  <r>
    <x v="827"/>
    <x v="827"/>
    <x v="826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</r>
  <r>
    <x v="828"/>
    <x v="828"/>
    <x v="827"/>
    <n v="1300"/>
    <n v="1391"/>
    <x v="0"/>
    <x v="0"/>
    <s v="USD"/>
    <n v="1340641440"/>
    <x v="828"/>
    <b v="0"/>
    <n v="38"/>
    <b v="1"/>
    <s v="music/rock"/>
    <n v="107"/>
    <n v="36.60526315789474"/>
    <x v="4"/>
    <x v="11"/>
  </r>
  <r>
    <x v="829"/>
    <x v="829"/>
    <x v="828"/>
    <n v="500"/>
    <n v="520"/>
    <x v="0"/>
    <x v="1"/>
    <s v="GBP"/>
    <n v="1468437240"/>
    <x v="829"/>
    <b v="0"/>
    <n v="16"/>
    <b v="1"/>
    <s v="music/rock"/>
    <n v="104"/>
    <n v="32.5"/>
    <x v="4"/>
    <x v="11"/>
  </r>
  <r>
    <x v="830"/>
    <x v="830"/>
    <x v="829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</r>
  <r>
    <x v="831"/>
    <x v="831"/>
    <x v="830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</r>
  <r>
    <x v="832"/>
    <x v="832"/>
    <x v="831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</r>
  <r>
    <x v="833"/>
    <x v="833"/>
    <x v="832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</r>
  <r>
    <x v="834"/>
    <x v="834"/>
    <x v="833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</r>
  <r>
    <x v="835"/>
    <x v="835"/>
    <x v="834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</r>
  <r>
    <x v="836"/>
    <x v="836"/>
    <x v="835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</r>
  <r>
    <x v="837"/>
    <x v="837"/>
    <x v="836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</r>
  <r>
    <x v="838"/>
    <x v="838"/>
    <x v="837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</r>
  <r>
    <x v="839"/>
    <x v="839"/>
    <x v="838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</r>
  <r>
    <x v="840"/>
    <x v="840"/>
    <x v="839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</r>
  <r>
    <x v="841"/>
    <x v="841"/>
    <x v="840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</r>
  <r>
    <x v="842"/>
    <x v="842"/>
    <x v="841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</r>
  <r>
    <x v="843"/>
    <x v="843"/>
    <x v="842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</r>
  <r>
    <x v="844"/>
    <x v="844"/>
    <x v="843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</r>
  <r>
    <x v="845"/>
    <x v="845"/>
    <x v="844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</r>
  <r>
    <x v="846"/>
    <x v="846"/>
    <x v="845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</r>
  <r>
    <x v="847"/>
    <x v="847"/>
    <x v="846"/>
    <n v="10"/>
    <n v="10"/>
    <x v="0"/>
    <x v="0"/>
    <s v="USD"/>
    <n v="1436555376"/>
    <x v="847"/>
    <b v="0"/>
    <n v="1"/>
    <b v="1"/>
    <s v="music/metal"/>
    <n v="100"/>
    <n v="10"/>
    <x v="4"/>
    <x v="12"/>
  </r>
  <r>
    <x v="848"/>
    <x v="848"/>
    <x v="847"/>
    <n v="300"/>
    <n v="300"/>
    <x v="0"/>
    <x v="0"/>
    <s v="USD"/>
    <n v="1429038033"/>
    <x v="848"/>
    <b v="0"/>
    <n v="16"/>
    <b v="1"/>
    <s v="music/metal"/>
    <n v="100"/>
    <n v="18.75"/>
    <x v="4"/>
    <x v="12"/>
  </r>
  <r>
    <x v="849"/>
    <x v="849"/>
    <x v="848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</r>
  <r>
    <x v="850"/>
    <x v="850"/>
    <x v="849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</r>
  <r>
    <x v="851"/>
    <x v="851"/>
    <x v="850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</r>
  <r>
    <x v="852"/>
    <x v="852"/>
    <x v="851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</r>
  <r>
    <x v="853"/>
    <x v="853"/>
    <x v="852"/>
    <n v="300"/>
    <n v="300"/>
    <x v="0"/>
    <x v="0"/>
    <s v="USD"/>
    <n v="1424116709"/>
    <x v="853"/>
    <b v="0"/>
    <n v="10"/>
    <b v="1"/>
    <s v="music/metal"/>
    <n v="100"/>
    <n v="30"/>
    <x v="4"/>
    <x v="12"/>
  </r>
  <r>
    <x v="854"/>
    <x v="854"/>
    <x v="853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</r>
  <r>
    <x v="855"/>
    <x v="855"/>
    <x v="854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</r>
  <r>
    <x v="856"/>
    <x v="856"/>
    <x v="855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</r>
  <r>
    <x v="857"/>
    <x v="857"/>
    <x v="856"/>
    <n v="1200"/>
    <n v="1200"/>
    <x v="0"/>
    <x v="3"/>
    <s v="EUR"/>
    <n v="1448463431"/>
    <x v="857"/>
    <b v="0"/>
    <n v="24"/>
    <b v="1"/>
    <s v="music/metal"/>
    <n v="100"/>
    <n v="50"/>
    <x v="4"/>
    <x v="12"/>
  </r>
  <r>
    <x v="858"/>
    <x v="858"/>
    <x v="857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</r>
  <r>
    <x v="859"/>
    <x v="859"/>
    <x v="858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</r>
  <r>
    <x v="860"/>
    <x v="860"/>
    <x v="859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</r>
  <r>
    <x v="861"/>
    <x v="861"/>
    <x v="860"/>
    <n v="4500"/>
    <n v="101"/>
    <x v="2"/>
    <x v="0"/>
    <s v="USD"/>
    <n v="1474067404"/>
    <x v="861"/>
    <b v="0"/>
    <n v="2"/>
    <b v="0"/>
    <s v="music/jazz"/>
    <n v="2.2444444444444445"/>
    <n v="50.5"/>
    <x v="4"/>
    <x v="13"/>
  </r>
  <r>
    <x v="862"/>
    <x v="862"/>
    <x v="861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</r>
  <r>
    <x v="863"/>
    <x v="863"/>
    <x v="862"/>
    <n v="2000"/>
    <n v="90"/>
    <x v="2"/>
    <x v="0"/>
    <s v="USD"/>
    <n v="1329014966"/>
    <x v="863"/>
    <b v="0"/>
    <n v="5"/>
    <b v="0"/>
    <s v="music/jazz"/>
    <n v="4.5"/>
    <n v="18"/>
    <x v="4"/>
    <x v="13"/>
  </r>
  <r>
    <x v="864"/>
    <x v="864"/>
    <x v="863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</r>
  <r>
    <x v="865"/>
    <x v="865"/>
    <x v="864"/>
    <n v="2200"/>
    <n v="45"/>
    <x v="2"/>
    <x v="0"/>
    <s v="USD"/>
    <n v="1358361197"/>
    <x v="865"/>
    <b v="0"/>
    <n v="2"/>
    <b v="0"/>
    <s v="music/jazz"/>
    <n v="2.0454545454545454"/>
    <n v="22.5"/>
    <x v="4"/>
    <x v="13"/>
  </r>
  <r>
    <x v="866"/>
    <x v="866"/>
    <x v="865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</r>
  <r>
    <x v="867"/>
    <x v="867"/>
    <x v="866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</r>
  <r>
    <x v="868"/>
    <x v="868"/>
    <x v="867"/>
    <n v="45000"/>
    <n v="50"/>
    <x v="2"/>
    <x v="0"/>
    <s v="USD"/>
    <n v="1389055198"/>
    <x v="868"/>
    <b v="0"/>
    <n v="1"/>
    <b v="0"/>
    <s v="music/jazz"/>
    <n v="0.1111111111111111"/>
    <n v="50"/>
    <x v="4"/>
    <x v="13"/>
  </r>
  <r>
    <x v="869"/>
    <x v="869"/>
    <x v="868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</r>
  <r>
    <x v="870"/>
    <x v="870"/>
    <x v="869"/>
    <n v="20000"/>
    <n v="62"/>
    <x v="2"/>
    <x v="1"/>
    <s v="GBP"/>
    <n v="1377995523"/>
    <x v="870"/>
    <b v="0"/>
    <n v="5"/>
    <b v="0"/>
    <s v="music/jazz"/>
    <n v="0.31"/>
    <n v="12.4"/>
    <x v="4"/>
    <x v="13"/>
  </r>
  <r>
    <x v="871"/>
    <x v="871"/>
    <x v="870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</r>
  <r>
    <x v="872"/>
    <x v="872"/>
    <x v="871"/>
    <n v="8000"/>
    <n v="65"/>
    <x v="2"/>
    <x v="0"/>
    <s v="USD"/>
    <n v="1299786527"/>
    <x v="872"/>
    <b v="0"/>
    <n v="2"/>
    <b v="0"/>
    <s v="music/jazz"/>
    <n v="0.8125"/>
    <n v="32.5"/>
    <x v="4"/>
    <x v="13"/>
  </r>
  <r>
    <x v="873"/>
    <x v="873"/>
    <x v="872"/>
    <n v="3500"/>
    <n v="45"/>
    <x v="2"/>
    <x v="0"/>
    <s v="USD"/>
    <n v="1352610040"/>
    <x v="873"/>
    <b v="0"/>
    <n v="5"/>
    <b v="0"/>
    <s v="music/jazz"/>
    <n v="1.2857142857142856"/>
    <n v="9"/>
    <x v="4"/>
    <x v="13"/>
  </r>
  <r>
    <x v="874"/>
    <x v="874"/>
    <x v="873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</r>
  <r>
    <x v="875"/>
    <x v="875"/>
    <x v="874"/>
    <n v="5000"/>
    <n v="0"/>
    <x v="2"/>
    <x v="0"/>
    <s v="USD"/>
    <n v="1442856131"/>
    <x v="875"/>
    <b v="0"/>
    <n v="0"/>
    <b v="0"/>
    <s v="music/jazz"/>
    <n v="0"/>
    <e v="#DIV/0!"/>
    <x v="4"/>
    <x v="13"/>
  </r>
  <r>
    <x v="876"/>
    <x v="876"/>
    <x v="875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</r>
  <r>
    <x v="877"/>
    <x v="877"/>
    <x v="876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</r>
  <r>
    <x v="878"/>
    <x v="878"/>
    <x v="877"/>
    <n v="5000"/>
    <n v="65"/>
    <x v="2"/>
    <x v="0"/>
    <s v="USD"/>
    <n v="1293082524"/>
    <x v="878"/>
    <b v="0"/>
    <n v="2"/>
    <b v="0"/>
    <s v="music/jazz"/>
    <n v="1.3"/>
    <n v="32.5"/>
    <x v="4"/>
    <x v="13"/>
  </r>
  <r>
    <x v="879"/>
    <x v="879"/>
    <x v="878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</r>
  <r>
    <x v="880"/>
    <x v="880"/>
    <x v="879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</r>
  <r>
    <x v="881"/>
    <x v="881"/>
    <x v="880"/>
    <n v="3750"/>
    <n v="30"/>
    <x v="2"/>
    <x v="0"/>
    <s v="USD"/>
    <n v="1326520886"/>
    <x v="881"/>
    <b v="0"/>
    <n v="1"/>
    <b v="0"/>
    <s v="music/indie rock"/>
    <n v="0.8"/>
    <n v="30"/>
    <x v="4"/>
    <x v="14"/>
  </r>
  <r>
    <x v="882"/>
    <x v="882"/>
    <x v="881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</r>
  <r>
    <x v="883"/>
    <x v="883"/>
    <x v="882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</r>
  <r>
    <x v="884"/>
    <x v="884"/>
    <x v="883"/>
    <n v="2000"/>
    <n v="20"/>
    <x v="2"/>
    <x v="0"/>
    <s v="USD"/>
    <n v="1336789860"/>
    <x v="884"/>
    <b v="0"/>
    <n v="2"/>
    <b v="0"/>
    <s v="music/indie rock"/>
    <n v="1"/>
    <n v="10"/>
    <x v="4"/>
    <x v="14"/>
  </r>
  <r>
    <x v="885"/>
    <x v="885"/>
    <x v="884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</r>
  <r>
    <x v="886"/>
    <x v="886"/>
    <x v="885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</r>
  <r>
    <x v="887"/>
    <x v="887"/>
    <x v="886"/>
    <n v="1000"/>
    <n v="0"/>
    <x v="2"/>
    <x v="0"/>
    <s v="USD"/>
    <n v="1338159655"/>
    <x v="887"/>
    <b v="0"/>
    <n v="0"/>
    <b v="0"/>
    <s v="music/indie rock"/>
    <n v="0"/>
    <e v="#DIV/0!"/>
    <x v="4"/>
    <x v="14"/>
  </r>
  <r>
    <x v="888"/>
    <x v="888"/>
    <x v="887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</r>
  <r>
    <x v="889"/>
    <x v="889"/>
    <x v="888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</r>
  <r>
    <x v="890"/>
    <x v="890"/>
    <x v="889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</r>
  <r>
    <x v="891"/>
    <x v="891"/>
    <x v="890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</r>
  <r>
    <x v="892"/>
    <x v="892"/>
    <x v="891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</r>
  <r>
    <x v="893"/>
    <x v="893"/>
    <x v="892"/>
    <n v="2000"/>
    <n v="200"/>
    <x v="2"/>
    <x v="0"/>
    <s v="USD"/>
    <n v="1427920363"/>
    <x v="893"/>
    <b v="0"/>
    <n v="5"/>
    <b v="0"/>
    <s v="music/indie rock"/>
    <n v="10"/>
    <n v="40"/>
    <x v="4"/>
    <x v="14"/>
  </r>
  <r>
    <x v="894"/>
    <x v="894"/>
    <x v="893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</r>
  <r>
    <x v="895"/>
    <x v="895"/>
    <x v="894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</r>
  <r>
    <x v="896"/>
    <x v="896"/>
    <x v="895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</r>
  <r>
    <x v="897"/>
    <x v="897"/>
    <x v="896"/>
    <n v="3000"/>
    <n v="0"/>
    <x v="2"/>
    <x v="0"/>
    <s v="USD"/>
    <n v="1354123908"/>
    <x v="897"/>
    <b v="0"/>
    <n v="0"/>
    <b v="0"/>
    <s v="music/indie rock"/>
    <n v="0"/>
    <e v="#DIV/0!"/>
    <x v="4"/>
    <x v="14"/>
  </r>
  <r>
    <x v="898"/>
    <x v="898"/>
    <x v="897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</r>
  <r>
    <x v="899"/>
    <x v="899"/>
    <x v="898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</r>
  <r>
    <x v="900"/>
    <x v="900"/>
    <x v="899"/>
    <n v="5000"/>
    <n v="21"/>
    <x v="2"/>
    <x v="0"/>
    <s v="USD"/>
    <n v="1459365802"/>
    <x v="900"/>
    <b v="0"/>
    <n v="2"/>
    <b v="0"/>
    <s v="music/jazz"/>
    <n v="0.42"/>
    <n v="10.5"/>
    <x v="4"/>
    <x v="13"/>
  </r>
  <r>
    <x v="901"/>
    <x v="901"/>
    <x v="900"/>
    <n v="6500"/>
    <n v="0"/>
    <x v="2"/>
    <x v="0"/>
    <s v="USD"/>
    <n v="1276024260"/>
    <x v="901"/>
    <b v="0"/>
    <n v="0"/>
    <b v="0"/>
    <s v="music/jazz"/>
    <n v="0"/>
    <e v="#DIV/0!"/>
    <x v="4"/>
    <x v="13"/>
  </r>
  <r>
    <x v="902"/>
    <x v="902"/>
    <x v="901"/>
    <n v="30000"/>
    <n v="90"/>
    <x v="2"/>
    <x v="0"/>
    <s v="USD"/>
    <n v="1409412600"/>
    <x v="902"/>
    <b v="0"/>
    <n v="3"/>
    <b v="0"/>
    <s v="music/jazz"/>
    <n v="0.3"/>
    <n v="30"/>
    <x v="4"/>
    <x v="13"/>
  </r>
  <r>
    <x v="903"/>
    <x v="903"/>
    <x v="902"/>
    <n v="5000"/>
    <n v="160"/>
    <x v="2"/>
    <x v="0"/>
    <s v="USD"/>
    <n v="1348367100"/>
    <x v="903"/>
    <b v="0"/>
    <n v="4"/>
    <b v="0"/>
    <s v="music/jazz"/>
    <n v="3.2"/>
    <n v="40"/>
    <x v="4"/>
    <x v="13"/>
  </r>
  <r>
    <x v="904"/>
    <x v="904"/>
    <x v="903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</r>
  <r>
    <x v="905"/>
    <x v="905"/>
    <x v="904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</r>
  <r>
    <x v="906"/>
    <x v="906"/>
    <x v="905"/>
    <n v="15000"/>
    <n v="0"/>
    <x v="2"/>
    <x v="0"/>
    <s v="USD"/>
    <n v="1394681590"/>
    <x v="906"/>
    <b v="0"/>
    <n v="0"/>
    <b v="0"/>
    <s v="music/jazz"/>
    <n v="0"/>
    <e v="#DIV/0!"/>
    <x v="4"/>
    <x v="13"/>
  </r>
  <r>
    <x v="907"/>
    <x v="907"/>
    <x v="906"/>
    <n v="2900"/>
    <n v="0"/>
    <x v="2"/>
    <x v="0"/>
    <s v="USD"/>
    <n v="1315715823"/>
    <x v="907"/>
    <b v="0"/>
    <n v="0"/>
    <b v="0"/>
    <s v="music/jazz"/>
    <n v="0"/>
    <e v="#DIV/0!"/>
    <x v="4"/>
    <x v="13"/>
  </r>
  <r>
    <x v="908"/>
    <x v="908"/>
    <x v="907"/>
    <n v="2500"/>
    <n v="0"/>
    <x v="2"/>
    <x v="0"/>
    <s v="USD"/>
    <n v="1280206740"/>
    <x v="908"/>
    <b v="0"/>
    <n v="0"/>
    <b v="0"/>
    <s v="music/jazz"/>
    <n v="0"/>
    <e v="#DIV/0!"/>
    <x v="4"/>
    <x v="13"/>
  </r>
  <r>
    <x v="909"/>
    <x v="909"/>
    <x v="908"/>
    <n v="16000"/>
    <n v="520"/>
    <x v="2"/>
    <x v="0"/>
    <s v="USD"/>
    <n v="1343016000"/>
    <x v="909"/>
    <b v="0"/>
    <n v="8"/>
    <b v="0"/>
    <s v="music/jazz"/>
    <n v="3.25"/>
    <n v="65"/>
    <x v="4"/>
    <x v="13"/>
  </r>
  <r>
    <x v="910"/>
    <x v="910"/>
    <x v="909"/>
    <n v="550"/>
    <n v="123"/>
    <x v="2"/>
    <x v="1"/>
    <s v="GBP"/>
    <n v="1488546319"/>
    <x v="910"/>
    <b v="0"/>
    <n v="5"/>
    <b v="0"/>
    <s v="music/jazz"/>
    <n v="22.363636363636363"/>
    <n v="24.6"/>
    <x v="4"/>
    <x v="13"/>
  </r>
  <r>
    <x v="911"/>
    <x v="911"/>
    <x v="910"/>
    <n v="100000"/>
    <n v="0"/>
    <x v="2"/>
    <x v="0"/>
    <s v="USD"/>
    <n v="1390522045"/>
    <x v="911"/>
    <b v="0"/>
    <n v="0"/>
    <b v="0"/>
    <s v="music/jazz"/>
    <n v="0"/>
    <e v="#DIV/0!"/>
    <x v="4"/>
    <x v="13"/>
  </r>
  <r>
    <x v="912"/>
    <x v="912"/>
    <x v="911"/>
    <n v="3500"/>
    <n v="30"/>
    <x v="2"/>
    <x v="0"/>
    <s v="USD"/>
    <n v="1355197047"/>
    <x v="912"/>
    <b v="0"/>
    <n v="2"/>
    <b v="0"/>
    <s v="music/jazz"/>
    <n v="0.85714285714285721"/>
    <n v="15"/>
    <x v="4"/>
    <x v="13"/>
  </r>
  <r>
    <x v="913"/>
    <x v="913"/>
    <x v="912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</r>
  <r>
    <x v="914"/>
    <x v="914"/>
    <x v="913"/>
    <n v="1500"/>
    <n v="0"/>
    <x v="2"/>
    <x v="0"/>
    <s v="USD"/>
    <n v="1345918747"/>
    <x v="914"/>
    <b v="0"/>
    <n v="0"/>
    <b v="0"/>
    <s v="music/jazz"/>
    <n v="0"/>
    <e v="#DIV/0!"/>
    <x v="4"/>
    <x v="13"/>
  </r>
  <r>
    <x v="915"/>
    <x v="915"/>
    <x v="914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</r>
  <r>
    <x v="916"/>
    <x v="916"/>
    <x v="915"/>
    <n v="3300"/>
    <n v="0"/>
    <x v="2"/>
    <x v="0"/>
    <s v="USD"/>
    <n v="1287723600"/>
    <x v="916"/>
    <b v="0"/>
    <n v="0"/>
    <b v="0"/>
    <s v="music/jazz"/>
    <n v="0"/>
    <e v="#DIV/0!"/>
    <x v="4"/>
    <x v="13"/>
  </r>
  <r>
    <x v="917"/>
    <x v="917"/>
    <x v="916"/>
    <n v="5000"/>
    <n v="30"/>
    <x v="2"/>
    <x v="0"/>
    <s v="USD"/>
    <n v="1405305000"/>
    <x v="917"/>
    <b v="0"/>
    <n v="1"/>
    <b v="0"/>
    <s v="music/jazz"/>
    <n v="0.6"/>
    <n v="30"/>
    <x v="4"/>
    <x v="13"/>
  </r>
  <r>
    <x v="918"/>
    <x v="918"/>
    <x v="917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</r>
  <r>
    <x v="919"/>
    <x v="919"/>
    <x v="918"/>
    <n v="20000"/>
    <n v="100"/>
    <x v="2"/>
    <x v="0"/>
    <s v="USD"/>
    <n v="1355930645"/>
    <x v="919"/>
    <b v="0"/>
    <n v="1"/>
    <b v="0"/>
    <s v="music/jazz"/>
    <n v="0.5"/>
    <n v="100"/>
    <x v="4"/>
    <x v="13"/>
  </r>
  <r>
    <x v="920"/>
    <x v="920"/>
    <x v="919"/>
    <n v="5500"/>
    <n v="0"/>
    <x v="2"/>
    <x v="0"/>
    <s v="USD"/>
    <n v="1384448822"/>
    <x v="920"/>
    <b v="0"/>
    <n v="0"/>
    <b v="0"/>
    <s v="music/jazz"/>
    <n v="0"/>
    <e v="#DIV/0!"/>
    <x v="4"/>
    <x v="13"/>
  </r>
  <r>
    <x v="921"/>
    <x v="921"/>
    <x v="920"/>
    <n v="15000"/>
    <n v="4635"/>
    <x v="2"/>
    <x v="0"/>
    <s v="USD"/>
    <n v="1323666376"/>
    <x v="921"/>
    <b v="0"/>
    <n v="20"/>
    <b v="0"/>
    <s v="music/jazz"/>
    <n v="30.9"/>
    <n v="231.75"/>
    <x v="4"/>
    <x v="13"/>
  </r>
  <r>
    <x v="922"/>
    <x v="922"/>
    <x v="921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</r>
  <r>
    <x v="923"/>
    <x v="923"/>
    <x v="922"/>
    <n v="15000"/>
    <n v="330"/>
    <x v="2"/>
    <x v="0"/>
    <s v="USD"/>
    <n v="1416614523"/>
    <x v="923"/>
    <b v="0"/>
    <n v="6"/>
    <b v="0"/>
    <s v="music/jazz"/>
    <n v="2.1999999999999997"/>
    <n v="55"/>
    <x v="4"/>
    <x v="13"/>
  </r>
  <r>
    <x v="924"/>
    <x v="924"/>
    <x v="923"/>
    <n v="3000"/>
    <n v="327"/>
    <x v="2"/>
    <x v="0"/>
    <s v="USD"/>
    <n v="1360795069"/>
    <x v="924"/>
    <b v="0"/>
    <n v="15"/>
    <b v="0"/>
    <s v="music/jazz"/>
    <n v="10.9"/>
    <n v="21.8"/>
    <x v="4"/>
    <x v="13"/>
  </r>
  <r>
    <x v="925"/>
    <x v="925"/>
    <x v="924"/>
    <n v="6000"/>
    <n v="160"/>
    <x v="2"/>
    <x v="0"/>
    <s v="USD"/>
    <n v="1385590111"/>
    <x v="925"/>
    <b v="0"/>
    <n v="5"/>
    <b v="0"/>
    <s v="music/jazz"/>
    <n v="2.666666666666667"/>
    <n v="32"/>
    <x v="4"/>
    <x v="13"/>
  </r>
  <r>
    <x v="926"/>
    <x v="926"/>
    <x v="925"/>
    <n v="7000"/>
    <n v="0"/>
    <x v="2"/>
    <x v="0"/>
    <s v="USD"/>
    <n v="1278628800"/>
    <x v="926"/>
    <b v="0"/>
    <n v="0"/>
    <b v="0"/>
    <s v="music/jazz"/>
    <n v="0"/>
    <e v="#DIV/0!"/>
    <x v="4"/>
    <x v="13"/>
  </r>
  <r>
    <x v="927"/>
    <x v="927"/>
    <x v="926"/>
    <n v="20000"/>
    <n v="0"/>
    <x v="2"/>
    <x v="0"/>
    <s v="USD"/>
    <n v="1337024695"/>
    <x v="927"/>
    <b v="0"/>
    <n v="0"/>
    <b v="0"/>
    <s v="music/jazz"/>
    <n v="0"/>
    <e v="#DIV/0!"/>
    <x v="4"/>
    <x v="13"/>
  </r>
  <r>
    <x v="928"/>
    <x v="928"/>
    <x v="927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</r>
  <r>
    <x v="929"/>
    <x v="929"/>
    <x v="928"/>
    <n v="500"/>
    <n v="0"/>
    <x v="2"/>
    <x v="0"/>
    <s v="USD"/>
    <n v="1333946569"/>
    <x v="929"/>
    <b v="0"/>
    <n v="0"/>
    <b v="0"/>
    <s v="music/jazz"/>
    <n v="0"/>
    <e v="#DIV/0!"/>
    <x v="4"/>
    <x v="13"/>
  </r>
  <r>
    <x v="930"/>
    <x v="930"/>
    <x v="929"/>
    <n v="900"/>
    <n v="345"/>
    <x v="2"/>
    <x v="0"/>
    <s v="USD"/>
    <n v="1277501520"/>
    <x v="930"/>
    <b v="0"/>
    <n v="5"/>
    <b v="0"/>
    <s v="music/jazz"/>
    <n v="38.333333333333336"/>
    <n v="69"/>
    <x v="4"/>
    <x v="13"/>
  </r>
  <r>
    <x v="931"/>
    <x v="931"/>
    <x v="930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</r>
  <r>
    <x v="932"/>
    <x v="932"/>
    <x v="931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</r>
  <r>
    <x v="933"/>
    <x v="933"/>
    <x v="932"/>
    <n v="2000"/>
    <n v="120"/>
    <x v="2"/>
    <x v="0"/>
    <s v="USD"/>
    <n v="1399867409"/>
    <x v="933"/>
    <b v="0"/>
    <n v="2"/>
    <b v="0"/>
    <s v="music/jazz"/>
    <n v="6"/>
    <n v="60"/>
    <x v="4"/>
    <x v="13"/>
  </r>
  <r>
    <x v="934"/>
    <x v="934"/>
    <x v="933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</r>
  <r>
    <x v="935"/>
    <x v="935"/>
    <x v="934"/>
    <n v="3500"/>
    <n v="50"/>
    <x v="2"/>
    <x v="0"/>
    <s v="USD"/>
    <n v="1454054429"/>
    <x v="935"/>
    <b v="0"/>
    <n v="2"/>
    <b v="0"/>
    <s v="music/jazz"/>
    <n v="1.4285714285714286"/>
    <n v="25"/>
    <x v="4"/>
    <x v="13"/>
  </r>
  <r>
    <x v="936"/>
    <x v="936"/>
    <x v="935"/>
    <n v="1400"/>
    <n v="0"/>
    <x v="2"/>
    <x v="0"/>
    <s v="USD"/>
    <n v="1326916800"/>
    <x v="936"/>
    <b v="0"/>
    <n v="0"/>
    <b v="0"/>
    <s v="music/jazz"/>
    <n v="0"/>
    <e v="#DIV/0!"/>
    <x v="4"/>
    <x v="13"/>
  </r>
  <r>
    <x v="937"/>
    <x v="937"/>
    <x v="936"/>
    <n v="3500"/>
    <n v="40"/>
    <x v="2"/>
    <x v="0"/>
    <s v="USD"/>
    <n v="1383509357"/>
    <x v="937"/>
    <b v="0"/>
    <n v="2"/>
    <b v="0"/>
    <s v="music/jazz"/>
    <n v="1.1428571428571428"/>
    <n v="20"/>
    <x v="4"/>
    <x v="13"/>
  </r>
  <r>
    <x v="938"/>
    <x v="938"/>
    <x v="937"/>
    <n v="7000"/>
    <n v="25"/>
    <x v="2"/>
    <x v="0"/>
    <s v="USD"/>
    <n v="1346585448"/>
    <x v="938"/>
    <b v="0"/>
    <n v="1"/>
    <b v="0"/>
    <s v="music/jazz"/>
    <n v="0.35714285714285715"/>
    <n v="25"/>
    <x v="4"/>
    <x v="13"/>
  </r>
  <r>
    <x v="939"/>
    <x v="939"/>
    <x v="938"/>
    <n v="2750"/>
    <n v="40"/>
    <x v="2"/>
    <x v="0"/>
    <s v="USD"/>
    <n v="1372622280"/>
    <x v="939"/>
    <b v="0"/>
    <n v="2"/>
    <b v="0"/>
    <s v="music/jazz"/>
    <n v="1.4545454545454546"/>
    <n v="20"/>
    <x v="4"/>
    <x v="13"/>
  </r>
  <r>
    <x v="940"/>
    <x v="940"/>
    <x v="939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</r>
  <r>
    <x v="941"/>
    <x v="941"/>
    <x v="940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</r>
  <r>
    <x v="942"/>
    <x v="942"/>
    <x v="941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</r>
  <r>
    <x v="943"/>
    <x v="943"/>
    <x v="942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</r>
  <r>
    <x v="944"/>
    <x v="944"/>
    <x v="943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</r>
  <r>
    <x v="945"/>
    <x v="945"/>
    <x v="944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</r>
  <r>
    <x v="946"/>
    <x v="946"/>
    <x v="945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</r>
  <r>
    <x v="947"/>
    <x v="947"/>
    <x v="946"/>
    <n v="850"/>
    <n v="0"/>
    <x v="2"/>
    <x v="0"/>
    <s v="USD"/>
    <n v="1467312306"/>
    <x v="947"/>
    <b v="0"/>
    <n v="0"/>
    <b v="0"/>
    <s v="technology/wearables"/>
    <n v="0"/>
    <e v="#DIV/0!"/>
    <x v="2"/>
    <x v="8"/>
  </r>
  <r>
    <x v="948"/>
    <x v="948"/>
    <x v="947"/>
    <n v="4000"/>
    <n v="480"/>
    <x v="2"/>
    <x v="9"/>
    <s v="EUR"/>
    <n v="1457812364"/>
    <x v="948"/>
    <b v="0"/>
    <n v="8"/>
    <b v="0"/>
    <s v="technology/wearables"/>
    <n v="12"/>
    <n v="60"/>
    <x v="2"/>
    <x v="8"/>
  </r>
  <r>
    <x v="949"/>
    <x v="949"/>
    <x v="948"/>
    <n v="20000"/>
    <n v="273"/>
    <x v="2"/>
    <x v="12"/>
    <s v="EUR"/>
    <n v="1456016576"/>
    <x v="949"/>
    <b v="0"/>
    <n v="7"/>
    <b v="0"/>
    <s v="technology/wearables"/>
    <n v="1.365"/>
    <n v="39"/>
    <x v="2"/>
    <x v="8"/>
  </r>
  <r>
    <x v="950"/>
    <x v="950"/>
    <x v="949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</r>
  <r>
    <x v="951"/>
    <x v="951"/>
    <x v="950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</r>
  <r>
    <x v="952"/>
    <x v="952"/>
    <x v="951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</r>
  <r>
    <x v="953"/>
    <x v="953"/>
    <x v="952"/>
    <n v="15000"/>
    <n v="126"/>
    <x v="2"/>
    <x v="0"/>
    <s v="USD"/>
    <n v="1422158199"/>
    <x v="953"/>
    <b v="0"/>
    <n v="5"/>
    <b v="0"/>
    <s v="technology/wearables"/>
    <n v="0.84"/>
    <n v="25.2"/>
    <x v="2"/>
    <x v="8"/>
  </r>
  <r>
    <x v="954"/>
    <x v="954"/>
    <x v="953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</r>
  <r>
    <x v="955"/>
    <x v="955"/>
    <x v="954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</r>
  <r>
    <x v="956"/>
    <x v="956"/>
    <x v="955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</r>
  <r>
    <x v="957"/>
    <x v="957"/>
    <x v="956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</r>
  <r>
    <x v="958"/>
    <x v="958"/>
    <x v="957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</r>
  <r>
    <x v="959"/>
    <x v="959"/>
    <x v="958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</r>
  <r>
    <x v="960"/>
    <x v="960"/>
    <x v="959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</r>
  <r>
    <x v="961"/>
    <x v="961"/>
    <x v="960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</r>
  <r>
    <x v="962"/>
    <x v="962"/>
    <x v="961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</r>
  <r>
    <x v="963"/>
    <x v="963"/>
    <x v="962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</r>
  <r>
    <x v="964"/>
    <x v="964"/>
    <x v="963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</r>
  <r>
    <x v="965"/>
    <x v="965"/>
    <x v="964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</r>
  <r>
    <x v="966"/>
    <x v="966"/>
    <x v="965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</r>
  <r>
    <x v="967"/>
    <x v="967"/>
    <x v="966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</r>
  <r>
    <x v="968"/>
    <x v="968"/>
    <x v="967"/>
    <n v="8000"/>
    <n v="106"/>
    <x v="2"/>
    <x v="0"/>
    <s v="USD"/>
    <n v="1408134034"/>
    <x v="968"/>
    <b v="0"/>
    <n v="4"/>
    <b v="0"/>
    <s v="technology/wearables"/>
    <n v="1.325"/>
    <n v="26.5"/>
    <x v="2"/>
    <x v="8"/>
  </r>
  <r>
    <x v="969"/>
    <x v="969"/>
    <x v="968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</r>
  <r>
    <x v="970"/>
    <x v="970"/>
    <x v="969"/>
    <n v="5000"/>
    <n v="2296"/>
    <x v="2"/>
    <x v="5"/>
    <s v="CAD"/>
    <n v="1485147540"/>
    <x v="970"/>
    <b v="0"/>
    <n v="14"/>
    <b v="0"/>
    <s v="technology/wearables"/>
    <n v="45.92"/>
    <n v="164"/>
    <x v="2"/>
    <x v="8"/>
  </r>
  <r>
    <x v="971"/>
    <x v="971"/>
    <x v="970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</r>
  <r>
    <x v="972"/>
    <x v="972"/>
    <x v="971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</r>
  <r>
    <x v="973"/>
    <x v="973"/>
    <x v="972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</r>
  <r>
    <x v="974"/>
    <x v="974"/>
    <x v="973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</r>
  <r>
    <x v="975"/>
    <x v="975"/>
    <x v="974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</r>
  <r>
    <x v="976"/>
    <x v="976"/>
    <x v="975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</r>
  <r>
    <x v="977"/>
    <x v="977"/>
    <x v="976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</r>
  <r>
    <x v="978"/>
    <x v="978"/>
    <x v="977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</r>
  <r>
    <x v="979"/>
    <x v="979"/>
    <x v="978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</r>
  <r>
    <x v="980"/>
    <x v="980"/>
    <x v="979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</r>
  <r>
    <x v="981"/>
    <x v="981"/>
    <x v="980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</r>
  <r>
    <x v="982"/>
    <x v="982"/>
    <x v="981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</r>
  <r>
    <x v="983"/>
    <x v="983"/>
    <x v="982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</r>
  <r>
    <x v="984"/>
    <x v="984"/>
    <x v="983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</r>
  <r>
    <x v="985"/>
    <x v="985"/>
    <x v="984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</r>
  <r>
    <x v="986"/>
    <x v="986"/>
    <x v="985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</r>
  <r>
    <x v="987"/>
    <x v="987"/>
    <x v="986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</r>
  <r>
    <x v="988"/>
    <x v="988"/>
    <x v="987"/>
    <n v="5000"/>
    <n v="0"/>
    <x v="2"/>
    <x v="13"/>
    <s v="EUR"/>
    <n v="1475310825"/>
    <x v="988"/>
    <b v="0"/>
    <n v="0"/>
    <b v="0"/>
    <s v="technology/wearables"/>
    <n v="0"/>
    <e v="#DIV/0!"/>
    <x v="2"/>
    <x v="8"/>
  </r>
  <r>
    <x v="989"/>
    <x v="989"/>
    <x v="988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</r>
  <r>
    <x v="990"/>
    <x v="990"/>
    <x v="989"/>
    <n v="25000"/>
    <n v="26"/>
    <x v="2"/>
    <x v="0"/>
    <s v="USD"/>
    <n v="1409770164"/>
    <x v="990"/>
    <b v="0"/>
    <n v="2"/>
    <b v="0"/>
    <s v="technology/wearables"/>
    <n v="0.104"/>
    <n v="13"/>
    <x v="2"/>
    <x v="8"/>
  </r>
  <r>
    <x v="991"/>
    <x v="991"/>
    <x v="990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</r>
  <r>
    <x v="992"/>
    <x v="992"/>
    <x v="991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</r>
  <r>
    <x v="993"/>
    <x v="993"/>
    <x v="992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</r>
  <r>
    <x v="994"/>
    <x v="994"/>
    <x v="993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</r>
  <r>
    <x v="995"/>
    <x v="995"/>
    <x v="994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</r>
  <r>
    <x v="996"/>
    <x v="996"/>
    <x v="995"/>
    <n v="4000"/>
    <n v="65"/>
    <x v="2"/>
    <x v="0"/>
    <s v="USD"/>
    <n v="1406474820"/>
    <x v="996"/>
    <b v="0"/>
    <n v="5"/>
    <b v="0"/>
    <s v="technology/wearables"/>
    <n v="1.625"/>
    <n v="13"/>
    <x v="2"/>
    <x v="8"/>
  </r>
  <r>
    <x v="997"/>
    <x v="997"/>
    <x v="996"/>
    <n v="5000"/>
    <n v="65"/>
    <x v="2"/>
    <x v="0"/>
    <s v="USD"/>
    <n v="1417145297"/>
    <x v="997"/>
    <b v="0"/>
    <n v="8"/>
    <b v="0"/>
    <s v="technology/wearables"/>
    <n v="1.3"/>
    <n v="8.125"/>
    <x v="2"/>
    <x v="8"/>
  </r>
  <r>
    <x v="998"/>
    <x v="998"/>
    <x v="997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</r>
  <r>
    <x v="999"/>
    <x v="999"/>
    <x v="998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</r>
  <r>
    <x v="1000"/>
    <x v="1000"/>
    <x v="999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</r>
  <r>
    <x v="1001"/>
    <x v="1001"/>
    <x v="1000"/>
    <n v="5000"/>
    <n v="5200"/>
    <x v="1"/>
    <x v="1"/>
    <s v="GBP"/>
    <n v="1485796613"/>
    <x v="1001"/>
    <b v="0"/>
    <n v="4"/>
    <b v="0"/>
    <s v="technology/wearables"/>
    <n v="104"/>
    <n v="1300"/>
    <x v="2"/>
    <x v="8"/>
  </r>
  <r>
    <x v="1002"/>
    <x v="1002"/>
    <x v="1001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</r>
  <r>
    <x v="1003"/>
    <x v="1003"/>
    <x v="1002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</r>
  <r>
    <x v="1004"/>
    <x v="1004"/>
    <x v="1003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</r>
  <r>
    <x v="1005"/>
    <x v="1005"/>
    <x v="1004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</r>
  <r>
    <x v="1006"/>
    <x v="1006"/>
    <x v="1005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</r>
  <r>
    <x v="1007"/>
    <x v="1007"/>
    <x v="1006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</r>
  <r>
    <x v="1008"/>
    <x v="1008"/>
    <x v="1007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</r>
  <r>
    <x v="1009"/>
    <x v="1009"/>
    <x v="1008"/>
    <n v="50000"/>
    <n v="6565"/>
    <x v="1"/>
    <x v="0"/>
    <s v="USD"/>
    <n v="1466346646"/>
    <x v="1009"/>
    <b v="0"/>
    <n v="101"/>
    <b v="0"/>
    <s v="technology/wearables"/>
    <n v="13.13"/>
    <n v="65"/>
    <x v="2"/>
    <x v="8"/>
  </r>
  <r>
    <x v="1010"/>
    <x v="1010"/>
    <x v="1009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</r>
  <r>
    <x v="1011"/>
    <x v="1011"/>
    <x v="1010"/>
    <n v="20000"/>
    <n v="75"/>
    <x v="1"/>
    <x v="0"/>
    <s v="USD"/>
    <n v="1418938395"/>
    <x v="1011"/>
    <b v="0"/>
    <n v="1"/>
    <b v="0"/>
    <s v="technology/wearables"/>
    <n v="0.375"/>
    <n v="75"/>
    <x v="2"/>
    <x v="8"/>
  </r>
  <r>
    <x v="1012"/>
    <x v="1012"/>
    <x v="1011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</r>
  <r>
    <x v="1013"/>
    <x v="1013"/>
    <x v="1012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</r>
  <r>
    <x v="1014"/>
    <x v="1014"/>
    <x v="1013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</r>
  <r>
    <x v="1015"/>
    <x v="1015"/>
    <x v="1014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</r>
  <r>
    <x v="1016"/>
    <x v="1016"/>
    <x v="1015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</r>
  <r>
    <x v="1017"/>
    <x v="1017"/>
    <x v="1016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</r>
  <r>
    <x v="1018"/>
    <x v="1018"/>
    <x v="1017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</r>
  <r>
    <x v="1019"/>
    <x v="1019"/>
    <x v="1018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</r>
  <r>
    <x v="1020"/>
    <x v="1020"/>
    <x v="1019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</r>
  <r>
    <x v="1021"/>
    <x v="1021"/>
    <x v="1020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</r>
  <r>
    <x v="1022"/>
    <x v="1022"/>
    <x v="1021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</r>
  <r>
    <x v="1023"/>
    <x v="1023"/>
    <x v="1022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</r>
  <r>
    <x v="1024"/>
    <x v="1024"/>
    <x v="1023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</r>
  <r>
    <x v="1025"/>
    <x v="1025"/>
    <x v="1024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</r>
  <r>
    <x v="1026"/>
    <x v="1026"/>
    <x v="1025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</r>
  <r>
    <x v="1027"/>
    <x v="1027"/>
    <x v="1026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</r>
  <r>
    <x v="1028"/>
    <x v="1028"/>
    <x v="1027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</r>
  <r>
    <x v="1029"/>
    <x v="1029"/>
    <x v="1028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</r>
  <r>
    <x v="1030"/>
    <x v="1030"/>
    <x v="1029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</r>
  <r>
    <x v="1031"/>
    <x v="1031"/>
    <x v="1030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</r>
  <r>
    <x v="1032"/>
    <x v="1032"/>
    <x v="1031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</r>
  <r>
    <x v="1033"/>
    <x v="1033"/>
    <x v="1032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</r>
  <r>
    <x v="1034"/>
    <x v="1034"/>
    <x v="1033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</r>
  <r>
    <x v="1035"/>
    <x v="1035"/>
    <x v="1034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</r>
  <r>
    <x v="1036"/>
    <x v="1036"/>
    <x v="1035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</r>
  <r>
    <x v="1037"/>
    <x v="1037"/>
    <x v="1036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</r>
  <r>
    <x v="1038"/>
    <x v="1038"/>
    <x v="1037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</r>
  <r>
    <x v="1039"/>
    <x v="1039"/>
    <x v="1038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</r>
  <r>
    <x v="1040"/>
    <x v="1040"/>
    <x v="1039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</r>
  <r>
    <x v="1041"/>
    <x v="1041"/>
    <x v="1040"/>
    <n v="50"/>
    <n v="0"/>
    <x v="1"/>
    <x v="0"/>
    <s v="USD"/>
    <n v="1406769992"/>
    <x v="1041"/>
    <b v="0"/>
    <n v="0"/>
    <b v="0"/>
    <s v="journalism/audio"/>
    <n v="0"/>
    <e v="#DIV/0!"/>
    <x v="5"/>
    <x v="16"/>
  </r>
  <r>
    <x v="1042"/>
    <x v="1042"/>
    <x v="1041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</r>
  <r>
    <x v="1043"/>
    <x v="1043"/>
    <x v="1042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</r>
  <r>
    <x v="1044"/>
    <x v="1044"/>
    <x v="1043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</r>
  <r>
    <x v="1045"/>
    <x v="1045"/>
    <x v="1044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</r>
  <r>
    <x v="1046"/>
    <x v="1046"/>
    <x v="1045"/>
    <n v="3000"/>
    <n v="0"/>
    <x v="1"/>
    <x v="12"/>
    <s v="EUR"/>
    <n v="1451161560"/>
    <x v="1046"/>
    <b v="0"/>
    <n v="0"/>
    <b v="0"/>
    <s v="journalism/audio"/>
    <n v="0"/>
    <e v="#DIV/0!"/>
    <x v="5"/>
    <x v="16"/>
  </r>
  <r>
    <x v="1047"/>
    <x v="1047"/>
    <x v="1046"/>
    <n v="2000"/>
    <n v="1"/>
    <x v="1"/>
    <x v="0"/>
    <s v="USD"/>
    <n v="1415219915"/>
    <x v="1047"/>
    <b v="0"/>
    <n v="1"/>
    <b v="0"/>
    <s v="journalism/audio"/>
    <n v="0.05"/>
    <n v="1"/>
    <x v="5"/>
    <x v="16"/>
  </r>
  <r>
    <x v="1048"/>
    <x v="1048"/>
    <x v="1047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</r>
  <r>
    <x v="1049"/>
    <x v="1049"/>
    <x v="1048"/>
    <n v="12000"/>
    <n v="0"/>
    <x v="1"/>
    <x v="0"/>
    <s v="USD"/>
    <n v="1455272445"/>
    <x v="1049"/>
    <b v="0"/>
    <n v="0"/>
    <b v="0"/>
    <s v="journalism/audio"/>
    <n v="0"/>
    <e v="#DIV/0!"/>
    <x v="5"/>
    <x v="16"/>
  </r>
  <r>
    <x v="1050"/>
    <x v="1050"/>
    <x v="1049"/>
    <n v="2500"/>
    <n v="0"/>
    <x v="1"/>
    <x v="0"/>
    <s v="USD"/>
    <n v="1442257677"/>
    <x v="1050"/>
    <b v="0"/>
    <n v="0"/>
    <b v="0"/>
    <s v="journalism/audio"/>
    <n v="0"/>
    <e v="#DIV/0!"/>
    <x v="5"/>
    <x v="16"/>
  </r>
  <r>
    <x v="1051"/>
    <x v="1051"/>
    <x v="1050"/>
    <n v="500"/>
    <n v="0"/>
    <x v="1"/>
    <x v="0"/>
    <s v="USD"/>
    <n v="1409098825"/>
    <x v="1051"/>
    <b v="0"/>
    <n v="0"/>
    <b v="0"/>
    <s v="journalism/audio"/>
    <n v="0"/>
    <e v="#DIV/0!"/>
    <x v="5"/>
    <x v="16"/>
  </r>
  <r>
    <x v="1052"/>
    <x v="1052"/>
    <x v="1051"/>
    <n v="4336"/>
    <n v="0"/>
    <x v="1"/>
    <x v="0"/>
    <s v="USD"/>
    <n v="1465243740"/>
    <x v="1052"/>
    <b v="0"/>
    <n v="0"/>
    <b v="0"/>
    <s v="journalism/audio"/>
    <n v="0"/>
    <e v="#DIV/0!"/>
    <x v="5"/>
    <x v="16"/>
  </r>
  <r>
    <x v="1053"/>
    <x v="1053"/>
    <x v="1052"/>
    <n v="1500"/>
    <n v="15"/>
    <x v="1"/>
    <x v="0"/>
    <s v="USD"/>
    <n v="1488773332"/>
    <x v="1053"/>
    <b v="0"/>
    <n v="1"/>
    <b v="0"/>
    <s v="journalism/audio"/>
    <n v="1"/>
    <n v="15"/>
    <x v="5"/>
    <x v="16"/>
  </r>
  <r>
    <x v="1054"/>
    <x v="1054"/>
    <x v="1053"/>
    <n v="2500"/>
    <n v="0"/>
    <x v="1"/>
    <x v="0"/>
    <s v="USD"/>
    <n v="1407708000"/>
    <x v="1054"/>
    <b v="0"/>
    <n v="0"/>
    <b v="0"/>
    <s v="journalism/audio"/>
    <n v="0"/>
    <e v="#DIV/0!"/>
    <x v="5"/>
    <x v="16"/>
  </r>
  <r>
    <x v="1055"/>
    <x v="1055"/>
    <x v="1054"/>
    <n v="3500"/>
    <n v="0"/>
    <x v="1"/>
    <x v="0"/>
    <s v="USD"/>
    <n v="1457394545"/>
    <x v="1055"/>
    <b v="0"/>
    <n v="0"/>
    <b v="0"/>
    <s v="journalism/audio"/>
    <n v="0"/>
    <e v="#DIV/0!"/>
    <x v="5"/>
    <x v="16"/>
  </r>
  <r>
    <x v="1056"/>
    <x v="1056"/>
    <x v="1055"/>
    <n v="10000"/>
    <n v="0"/>
    <x v="1"/>
    <x v="0"/>
    <s v="USD"/>
    <n v="1429892177"/>
    <x v="1056"/>
    <b v="0"/>
    <n v="0"/>
    <b v="0"/>
    <s v="journalism/audio"/>
    <n v="0"/>
    <e v="#DIV/0!"/>
    <x v="5"/>
    <x v="16"/>
  </r>
  <r>
    <x v="1057"/>
    <x v="1057"/>
    <x v="1056"/>
    <n v="10000"/>
    <n v="0"/>
    <x v="1"/>
    <x v="0"/>
    <s v="USD"/>
    <n v="1480888483"/>
    <x v="1057"/>
    <b v="0"/>
    <n v="0"/>
    <b v="0"/>
    <s v="journalism/audio"/>
    <n v="0"/>
    <e v="#DIV/0!"/>
    <x v="5"/>
    <x v="16"/>
  </r>
  <r>
    <x v="1058"/>
    <x v="1058"/>
    <x v="1057"/>
    <n v="40000"/>
    <n v="0"/>
    <x v="1"/>
    <x v="0"/>
    <s v="USD"/>
    <n v="1427328000"/>
    <x v="1058"/>
    <b v="0"/>
    <n v="0"/>
    <b v="0"/>
    <s v="journalism/audio"/>
    <n v="0"/>
    <e v="#DIV/0!"/>
    <x v="5"/>
    <x v="16"/>
  </r>
  <r>
    <x v="1059"/>
    <x v="1059"/>
    <x v="1058"/>
    <n v="1100"/>
    <n v="0"/>
    <x v="1"/>
    <x v="0"/>
    <s v="USD"/>
    <n v="1426269456"/>
    <x v="1059"/>
    <b v="0"/>
    <n v="0"/>
    <b v="0"/>
    <s v="journalism/audio"/>
    <n v="0"/>
    <e v="#DIV/0!"/>
    <x v="5"/>
    <x v="16"/>
  </r>
  <r>
    <x v="1060"/>
    <x v="1060"/>
    <x v="1059"/>
    <n v="5000"/>
    <n v="50"/>
    <x v="1"/>
    <x v="0"/>
    <s v="USD"/>
    <n v="1429134893"/>
    <x v="1060"/>
    <b v="0"/>
    <n v="1"/>
    <b v="0"/>
    <s v="journalism/audio"/>
    <n v="1"/>
    <n v="50"/>
    <x v="5"/>
    <x v="16"/>
  </r>
  <r>
    <x v="1061"/>
    <x v="1061"/>
    <x v="1060"/>
    <n v="4000"/>
    <n v="0"/>
    <x v="1"/>
    <x v="0"/>
    <s v="USD"/>
    <n v="1462150800"/>
    <x v="1061"/>
    <b v="0"/>
    <n v="0"/>
    <b v="0"/>
    <s v="journalism/audio"/>
    <n v="0"/>
    <e v="#DIV/0!"/>
    <x v="5"/>
    <x v="16"/>
  </r>
  <r>
    <x v="1062"/>
    <x v="1062"/>
    <x v="1061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</r>
  <r>
    <x v="1063"/>
    <x v="1063"/>
    <x v="1062"/>
    <n v="1000"/>
    <n v="0"/>
    <x v="1"/>
    <x v="0"/>
    <s v="USD"/>
    <n v="1472604262"/>
    <x v="1063"/>
    <b v="0"/>
    <n v="0"/>
    <b v="0"/>
    <s v="journalism/audio"/>
    <n v="0"/>
    <e v="#DIV/0!"/>
    <x v="5"/>
    <x v="16"/>
  </r>
  <r>
    <x v="1064"/>
    <x v="1064"/>
    <x v="1063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</r>
  <r>
    <x v="1065"/>
    <x v="1065"/>
    <x v="1064"/>
    <n v="3000"/>
    <n v="81"/>
    <x v="2"/>
    <x v="2"/>
    <s v="AUD"/>
    <n v="1392800922"/>
    <x v="1065"/>
    <b v="0"/>
    <n v="5"/>
    <b v="0"/>
    <s v="games/video games"/>
    <n v="2.7"/>
    <n v="16.2"/>
    <x v="6"/>
    <x v="17"/>
  </r>
  <r>
    <x v="1066"/>
    <x v="1066"/>
    <x v="1065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</r>
  <r>
    <x v="1067"/>
    <x v="1067"/>
    <x v="1066"/>
    <n v="500"/>
    <n v="130"/>
    <x v="2"/>
    <x v="0"/>
    <s v="USD"/>
    <n v="1387657931"/>
    <x v="1067"/>
    <b v="0"/>
    <n v="10"/>
    <b v="0"/>
    <s v="games/video games"/>
    <n v="26"/>
    <n v="13"/>
    <x v="6"/>
    <x v="17"/>
  </r>
  <r>
    <x v="1068"/>
    <x v="1068"/>
    <x v="1067"/>
    <n v="30000"/>
    <n v="45"/>
    <x v="2"/>
    <x v="0"/>
    <s v="USD"/>
    <n v="1460274864"/>
    <x v="1068"/>
    <b v="0"/>
    <n v="4"/>
    <b v="0"/>
    <s v="games/video games"/>
    <n v="0.15"/>
    <n v="11.25"/>
    <x v="6"/>
    <x v="17"/>
  </r>
  <r>
    <x v="1069"/>
    <x v="1069"/>
    <x v="1068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</r>
  <r>
    <x v="1070"/>
    <x v="1070"/>
    <x v="1069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</r>
  <r>
    <x v="1071"/>
    <x v="1071"/>
    <x v="1070"/>
    <n v="100"/>
    <n v="0"/>
    <x v="2"/>
    <x v="10"/>
    <s v="NOK"/>
    <n v="1447787093"/>
    <x v="1071"/>
    <b v="0"/>
    <n v="0"/>
    <b v="0"/>
    <s v="games/video games"/>
    <n v="0"/>
    <e v="#DIV/0!"/>
    <x v="6"/>
    <x v="17"/>
  </r>
  <r>
    <x v="1072"/>
    <x v="1072"/>
    <x v="1071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</r>
  <r>
    <x v="1073"/>
    <x v="1073"/>
    <x v="1072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</r>
  <r>
    <x v="1074"/>
    <x v="1074"/>
    <x v="1073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</r>
  <r>
    <x v="1075"/>
    <x v="1075"/>
    <x v="1074"/>
    <n v="1000"/>
    <n v="45"/>
    <x v="2"/>
    <x v="0"/>
    <s v="USD"/>
    <n v="1336340516"/>
    <x v="1075"/>
    <b v="0"/>
    <n v="3"/>
    <b v="0"/>
    <s v="games/video games"/>
    <n v="4.5"/>
    <n v="15"/>
    <x v="6"/>
    <x v="17"/>
  </r>
  <r>
    <x v="1076"/>
    <x v="1076"/>
    <x v="1075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</r>
  <r>
    <x v="1077"/>
    <x v="1077"/>
    <x v="1076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</r>
  <r>
    <x v="1078"/>
    <x v="1078"/>
    <x v="1077"/>
    <n v="600"/>
    <n v="45"/>
    <x v="2"/>
    <x v="0"/>
    <s v="USD"/>
    <n v="1311309721"/>
    <x v="1078"/>
    <b v="0"/>
    <n v="5"/>
    <b v="0"/>
    <s v="games/video games"/>
    <n v="7.5"/>
    <n v="9"/>
    <x v="6"/>
    <x v="17"/>
  </r>
  <r>
    <x v="1079"/>
    <x v="1079"/>
    <x v="1078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</r>
  <r>
    <x v="1080"/>
    <x v="1080"/>
    <x v="1079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</r>
  <r>
    <x v="1081"/>
    <x v="1081"/>
    <x v="1080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</r>
  <r>
    <x v="1082"/>
    <x v="1082"/>
    <x v="1081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</r>
  <r>
    <x v="1083"/>
    <x v="1083"/>
    <x v="1082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</r>
  <r>
    <x v="1084"/>
    <x v="1084"/>
    <x v="1083"/>
    <n v="550"/>
    <n v="0"/>
    <x v="2"/>
    <x v="0"/>
    <s v="USD"/>
    <n v="1407534804"/>
    <x v="1084"/>
    <b v="0"/>
    <n v="0"/>
    <b v="0"/>
    <s v="games/video games"/>
    <n v="0"/>
    <e v="#DIV/0!"/>
    <x v="6"/>
    <x v="17"/>
  </r>
  <r>
    <x v="1085"/>
    <x v="1085"/>
    <x v="1084"/>
    <n v="30000"/>
    <n v="1026"/>
    <x v="2"/>
    <x v="5"/>
    <s v="CAD"/>
    <n v="1457967975"/>
    <x v="1085"/>
    <b v="0"/>
    <n v="9"/>
    <b v="0"/>
    <s v="games/video games"/>
    <n v="3.42"/>
    <n v="114"/>
    <x v="6"/>
    <x v="17"/>
  </r>
  <r>
    <x v="1086"/>
    <x v="1086"/>
    <x v="1085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</r>
  <r>
    <x v="1087"/>
    <x v="1087"/>
    <x v="1086"/>
    <n v="1100"/>
    <n v="0"/>
    <x v="2"/>
    <x v="0"/>
    <s v="USD"/>
    <n v="1402852087"/>
    <x v="1087"/>
    <b v="0"/>
    <n v="0"/>
    <b v="0"/>
    <s v="games/video games"/>
    <n v="0"/>
    <e v="#DIV/0!"/>
    <x v="6"/>
    <x v="17"/>
  </r>
  <r>
    <x v="1088"/>
    <x v="1088"/>
    <x v="1087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</r>
  <r>
    <x v="1089"/>
    <x v="1089"/>
    <x v="1088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</r>
  <r>
    <x v="1090"/>
    <x v="1090"/>
    <x v="1089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</r>
  <r>
    <x v="1091"/>
    <x v="1091"/>
    <x v="1090"/>
    <n v="200"/>
    <n v="25"/>
    <x v="2"/>
    <x v="1"/>
    <s v="GBP"/>
    <n v="1460313672"/>
    <x v="1091"/>
    <b v="0"/>
    <n v="2"/>
    <b v="0"/>
    <s v="games/video games"/>
    <n v="12.5"/>
    <n v="12.5"/>
    <x v="6"/>
    <x v="17"/>
  </r>
  <r>
    <x v="1092"/>
    <x v="1092"/>
    <x v="1091"/>
    <n v="2000"/>
    <n v="21"/>
    <x v="2"/>
    <x v="0"/>
    <s v="USD"/>
    <n v="1357432638"/>
    <x v="1092"/>
    <b v="0"/>
    <n v="7"/>
    <b v="0"/>
    <s v="games/video games"/>
    <n v="1.05"/>
    <n v="3"/>
    <x v="6"/>
    <x v="17"/>
  </r>
  <r>
    <x v="1093"/>
    <x v="1093"/>
    <x v="1092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</r>
  <r>
    <x v="1094"/>
    <x v="1094"/>
    <x v="1093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</r>
  <r>
    <x v="1095"/>
    <x v="1095"/>
    <x v="1094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</r>
  <r>
    <x v="1096"/>
    <x v="1096"/>
    <x v="1095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</r>
  <r>
    <x v="1097"/>
    <x v="1097"/>
    <x v="1096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</r>
  <r>
    <x v="1098"/>
    <x v="1098"/>
    <x v="1097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</r>
  <r>
    <x v="1099"/>
    <x v="1099"/>
    <x v="1098"/>
    <n v="5000"/>
    <n v="25"/>
    <x v="2"/>
    <x v="1"/>
    <s v="GBP"/>
    <n v="1431547468"/>
    <x v="1099"/>
    <b v="0"/>
    <n v="1"/>
    <b v="0"/>
    <s v="games/video games"/>
    <n v="0.5"/>
    <n v="25"/>
    <x v="6"/>
    <x v="17"/>
  </r>
  <r>
    <x v="1100"/>
    <x v="1100"/>
    <x v="1099"/>
    <n v="4000"/>
    <n v="100"/>
    <x v="2"/>
    <x v="12"/>
    <s v="EUR"/>
    <n v="1455417571"/>
    <x v="1100"/>
    <b v="0"/>
    <n v="10"/>
    <b v="0"/>
    <s v="games/video games"/>
    <n v="2.5"/>
    <n v="10"/>
    <x v="6"/>
    <x v="17"/>
  </r>
  <r>
    <x v="1101"/>
    <x v="1101"/>
    <x v="1100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</r>
  <r>
    <x v="1102"/>
    <x v="1102"/>
    <x v="1101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</r>
  <r>
    <x v="1103"/>
    <x v="1103"/>
    <x v="1102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</r>
  <r>
    <x v="1104"/>
    <x v="1104"/>
    <x v="1103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</r>
  <r>
    <x v="1105"/>
    <x v="1105"/>
    <x v="1104"/>
    <n v="900000"/>
    <n v="1431"/>
    <x v="2"/>
    <x v="0"/>
    <s v="USD"/>
    <n v="1395627327"/>
    <x v="1105"/>
    <b v="0"/>
    <n v="20"/>
    <b v="0"/>
    <s v="games/video games"/>
    <n v="0.159"/>
    <n v="71.55"/>
    <x v="6"/>
    <x v="17"/>
  </r>
  <r>
    <x v="1106"/>
    <x v="1106"/>
    <x v="1105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</r>
  <r>
    <x v="1107"/>
    <x v="1107"/>
    <x v="1106"/>
    <n v="10000"/>
    <n v="0"/>
    <x v="2"/>
    <x v="0"/>
    <s v="USD"/>
    <n v="1406148024"/>
    <x v="1107"/>
    <b v="0"/>
    <n v="0"/>
    <b v="0"/>
    <s v="games/video games"/>
    <n v="0"/>
    <e v="#DIV/0!"/>
    <x v="6"/>
    <x v="17"/>
  </r>
  <r>
    <x v="1108"/>
    <x v="1108"/>
    <x v="1107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</r>
  <r>
    <x v="1109"/>
    <x v="1109"/>
    <x v="1108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</r>
  <r>
    <x v="1110"/>
    <x v="1110"/>
    <x v="1109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</r>
  <r>
    <x v="1111"/>
    <x v="1111"/>
    <x v="1110"/>
    <n v="2500"/>
    <n v="1"/>
    <x v="2"/>
    <x v="0"/>
    <s v="USD"/>
    <n v="1452228790"/>
    <x v="1111"/>
    <b v="0"/>
    <n v="1"/>
    <b v="0"/>
    <s v="games/video games"/>
    <n v="0.04"/>
    <n v="1"/>
    <x v="6"/>
    <x v="17"/>
  </r>
  <r>
    <x v="1112"/>
    <x v="1112"/>
    <x v="1111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</r>
  <r>
    <x v="1113"/>
    <x v="1113"/>
    <x v="1112"/>
    <n v="1000"/>
    <n v="5"/>
    <x v="2"/>
    <x v="1"/>
    <s v="GBP"/>
    <n v="1408058820"/>
    <x v="1113"/>
    <b v="0"/>
    <n v="1"/>
    <b v="0"/>
    <s v="games/video games"/>
    <n v="0.5"/>
    <n v="5"/>
    <x v="6"/>
    <x v="17"/>
  </r>
  <r>
    <x v="1114"/>
    <x v="1114"/>
    <x v="1113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</r>
  <r>
    <x v="1115"/>
    <x v="1115"/>
    <x v="1114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</r>
  <r>
    <x v="1116"/>
    <x v="1116"/>
    <x v="1115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</r>
  <r>
    <x v="1117"/>
    <x v="1117"/>
    <x v="1116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</r>
  <r>
    <x v="1118"/>
    <x v="1118"/>
    <x v="1117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</r>
  <r>
    <x v="1119"/>
    <x v="1119"/>
    <x v="1118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</r>
  <r>
    <x v="1120"/>
    <x v="1120"/>
    <x v="1119"/>
    <n v="25000"/>
    <n v="0"/>
    <x v="2"/>
    <x v="0"/>
    <s v="USD"/>
    <n v="1319835400"/>
    <x v="1120"/>
    <b v="0"/>
    <n v="0"/>
    <b v="0"/>
    <s v="games/video games"/>
    <n v="0"/>
    <e v="#DIV/0!"/>
    <x v="6"/>
    <x v="17"/>
  </r>
  <r>
    <x v="1121"/>
    <x v="1121"/>
    <x v="1120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</r>
  <r>
    <x v="1122"/>
    <x v="1122"/>
    <x v="1121"/>
    <n v="3200"/>
    <n v="0"/>
    <x v="2"/>
    <x v="1"/>
    <s v="GBP"/>
    <n v="1369932825"/>
    <x v="1122"/>
    <b v="0"/>
    <n v="0"/>
    <b v="0"/>
    <s v="games/video games"/>
    <n v="0"/>
    <e v="#DIV/0!"/>
    <x v="6"/>
    <x v="17"/>
  </r>
  <r>
    <x v="1123"/>
    <x v="1123"/>
    <x v="1122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</r>
  <r>
    <x v="1124"/>
    <x v="1124"/>
    <x v="1123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</r>
  <r>
    <x v="1125"/>
    <x v="1125"/>
    <x v="1124"/>
    <n v="3000"/>
    <n v="0"/>
    <x v="2"/>
    <x v="1"/>
    <s v="GBP"/>
    <n v="1443193130"/>
    <x v="1125"/>
    <b v="0"/>
    <n v="0"/>
    <b v="0"/>
    <s v="games/mobile games"/>
    <n v="0"/>
    <e v="#DIV/0!"/>
    <x v="6"/>
    <x v="18"/>
  </r>
  <r>
    <x v="1126"/>
    <x v="1126"/>
    <x v="1125"/>
    <n v="2000"/>
    <n v="10"/>
    <x v="2"/>
    <x v="0"/>
    <s v="USD"/>
    <n v="1468482694"/>
    <x v="1126"/>
    <b v="0"/>
    <n v="2"/>
    <b v="0"/>
    <s v="games/mobile games"/>
    <n v="0.5"/>
    <n v="5"/>
    <x v="6"/>
    <x v="18"/>
  </r>
  <r>
    <x v="1127"/>
    <x v="1127"/>
    <x v="1126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</r>
  <r>
    <x v="1128"/>
    <x v="1128"/>
    <x v="1127"/>
    <n v="1000"/>
    <n v="1"/>
    <x v="2"/>
    <x v="1"/>
    <s v="GBP"/>
    <n v="1407425717"/>
    <x v="1128"/>
    <b v="0"/>
    <n v="1"/>
    <b v="0"/>
    <s v="games/mobile games"/>
    <n v="0.1"/>
    <n v="1"/>
    <x v="6"/>
    <x v="18"/>
  </r>
  <r>
    <x v="1129"/>
    <x v="1129"/>
    <x v="1128"/>
    <n v="20000"/>
    <n v="21"/>
    <x v="2"/>
    <x v="0"/>
    <s v="USD"/>
    <n v="1465107693"/>
    <x v="1129"/>
    <b v="0"/>
    <n v="2"/>
    <b v="0"/>
    <s v="games/mobile games"/>
    <n v="0.105"/>
    <n v="10.5"/>
    <x v="6"/>
    <x v="18"/>
  </r>
  <r>
    <x v="1130"/>
    <x v="1130"/>
    <x v="1129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</r>
  <r>
    <x v="1131"/>
    <x v="1131"/>
    <x v="1130"/>
    <n v="40000"/>
    <n v="0"/>
    <x v="2"/>
    <x v="2"/>
    <s v="AUD"/>
    <n v="1450993668"/>
    <x v="1131"/>
    <b v="0"/>
    <n v="0"/>
    <b v="0"/>
    <s v="games/mobile games"/>
    <n v="0"/>
    <e v="#DIV/0!"/>
    <x v="6"/>
    <x v="18"/>
  </r>
  <r>
    <x v="1132"/>
    <x v="1132"/>
    <x v="1131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</r>
  <r>
    <x v="1133"/>
    <x v="1133"/>
    <x v="1132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</r>
  <r>
    <x v="1134"/>
    <x v="1134"/>
    <x v="1133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</r>
  <r>
    <x v="1135"/>
    <x v="1135"/>
    <x v="1134"/>
    <n v="1000"/>
    <n v="50"/>
    <x v="2"/>
    <x v="12"/>
    <s v="EUR"/>
    <n v="1470527094"/>
    <x v="1135"/>
    <b v="0"/>
    <n v="1"/>
    <b v="0"/>
    <s v="games/mobile games"/>
    <n v="5"/>
    <n v="50"/>
    <x v="6"/>
    <x v="18"/>
  </r>
  <r>
    <x v="1136"/>
    <x v="1136"/>
    <x v="1135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</r>
  <r>
    <x v="1137"/>
    <x v="1137"/>
    <x v="1136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</r>
  <r>
    <x v="1138"/>
    <x v="1138"/>
    <x v="1137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</r>
  <r>
    <x v="1139"/>
    <x v="1139"/>
    <x v="1138"/>
    <n v="8000"/>
    <n v="5"/>
    <x v="2"/>
    <x v="0"/>
    <s v="USD"/>
    <n v="1420100426"/>
    <x v="1139"/>
    <b v="0"/>
    <n v="1"/>
    <b v="0"/>
    <s v="games/mobile games"/>
    <n v="6.25E-2"/>
    <n v="5"/>
    <x v="6"/>
    <x v="18"/>
  </r>
  <r>
    <x v="1140"/>
    <x v="1140"/>
    <x v="1139"/>
    <n v="5000"/>
    <n v="0"/>
    <x v="2"/>
    <x v="1"/>
    <s v="GBP"/>
    <n v="1438859121"/>
    <x v="1140"/>
    <b v="0"/>
    <n v="0"/>
    <b v="0"/>
    <s v="games/mobile games"/>
    <n v="0"/>
    <e v="#DIV/0!"/>
    <x v="6"/>
    <x v="18"/>
  </r>
  <r>
    <x v="1141"/>
    <x v="1141"/>
    <x v="1140"/>
    <n v="500"/>
    <n v="0"/>
    <x v="2"/>
    <x v="12"/>
    <s v="EUR"/>
    <n v="1436460450"/>
    <x v="1141"/>
    <b v="0"/>
    <n v="0"/>
    <b v="0"/>
    <s v="games/mobile games"/>
    <n v="0"/>
    <e v="#DIV/0!"/>
    <x v="6"/>
    <x v="18"/>
  </r>
  <r>
    <x v="1142"/>
    <x v="1142"/>
    <x v="1141"/>
    <n v="4000"/>
    <n v="0"/>
    <x v="2"/>
    <x v="0"/>
    <s v="USD"/>
    <n v="1424131727"/>
    <x v="1142"/>
    <b v="0"/>
    <n v="0"/>
    <b v="0"/>
    <s v="games/mobile games"/>
    <n v="0"/>
    <e v="#DIV/0!"/>
    <x v="6"/>
    <x v="18"/>
  </r>
  <r>
    <x v="1143"/>
    <x v="1143"/>
    <x v="1142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</r>
  <r>
    <x v="1144"/>
    <x v="1144"/>
    <x v="1143"/>
    <n v="9300"/>
    <n v="0"/>
    <x v="2"/>
    <x v="0"/>
    <s v="USD"/>
    <n v="1430281320"/>
    <x v="1144"/>
    <b v="0"/>
    <n v="0"/>
    <b v="0"/>
    <s v="food/food trucks"/>
    <n v="0"/>
    <e v="#DIV/0!"/>
    <x v="7"/>
    <x v="19"/>
  </r>
  <r>
    <x v="1145"/>
    <x v="1145"/>
    <x v="1144"/>
    <n v="80000"/>
    <n v="100"/>
    <x v="2"/>
    <x v="0"/>
    <s v="USD"/>
    <n v="1412272592"/>
    <x v="1145"/>
    <b v="0"/>
    <n v="1"/>
    <b v="0"/>
    <s v="food/food trucks"/>
    <n v="0.125"/>
    <n v="100"/>
    <x v="7"/>
    <x v="19"/>
  </r>
  <r>
    <x v="1146"/>
    <x v="1146"/>
    <x v="1145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</r>
  <r>
    <x v="1147"/>
    <x v="1147"/>
    <x v="1146"/>
    <n v="25000"/>
    <n v="0"/>
    <x v="2"/>
    <x v="5"/>
    <s v="CAD"/>
    <n v="1413760783"/>
    <x v="1147"/>
    <b v="0"/>
    <n v="0"/>
    <b v="0"/>
    <s v="food/food trucks"/>
    <n v="0"/>
    <e v="#DIV/0!"/>
    <x v="7"/>
    <x v="19"/>
  </r>
  <r>
    <x v="1148"/>
    <x v="1148"/>
    <x v="1147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</r>
  <r>
    <x v="1149"/>
    <x v="1149"/>
    <x v="1148"/>
    <n v="50000"/>
    <n v="75"/>
    <x v="2"/>
    <x v="0"/>
    <s v="USD"/>
    <n v="1466096566"/>
    <x v="1149"/>
    <b v="0"/>
    <n v="2"/>
    <b v="0"/>
    <s v="food/food trucks"/>
    <n v="0.15"/>
    <n v="37.5"/>
    <x v="7"/>
    <x v="19"/>
  </r>
  <r>
    <x v="1150"/>
    <x v="1150"/>
    <x v="1149"/>
    <n v="2500"/>
    <n v="252"/>
    <x v="2"/>
    <x v="0"/>
    <s v="USD"/>
    <n v="1452293675"/>
    <x v="1150"/>
    <b v="0"/>
    <n v="6"/>
    <b v="0"/>
    <s v="food/food trucks"/>
    <n v="10.08"/>
    <n v="42"/>
    <x v="7"/>
    <x v="19"/>
  </r>
  <r>
    <x v="1151"/>
    <x v="1151"/>
    <x v="1150"/>
    <n v="25000"/>
    <n v="0"/>
    <x v="2"/>
    <x v="0"/>
    <s v="USD"/>
    <n v="1441592863"/>
    <x v="1151"/>
    <b v="0"/>
    <n v="0"/>
    <b v="0"/>
    <s v="food/food trucks"/>
    <n v="0"/>
    <e v="#DIV/0!"/>
    <x v="7"/>
    <x v="19"/>
  </r>
  <r>
    <x v="1152"/>
    <x v="1152"/>
    <x v="1151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</r>
  <r>
    <x v="1153"/>
    <x v="1153"/>
    <x v="1152"/>
    <n v="8000"/>
    <n v="50"/>
    <x v="2"/>
    <x v="0"/>
    <s v="USD"/>
    <n v="1434647305"/>
    <x v="1153"/>
    <b v="0"/>
    <n v="1"/>
    <b v="0"/>
    <s v="food/food trucks"/>
    <n v="0.625"/>
    <n v="50"/>
    <x v="7"/>
    <x v="19"/>
  </r>
  <r>
    <x v="1154"/>
    <x v="1154"/>
    <x v="1153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</r>
  <r>
    <x v="1155"/>
    <x v="1155"/>
    <x v="1154"/>
    <n v="25000"/>
    <n v="188"/>
    <x v="2"/>
    <x v="0"/>
    <s v="USD"/>
    <n v="1408040408"/>
    <x v="1155"/>
    <b v="0"/>
    <n v="8"/>
    <b v="0"/>
    <s v="food/food trucks"/>
    <n v="0.752"/>
    <n v="23.5"/>
    <x v="7"/>
    <x v="19"/>
  </r>
  <r>
    <x v="1156"/>
    <x v="1156"/>
    <x v="1155"/>
    <n v="6500"/>
    <n v="0"/>
    <x v="2"/>
    <x v="0"/>
    <s v="USD"/>
    <n v="1424742162"/>
    <x v="1156"/>
    <b v="0"/>
    <n v="0"/>
    <b v="0"/>
    <s v="food/food trucks"/>
    <n v="0"/>
    <e v="#DIV/0!"/>
    <x v="7"/>
    <x v="19"/>
  </r>
  <r>
    <x v="1157"/>
    <x v="1157"/>
    <x v="1156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</r>
  <r>
    <x v="1158"/>
    <x v="1158"/>
    <x v="1157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</r>
  <r>
    <x v="1159"/>
    <x v="1159"/>
    <x v="1158"/>
    <n v="6750"/>
    <n v="0"/>
    <x v="2"/>
    <x v="0"/>
    <s v="USD"/>
    <n v="1435679100"/>
    <x v="1159"/>
    <b v="0"/>
    <n v="0"/>
    <b v="0"/>
    <s v="food/food trucks"/>
    <n v="0"/>
    <e v="#DIV/0!"/>
    <x v="7"/>
    <x v="19"/>
  </r>
  <r>
    <x v="1160"/>
    <x v="1160"/>
    <x v="1159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</r>
  <r>
    <x v="1161"/>
    <x v="1161"/>
    <x v="1160"/>
    <n v="18000"/>
    <n v="0"/>
    <x v="2"/>
    <x v="0"/>
    <s v="USD"/>
    <n v="1432047989"/>
    <x v="1161"/>
    <b v="0"/>
    <n v="0"/>
    <b v="0"/>
    <s v="food/food trucks"/>
    <n v="0"/>
    <e v="#DIV/0!"/>
    <x v="7"/>
    <x v="19"/>
  </r>
  <r>
    <x v="1162"/>
    <x v="1162"/>
    <x v="1161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</r>
  <r>
    <x v="1163"/>
    <x v="1163"/>
    <x v="1162"/>
    <n v="5200"/>
    <n v="0"/>
    <x v="2"/>
    <x v="0"/>
    <s v="USD"/>
    <n v="1407604920"/>
    <x v="1163"/>
    <b v="0"/>
    <n v="0"/>
    <b v="0"/>
    <s v="food/food trucks"/>
    <n v="0"/>
    <e v="#DIV/0!"/>
    <x v="7"/>
    <x v="19"/>
  </r>
  <r>
    <x v="1164"/>
    <x v="1164"/>
    <x v="1163"/>
    <n v="10000"/>
    <n v="0"/>
    <x v="2"/>
    <x v="0"/>
    <s v="USD"/>
    <n v="1466270582"/>
    <x v="1164"/>
    <b v="0"/>
    <n v="0"/>
    <b v="0"/>
    <s v="food/food trucks"/>
    <n v="0"/>
    <e v="#DIV/0!"/>
    <x v="7"/>
    <x v="19"/>
  </r>
  <r>
    <x v="1165"/>
    <x v="1165"/>
    <x v="1164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</r>
  <r>
    <x v="1166"/>
    <x v="1166"/>
    <x v="1165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</r>
  <r>
    <x v="1167"/>
    <x v="1167"/>
    <x v="1166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</r>
  <r>
    <x v="1168"/>
    <x v="1168"/>
    <x v="1167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</r>
  <r>
    <x v="1169"/>
    <x v="1169"/>
    <x v="1168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</r>
  <r>
    <x v="1170"/>
    <x v="1170"/>
    <x v="1169"/>
    <n v="25000"/>
    <n v="100"/>
    <x v="2"/>
    <x v="1"/>
    <s v="GBP"/>
    <n v="1433021171"/>
    <x v="1170"/>
    <b v="0"/>
    <n v="2"/>
    <b v="0"/>
    <s v="food/food trucks"/>
    <n v="0.4"/>
    <n v="50"/>
    <x v="7"/>
    <x v="19"/>
  </r>
  <r>
    <x v="1171"/>
    <x v="1171"/>
    <x v="1170"/>
    <n v="25000"/>
    <n v="25"/>
    <x v="2"/>
    <x v="0"/>
    <s v="USD"/>
    <n v="1415909927"/>
    <x v="1171"/>
    <b v="0"/>
    <n v="1"/>
    <b v="0"/>
    <s v="food/food trucks"/>
    <n v="0.1"/>
    <n v="25"/>
    <x v="7"/>
    <x v="19"/>
  </r>
  <r>
    <x v="1172"/>
    <x v="1172"/>
    <x v="1171"/>
    <n v="9000"/>
    <n v="0"/>
    <x v="2"/>
    <x v="0"/>
    <s v="USD"/>
    <n v="1408551752"/>
    <x v="1172"/>
    <b v="0"/>
    <n v="0"/>
    <b v="0"/>
    <s v="food/food trucks"/>
    <n v="0"/>
    <e v="#DIV/0!"/>
    <x v="7"/>
    <x v="19"/>
  </r>
  <r>
    <x v="1173"/>
    <x v="1173"/>
    <x v="1172"/>
    <n v="125000"/>
    <n v="30"/>
    <x v="2"/>
    <x v="0"/>
    <s v="USD"/>
    <n v="1438576057"/>
    <x v="1173"/>
    <b v="0"/>
    <n v="1"/>
    <b v="0"/>
    <s v="food/food trucks"/>
    <n v="2.4E-2"/>
    <n v="30"/>
    <x v="7"/>
    <x v="19"/>
  </r>
  <r>
    <x v="1174"/>
    <x v="1174"/>
    <x v="1173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</r>
  <r>
    <x v="1175"/>
    <x v="1175"/>
    <x v="1174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</r>
  <r>
    <x v="1176"/>
    <x v="1176"/>
    <x v="1175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</r>
  <r>
    <x v="1177"/>
    <x v="1177"/>
    <x v="1176"/>
    <n v="6000"/>
    <n v="0"/>
    <x v="2"/>
    <x v="1"/>
    <s v="GBP"/>
    <n v="1413388296"/>
    <x v="1177"/>
    <b v="0"/>
    <n v="0"/>
    <b v="0"/>
    <s v="food/food trucks"/>
    <n v="0"/>
    <e v="#DIV/0!"/>
    <x v="7"/>
    <x v="19"/>
  </r>
  <r>
    <x v="1178"/>
    <x v="1178"/>
    <x v="1177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</r>
  <r>
    <x v="1179"/>
    <x v="1179"/>
    <x v="1178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</r>
  <r>
    <x v="1180"/>
    <x v="1180"/>
    <x v="1179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</r>
  <r>
    <x v="1181"/>
    <x v="1181"/>
    <x v="1180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</r>
  <r>
    <x v="1182"/>
    <x v="1182"/>
    <x v="1181"/>
    <n v="1000"/>
    <n v="42"/>
    <x v="2"/>
    <x v="0"/>
    <s v="USD"/>
    <n v="1484239320"/>
    <x v="1182"/>
    <b v="0"/>
    <n v="4"/>
    <b v="0"/>
    <s v="food/food trucks"/>
    <n v="4.2"/>
    <n v="10.5"/>
    <x v="7"/>
    <x v="19"/>
  </r>
  <r>
    <x v="1183"/>
    <x v="1183"/>
    <x v="1182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</r>
  <r>
    <x v="1184"/>
    <x v="1184"/>
    <x v="1183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</r>
  <r>
    <x v="1185"/>
    <x v="1185"/>
    <x v="1184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</r>
  <r>
    <x v="1186"/>
    <x v="1186"/>
    <x v="1185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</r>
  <r>
    <x v="1187"/>
    <x v="1187"/>
    <x v="1186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</r>
  <r>
    <x v="1188"/>
    <x v="1188"/>
    <x v="1187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</r>
  <r>
    <x v="1189"/>
    <x v="1189"/>
    <x v="1188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</r>
  <r>
    <x v="1190"/>
    <x v="1190"/>
    <x v="1189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</r>
  <r>
    <x v="1191"/>
    <x v="1191"/>
    <x v="1190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</r>
  <r>
    <x v="1192"/>
    <x v="1192"/>
    <x v="1191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</r>
  <r>
    <x v="1193"/>
    <x v="1193"/>
    <x v="1192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</r>
  <r>
    <x v="1194"/>
    <x v="1194"/>
    <x v="1193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</r>
  <r>
    <x v="1195"/>
    <x v="1195"/>
    <x v="1194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</r>
  <r>
    <x v="1196"/>
    <x v="1196"/>
    <x v="1195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</r>
  <r>
    <x v="1197"/>
    <x v="1197"/>
    <x v="1196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</r>
  <r>
    <x v="1198"/>
    <x v="1198"/>
    <x v="1197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</r>
  <r>
    <x v="1199"/>
    <x v="1199"/>
    <x v="1198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</r>
  <r>
    <x v="1200"/>
    <x v="1200"/>
    <x v="1199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</r>
  <r>
    <x v="1201"/>
    <x v="1201"/>
    <x v="1200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</r>
  <r>
    <x v="1202"/>
    <x v="1202"/>
    <x v="120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</r>
  <r>
    <x v="1203"/>
    <x v="1203"/>
    <x v="1202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</r>
  <r>
    <x v="1204"/>
    <x v="1204"/>
    <x v="1203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</r>
  <r>
    <x v="1205"/>
    <x v="1205"/>
    <x v="1204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</r>
  <r>
    <x v="1206"/>
    <x v="1206"/>
    <x v="1205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</r>
  <r>
    <x v="1207"/>
    <x v="1207"/>
    <x v="1206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</r>
  <r>
    <x v="1208"/>
    <x v="1208"/>
    <x v="1207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</r>
  <r>
    <x v="1209"/>
    <x v="1209"/>
    <x v="1208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</r>
  <r>
    <x v="1210"/>
    <x v="1210"/>
    <x v="1209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</r>
  <r>
    <x v="1211"/>
    <x v="1211"/>
    <x v="1210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</r>
  <r>
    <x v="1212"/>
    <x v="1212"/>
    <x v="1211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</r>
  <r>
    <x v="1213"/>
    <x v="1213"/>
    <x v="1212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</r>
  <r>
    <x v="1214"/>
    <x v="1214"/>
    <x v="1213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</r>
  <r>
    <x v="1215"/>
    <x v="1215"/>
    <x v="1214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</r>
  <r>
    <x v="1216"/>
    <x v="1216"/>
    <x v="1215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</r>
  <r>
    <x v="1217"/>
    <x v="1217"/>
    <x v="1216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</r>
  <r>
    <x v="1218"/>
    <x v="1218"/>
    <x v="1217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</r>
  <r>
    <x v="1219"/>
    <x v="1219"/>
    <x v="1218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</r>
  <r>
    <x v="1220"/>
    <x v="1220"/>
    <x v="1219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</r>
  <r>
    <x v="1221"/>
    <x v="1221"/>
    <x v="1220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</r>
  <r>
    <x v="1222"/>
    <x v="1222"/>
    <x v="1221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</r>
  <r>
    <x v="1223"/>
    <x v="1223"/>
    <x v="1222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</r>
  <r>
    <x v="1224"/>
    <x v="1224"/>
    <x v="1223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</r>
  <r>
    <x v="1225"/>
    <x v="1225"/>
    <x v="1224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</r>
  <r>
    <x v="1226"/>
    <x v="1226"/>
    <x v="1225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</r>
  <r>
    <x v="1227"/>
    <x v="1227"/>
    <x v="1226"/>
    <n v="2000"/>
    <n v="0"/>
    <x v="1"/>
    <x v="0"/>
    <s v="USD"/>
    <n v="1407394800"/>
    <x v="1227"/>
    <b v="0"/>
    <n v="0"/>
    <b v="0"/>
    <s v="music/world music"/>
    <n v="0"/>
    <e v="#DIV/0!"/>
    <x v="4"/>
    <x v="21"/>
  </r>
  <r>
    <x v="1228"/>
    <x v="1228"/>
    <x v="1227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</r>
  <r>
    <x v="1229"/>
    <x v="1229"/>
    <x v="1228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</r>
  <r>
    <x v="1230"/>
    <x v="1230"/>
    <x v="1229"/>
    <n v="500000"/>
    <n v="0"/>
    <x v="1"/>
    <x v="0"/>
    <s v="USD"/>
    <n v="1298589630"/>
    <x v="1230"/>
    <b v="0"/>
    <n v="0"/>
    <b v="0"/>
    <s v="music/world music"/>
    <n v="0"/>
    <e v="#DIV/0!"/>
    <x v="4"/>
    <x v="21"/>
  </r>
  <r>
    <x v="1231"/>
    <x v="1231"/>
    <x v="1230"/>
    <n v="5000"/>
    <n v="0"/>
    <x v="1"/>
    <x v="0"/>
    <s v="USD"/>
    <n v="1440723600"/>
    <x v="1231"/>
    <b v="0"/>
    <n v="0"/>
    <b v="0"/>
    <s v="music/world music"/>
    <n v="0"/>
    <e v="#DIV/0!"/>
    <x v="4"/>
    <x v="21"/>
  </r>
  <r>
    <x v="1232"/>
    <x v="1232"/>
    <x v="1231"/>
    <n v="5000"/>
    <n v="40"/>
    <x v="1"/>
    <x v="0"/>
    <s v="USD"/>
    <n v="1381090870"/>
    <x v="1232"/>
    <b v="0"/>
    <n v="1"/>
    <b v="0"/>
    <s v="music/world music"/>
    <n v="0.8"/>
    <n v="40"/>
    <x v="4"/>
    <x v="21"/>
  </r>
  <r>
    <x v="1233"/>
    <x v="1233"/>
    <x v="1232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</r>
  <r>
    <x v="1234"/>
    <x v="1234"/>
    <x v="1233"/>
    <n v="50000"/>
    <n v="0"/>
    <x v="1"/>
    <x v="1"/>
    <s v="GBP"/>
    <n v="1422903342"/>
    <x v="1234"/>
    <b v="0"/>
    <n v="0"/>
    <b v="0"/>
    <s v="music/world music"/>
    <n v="0"/>
    <e v="#DIV/0!"/>
    <x v="4"/>
    <x v="21"/>
  </r>
  <r>
    <x v="1235"/>
    <x v="1235"/>
    <x v="1234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</r>
  <r>
    <x v="1236"/>
    <x v="1236"/>
    <x v="1235"/>
    <n v="2500"/>
    <n v="0"/>
    <x v="1"/>
    <x v="0"/>
    <s v="USD"/>
    <n v="1343491200"/>
    <x v="1236"/>
    <b v="0"/>
    <n v="0"/>
    <b v="0"/>
    <s v="music/world music"/>
    <n v="0"/>
    <e v="#DIV/0!"/>
    <x v="4"/>
    <x v="21"/>
  </r>
  <r>
    <x v="1237"/>
    <x v="1237"/>
    <x v="1236"/>
    <n v="25000"/>
    <n v="0"/>
    <x v="1"/>
    <x v="0"/>
    <s v="USD"/>
    <n v="1345790865"/>
    <x v="1237"/>
    <b v="0"/>
    <n v="0"/>
    <b v="0"/>
    <s v="music/world music"/>
    <n v="0"/>
    <e v="#DIV/0!"/>
    <x v="4"/>
    <x v="21"/>
  </r>
  <r>
    <x v="1238"/>
    <x v="1238"/>
    <x v="1237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</r>
  <r>
    <x v="1239"/>
    <x v="1239"/>
    <x v="1238"/>
    <n v="2500"/>
    <n v="0"/>
    <x v="1"/>
    <x v="0"/>
    <s v="USD"/>
    <n v="1325804767"/>
    <x v="1239"/>
    <b v="0"/>
    <n v="0"/>
    <b v="0"/>
    <s v="music/world music"/>
    <n v="0"/>
    <e v="#DIV/0!"/>
    <x v="4"/>
    <x v="21"/>
  </r>
  <r>
    <x v="1240"/>
    <x v="1240"/>
    <x v="1239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</r>
  <r>
    <x v="1241"/>
    <x v="1241"/>
    <x v="1240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</r>
  <r>
    <x v="1242"/>
    <x v="1242"/>
    <x v="124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</r>
  <r>
    <x v="1243"/>
    <x v="1243"/>
    <x v="1242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</r>
  <r>
    <x v="1244"/>
    <x v="1244"/>
    <x v="1243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</r>
  <r>
    <x v="1245"/>
    <x v="1245"/>
    <x v="1244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</r>
  <r>
    <x v="1246"/>
    <x v="1246"/>
    <x v="1245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</r>
  <r>
    <x v="1247"/>
    <x v="1247"/>
    <x v="1246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</r>
  <r>
    <x v="1248"/>
    <x v="1248"/>
    <x v="1247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</r>
  <r>
    <x v="1249"/>
    <x v="1249"/>
    <x v="1248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</r>
  <r>
    <x v="1250"/>
    <x v="1250"/>
    <x v="1249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</r>
  <r>
    <x v="1251"/>
    <x v="1251"/>
    <x v="1250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</r>
  <r>
    <x v="1252"/>
    <x v="1252"/>
    <x v="1251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</r>
  <r>
    <x v="1253"/>
    <x v="1253"/>
    <x v="1252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</r>
  <r>
    <x v="1254"/>
    <x v="1254"/>
    <x v="1253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</r>
  <r>
    <x v="1255"/>
    <x v="1255"/>
    <x v="1254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</r>
  <r>
    <x v="1256"/>
    <x v="1256"/>
    <x v="1255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</r>
  <r>
    <x v="1257"/>
    <x v="1257"/>
    <x v="1256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</r>
  <r>
    <x v="1258"/>
    <x v="1258"/>
    <x v="1257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</r>
  <r>
    <x v="1259"/>
    <x v="1259"/>
    <x v="1258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</r>
  <r>
    <x v="1260"/>
    <x v="1260"/>
    <x v="1259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</r>
  <r>
    <x v="1261"/>
    <x v="1261"/>
    <x v="1260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</r>
  <r>
    <x v="1262"/>
    <x v="1262"/>
    <x v="1261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</r>
  <r>
    <x v="1263"/>
    <x v="1263"/>
    <x v="1262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</r>
  <r>
    <x v="1264"/>
    <x v="1264"/>
    <x v="1263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</r>
  <r>
    <x v="1265"/>
    <x v="1265"/>
    <x v="1264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</r>
  <r>
    <x v="1266"/>
    <x v="1266"/>
    <x v="1265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</r>
  <r>
    <x v="1267"/>
    <x v="1267"/>
    <x v="1266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</r>
  <r>
    <x v="1268"/>
    <x v="1268"/>
    <x v="1267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</r>
  <r>
    <x v="1269"/>
    <x v="1269"/>
    <x v="1268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</r>
  <r>
    <x v="1270"/>
    <x v="1270"/>
    <x v="1269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</r>
  <r>
    <x v="1271"/>
    <x v="1271"/>
    <x v="1270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</r>
  <r>
    <x v="1272"/>
    <x v="1272"/>
    <x v="1271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</r>
  <r>
    <x v="1273"/>
    <x v="1273"/>
    <x v="1272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</r>
  <r>
    <x v="1274"/>
    <x v="1274"/>
    <x v="1273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</r>
  <r>
    <x v="1275"/>
    <x v="1275"/>
    <x v="1274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</r>
  <r>
    <x v="1276"/>
    <x v="1276"/>
    <x v="1275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</r>
  <r>
    <x v="1277"/>
    <x v="1277"/>
    <x v="1276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</r>
  <r>
    <x v="1278"/>
    <x v="1278"/>
    <x v="1277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</r>
  <r>
    <x v="1279"/>
    <x v="1279"/>
    <x v="1278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</r>
  <r>
    <x v="1280"/>
    <x v="1280"/>
    <x v="1279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</r>
  <r>
    <x v="1281"/>
    <x v="1281"/>
    <x v="1280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</r>
  <r>
    <x v="1282"/>
    <x v="1282"/>
    <x v="1281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</r>
  <r>
    <x v="1283"/>
    <x v="1283"/>
    <x v="1282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</r>
  <r>
    <x v="1284"/>
    <x v="1284"/>
    <x v="1283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</r>
  <r>
    <x v="1285"/>
    <x v="1285"/>
    <x v="1284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</r>
  <r>
    <x v="1286"/>
    <x v="1286"/>
    <x v="1285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</r>
  <r>
    <x v="1287"/>
    <x v="1287"/>
    <x v="1286"/>
    <n v="250"/>
    <n v="605"/>
    <x v="0"/>
    <x v="1"/>
    <s v="GBP"/>
    <n v="1434120856"/>
    <x v="1287"/>
    <b v="0"/>
    <n v="25"/>
    <b v="1"/>
    <s v="theater/plays"/>
    <n v="242"/>
    <n v="24.2"/>
    <x v="1"/>
    <x v="6"/>
  </r>
  <r>
    <x v="1288"/>
    <x v="1288"/>
    <x v="1287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</r>
  <r>
    <x v="1289"/>
    <x v="1289"/>
    <x v="1288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</r>
  <r>
    <x v="1290"/>
    <x v="1290"/>
    <x v="1289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</r>
  <r>
    <x v="1291"/>
    <x v="1291"/>
    <x v="1290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</r>
  <r>
    <x v="1292"/>
    <x v="1292"/>
    <x v="1291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</r>
  <r>
    <x v="1293"/>
    <x v="1293"/>
    <x v="1292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</r>
  <r>
    <x v="1294"/>
    <x v="1294"/>
    <x v="1293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</r>
  <r>
    <x v="1295"/>
    <x v="1295"/>
    <x v="1294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</r>
  <r>
    <x v="1296"/>
    <x v="1296"/>
    <x v="1295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</r>
  <r>
    <x v="1297"/>
    <x v="1297"/>
    <x v="1296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</r>
  <r>
    <x v="1298"/>
    <x v="1298"/>
    <x v="1297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</r>
  <r>
    <x v="1299"/>
    <x v="1299"/>
    <x v="1298"/>
    <n v="3500"/>
    <n v="4340"/>
    <x v="0"/>
    <x v="0"/>
    <s v="USD"/>
    <n v="1436902359"/>
    <x v="1299"/>
    <b v="0"/>
    <n v="32"/>
    <b v="1"/>
    <s v="theater/plays"/>
    <n v="124"/>
    <n v="135.625"/>
    <x v="1"/>
    <x v="6"/>
  </r>
  <r>
    <x v="1300"/>
    <x v="1300"/>
    <x v="1299"/>
    <n v="3000"/>
    <n v="4050"/>
    <x v="0"/>
    <x v="0"/>
    <s v="USD"/>
    <n v="1464807420"/>
    <x v="1300"/>
    <b v="0"/>
    <n v="24"/>
    <b v="1"/>
    <s v="theater/plays"/>
    <n v="135"/>
    <n v="168.75"/>
    <x v="1"/>
    <x v="6"/>
  </r>
  <r>
    <x v="1301"/>
    <x v="1301"/>
    <x v="1300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</r>
  <r>
    <x v="1302"/>
    <x v="1302"/>
    <x v="1301"/>
    <n v="2500"/>
    <n v="2500"/>
    <x v="0"/>
    <x v="0"/>
    <s v="USD"/>
    <n v="1480559011"/>
    <x v="1302"/>
    <b v="0"/>
    <n v="50"/>
    <b v="1"/>
    <s v="theater/plays"/>
    <n v="100"/>
    <n v="50"/>
    <x v="1"/>
    <x v="6"/>
  </r>
  <r>
    <x v="1303"/>
    <x v="1303"/>
    <x v="1302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</r>
  <r>
    <x v="1304"/>
    <x v="1304"/>
    <x v="1303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</r>
  <r>
    <x v="1305"/>
    <x v="1305"/>
    <x v="1304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</r>
  <r>
    <x v="1306"/>
    <x v="1306"/>
    <x v="1305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</r>
  <r>
    <x v="1307"/>
    <x v="1307"/>
    <x v="1306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</r>
  <r>
    <x v="1308"/>
    <x v="1308"/>
    <x v="1307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</r>
  <r>
    <x v="1309"/>
    <x v="1309"/>
    <x v="1308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</r>
  <r>
    <x v="1310"/>
    <x v="1310"/>
    <x v="1309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</r>
  <r>
    <x v="1311"/>
    <x v="1311"/>
    <x v="1310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</r>
  <r>
    <x v="1312"/>
    <x v="1312"/>
    <x v="1311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</r>
  <r>
    <x v="1313"/>
    <x v="1313"/>
    <x v="1312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</r>
  <r>
    <x v="1314"/>
    <x v="1314"/>
    <x v="664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</r>
  <r>
    <x v="1315"/>
    <x v="1315"/>
    <x v="1313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</r>
  <r>
    <x v="1316"/>
    <x v="1316"/>
    <x v="1314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</r>
  <r>
    <x v="1317"/>
    <x v="1317"/>
    <x v="1315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</r>
  <r>
    <x v="1318"/>
    <x v="1318"/>
    <x v="1316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</r>
  <r>
    <x v="1319"/>
    <x v="1319"/>
    <x v="1317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</r>
  <r>
    <x v="1320"/>
    <x v="1320"/>
    <x v="1318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</r>
  <r>
    <x v="1321"/>
    <x v="1321"/>
    <x v="1319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</r>
  <r>
    <x v="1322"/>
    <x v="1322"/>
    <x v="1320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</r>
  <r>
    <x v="1323"/>
    <x v="1323"/>
    <x v="1321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</r>
  <r>
    <x v="1324"/>
    <x v="1324"/>
    <x v="1322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</r>
  <r>
    <x v="1325"/>
    <x v="1325"/>
    <x v="1323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</r>
  <r>
    <x v="1326"/>
    <x v="1326"/>
    <x v="1324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</r>
  <r>
    <x v="1327"/>
    <x v="1327"/>
    <x v="1325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</r>
  <r>
    <x v="1328"/>
    <x v="1328"/>
    <x v="1326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</r>
  <r>
    <x v="1329"/>
    <x v="1329"/>
    <x v="1327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</r>
  <r>
    <x v="1330"/>
    <x v="1330"/>
    <x v="1328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</r>
  <r>
    <x v="1331"/>
    <x v="1331"/>
    <x v="1329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</r>
  <r>
    <x v="1332"/>
    <x v="1332"/>
    <x v="1330"/>
    <n v="10115"/>
    <n v="0"/>
    <x v="1"/>
    <x v="16"/>
    <s v="CHF"/>
    <n v="1485480408"/>
    <x v="1332"/>
    <b v="0"/>
    <n v="0"/>
    <b v="0"/>
    <s v="technology/wearables"/>
    <n v="0"/>
    <e v="#DIV/0!"/>
    <x v="2"/>
    <x v="8"/>
  </r>
  <r>
    <x v="1333"/>
    <x v="1333"/>
    <x v="1331"/>
    <n v="2500"/>
    <n v="0"/>
    <x v="1"/>
    <x v="2"/>
    <s v="AUD"/>
    <n v="1405478025"/>
    <x v="1333"/>
    <b v="0"/>
    <n v="0"/>
    <b v="0"/>
    <s v="technology/wearables"/>
    <n v="0"/>
    <e v="#DIV/0!"/>
    <x v="2"/>
    <x v="8"/>
  </r>
  <r>
    <x v="1334"/>
    <x v="1334"/>
    <x v="1332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</r>
  <r>
    <x v="1335"/>
    <x v="1335"/>
    <x v="1333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</r>
  <r>
    <x v="1336"/>
    <x v="1336"/>
    <x v="1334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</r>
  <r>
    <x v="1337"/>
    <x v="1337"/>
    <x v="1335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</r>
  <r>
    <x v="1338"/>
    <x v="1338"/>
    <x v="1336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</r>
  <r>
    <x v="1339"/>
    <x v="1339"/>
    <x v="1337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</r>
  <r>
    <x v="1340"/>
    <x v="1340"/>
    <x v="1338"/>
    <n v="1680"/>
    <n v="0"/>
    <x v="1"/>
    <x v="0"/>
    <s v="USD"/>
    <n v="1408112253"/>
    <x v="1340"/>
    <b v="0"/>
    <n v="0"/>
    <b v="0"/>
    <s v="technology/wearables"/>
    <n v="0"/>
    <e v="#DIV/0!"/>
    <x v="2"/>
    <x v="8"/>
  </r>
  <r>
    <x v="1341"/>
    <x v="1341"/>
    <x v="1339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</r>
  <r>
    <x v="1342"/>
    <x v="1342"/>
    <x v="1340"/>
    <n v="50000"/>
    <n v="100"/>
    <x v="1"/>
    <x v="0"/>
    <s v="USD"/>
    <n v="1437161739"/>
    <x v="1342"/>
    <b v="0"/>
    <n v="1"/>
    <b v="0"/>
    <s v="technology/wearables"/>
    <n v="0.2"/>
    <n v="100"/>
    <x v="2"/>
    <x v="8"/>
  </r>
  <r>
    <x v="1343"/>
    <x v="1343"/>
    <x v="1341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</r>
  <r>
    <x v="1344"/>
    <x v="1344"/>
    <x v="1342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</r>
  <r>
    <x v="1345"/>
    <x v="1345"/>
    <x v="1343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</r>
  <r>
    <x v="1346"/>
    <x v="1346"/>
    <x v="1344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</r>
  <r>
    <x v="1347"/>
    <x v="1347"/>
    <x v="1345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</r>
  <r>
    <x v="1348"/>
    <x v="1348"/>
    <x v="1346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</r>
  <r>
    <x v="1349"/>
    <x v="1349"/>
    <x v="1347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</r>
  <r>
    <x v="1350"/>
    <x v="1350"/>
    <x v="1348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</r>
  <r>
    <x v="1351"/>
    <x v="1351"/>
    <x v="1349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</r>
  <r>
    <x v="1352"/>
    <x v="1352"/>
    <x v="1350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</r>
  <r>
    <x v="1353"/>
    <x v="1353"/>
    <x v="1351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</r>
  <r>
    <x v="1354"/>
    <x v="1354"/>
    <x v="1352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</r>
  <r>
    <x v="1355"/>
    <x v="1355"/>
    <x v="1353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</r>
  <r>
    <x v="1356"/>
    <x v="1356"/>
    <x v="1354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</r>
  <r>
    <x v="1357"/>
    <x v="1357"/>
    <x v="1355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</r>
  <r>
    <x v="1358"/>
    <x v="1358"/>
    <x v="1356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</r>
  <r>
    <x v="1359"/>
    <x v="1359"/>
    <x v="1357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</r>
  <r>
    <x v="1360"/>
    <x v="1360"/>
    <x v="1358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</r>
  <r>
    <x v="1361"/>
    <x v="1361"/>
    <x v="1359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</r>
  <r>
    <x v="1362"/>
    <x v="1362"/>
    <x v="1360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</r>
  <r>
    <x v="1363"/>
    <x v="1363"/>
    <x v="1361"/>
    <n v="200"/>
    <n v="200"/>
    <x v="0"/>
    <x v="0"/>
    <s v="USD"/>
    <n v="1455523140"/>
    <x v="1363"/>
    <b v="0"/>
    <n v="5"/>
    <b v="1"/>
    <s v="publishing/nonfiction"/>
    <n v="100"/>
    <n v="40"/>
    <x v="3"/>
    <x v="9"/>
  </r>
  <r>
    <x v="1364"/>
    <x v="1364"/>
    <x v="1362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</r>
  <r>
    <x v="1365"/>
    <x v="1365"/>
    <x v="1363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</r>
  <r>
    <x v="1366"/>
    <x v="1366"/>
    <x v="1364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</r>
  <r>
    <x v="1367"/>
    <x v="1367"/>
    <x v="1365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</r>
  <r>
    <x v="1368"/>
    <x v="1368"/>
    <x v="1366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</r>
  <r>
    <x v="1369"/>
    <x v="1369"/>
    <x v="1367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</r>
  <r>
    <x v="1370"/>
    <x v="1370"/>
    <x v="1368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</r>
  <r>
    <x v="1371"/>
    <x v="1371"/>
    <x v="1369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</r>
  <r>
    <x v="1372"/>
    <x v="1372"/>
    <x v="1370"/>
    <n v="500"/>
    <n v="620"/>
    <x v="0"/>
    <x v="0"/>
    <s v="USD"/>
    <n v="1342115132"/>
    <x v="1372"/>
    <b v="0"/>
    <n v="16"/>
    <b v="1"/>
    <s v="music/rock"/>
    <n v="124"/>
    <n v="38.75"/>
    <x v="4"/>
    <x v="11"/>
  </r>
  <r>
    <x v="1373"/>
    <x v="1373"/>
    <x v="1371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</r>
  <r>
    <x v="1374"/>
    <x v="1374"/>
    <x v="1372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</r>
  <r>
    <x v="1375"/>
    <x v="1375"/>
    <x v="1373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</r>
  <r>
    <x v="1376"/>
    <x v="1376"/>
    <x v="1374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</r>
  <r>
    <x v="1377"/>
    <x v="1377"/>
    <x v="1375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</r>
  <r>
    <x v="1378"/>
    <x v="1378"/>
    <x v="1376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</r>
  <r>
    <x v="1379"/>
    <x v="1379"/>
    <x v="1377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</r>
  <r>
    <x v="1380"/>
    <x v="1380"/>
    <x v="1378"/>
    <n v="25"/>
    <n v="106"/>
    <x v="0"/>
    <x v="0"/>
    <s v="USD"/>
    <n v="1433815200"/>
    <x v="1380"/>
    <b v="0"/>
    <n v="5"/>
    <b v="1"/>
    <s v="music/rock"/>
    <n v="424"/>
    <n v="21.2"/>
    <x v="4"/>
    <x v="11"/>
  </r>
  <r>
    <x v="1381"/>
    <x v="1381"/>
    <x v="1379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</r>
  <r>
    <x v="1382"/>
    <x v="1382"/>
    <x v="1380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</r>
  <r>
    <x v="1383"/>
    <x v="1383"/>
    <x v="1381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</r>
  <r>
    <x v="1384"/>
    <x v="1384"/>
    <x v="1382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</r>
  <r>
    <x v="1385"/>
    <x v="1385"/>
    <x v="1383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</r>
  <r>
    <x v="1386"/>
    <x v="1386"/>
    <x v="1384"/>
    <n v="400"/>
    <n v="875"/>
    <x v="0"/>
    <x v="0"/>
    <s v="USD"/>
    <n v="1438183889"/>
    <x v="1386"/>
    <b v="0"/>
    <n v="14"/>
    <b v="1"/>
    <s v="music/rock"/>
    <n v="218.75"/>
    <n v="62.5"/>
    <x v="4"/>
    <x v="11"/>
  </r>
  <r>
    <x v="1387"/>
    <x v="1387"/>
    <x v="1385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</r>
  <r>
    <x v="1388"/>
    <x v="1388"/>
    <x v="1386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</r>
  <r>
    <x v="1389"/>
    <x v="1389"/>
    <x v="1387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</r>
  <r>
    <x v="1390"/>
    <x v="1390"/>
    <x v="1388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</r>
  <r>
    <x v="1391"/>
    <x v="1391"/>
    <x v="1389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</r>
  <r>
    <x v="1392"/>
    <x v="1392"/>
    <x v="1390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</r>
  <r>
    <x v="1393"/>
    <x v="1393"/>
    <x v="1391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</r>
  <r>
    <x v="1394"/>
    <x v="1394"/>
    <x v="1392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</r>
  <r>
    <x v="1395"/>
    <x v="1395"/>
    <x v="1393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</r>
  <r>
    <x v="1396"/>
    <x v="1396"/>
    <x v="1394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</r>
  <r>
    <x v="1397"/>
    <x v="1397"/>
    <x v="1395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</r>
  <r>
    <x v="1398"/>
    <x v="1398"/>
    <x v="1396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</r>
  <r>
    <x v="1399"/>
    <x v="1399"/>
    <x v="1397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</r>
  <r>
    <x v="1400"/>
    <x v="1400"/>
    <x v="1398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</r>
  <r>
    <x v="1401"/>
    <x v="1401"/>
    <x v="1399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</r>
  <r>
    <x v="1402"/>
    <x v="1402"/>
    <x v="1400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</r>
  <r>
    <x v="1403"/>
    <x v="1403"/>
    <x v="1401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</r>
  <r>
    <x v="1404"/>
    <x v="1404"/>
    <x v="1402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</r>
  <r>
    <x v="1405"/>
    <x v="1405"/>
    <x v="1403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</r>
  <r>
    <x v="1406"/>
    <x v="1406"/>
    <x v="1404"/>
    <n v="12000"/>
    <n v="15"/>
    <x v="2"/>
    <x v="13"/>
    <s v="EUR"/>
    <n v="1449914400"/>
    <x v="1406"/>
    <b v="0"/>
    <n v="3"/>
    <b v="0"/>
    <s v="publishing/translations"/>
    <n v="0.125"/>
    <n v="5"/>
    <x v="3"/>
    <x v="22"/>
  </r>
  <r>
    <x v="1407"/>
    <x v="1407"/>
    <x v="1405"/>
    <n v="3000"/>
    <n v="15"/>
    <x v="2"/>
    <x v="0"/>
    <s v="USD"/>
    <n v="1407847978"/>
    <x v="1407"/>
    <b v="0"/>
    <n v="2"/>
    <b v="0"/>
    <s v="publishing/translations"/>
    <n v="0.5"/>
    <n v="7.5"/>
    <x v="3"/>
    <x v="22"/>
  </r>
  <r>
    <x v="1408"/>
    <x v="1408"/>
    <x v="1406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</r>
  <r>
    <x v="1409"/>
    <x v="1409"/>
    <x v="1407"/>
    <n v="4000"/>
    <n v="0"/>
    <x v="2"/>
    <x v="0"/>
    <s v="USD"/>
    <n v="1420085535"/>
    <x v="1409"/>
    <b v="0"/>
    <n v="0"/>
    <b v="0"/>
    <s v="publishing/translations"/>
    <n v="0"/>
    <e v="#DIV/0!"/>
    <x v="3"/>
    <x v="22"/>
  </r>
  <r>
    <x v="1410"/>
    <x v="1410"/>
    <x v="1408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</r>
  <r>
    <x v="1411"/>
    <x v="1411"/>
    <x v="1409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</r>
  <r>
    <x v="1412"/>
    <x v="1412"/>
    <x v="1410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</r>
  <r>
    <x v="1413"/>
    <x v="1413"/>
    <x v="1411"/>
    <n v="2000"/>
    <n v="100"/>
    <x v="2"/>
    <x v="13"/>
    <s v="EUR"/>
    <n v="1455964170"/>
    <x v="1413"/>
    <b v="0"/>
    <n v="1"/>
    <b v="0"/>
    <s v="publishing/translations"/>
    <n v="5"/>
    <n v="100"/>
    <x v="3"/>
    <x v="22"/>
  </r>
  <r>
    <x v="1414"/>
    <x v="1414"/>
    <x v="1412"/>
    <n v="500"/>
    <n v="1"/>
    <x v="2"/>
    <x v="0"/>
    <s v="USD"/>
    <n v="1483423467"/>
    <x v="1414"/>
    <b v="0"/>
    <n v="1"/>
    <b v="0"/>
    <s v="publishing/translations"/>
    <n v="0.2"/>
    <n v="1"/>
    <x v="3"/>
    <x v="22"/>
  </r>
  <r>
    <x v="1415"/>
    <x v="1415"/>
    <x v="1413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</r>
  <r>
    <x v="1416"/>
    <x v="1416"/>
    <x v="1414"/>
    <n v="50000"/>
    <n v="0"/>
    <x v="2"/>
    <x v="0"/>
    <s v="USD"/>
    <n v="1448147619"/>
    <x v="1416"/>
    <b v="0"/>
    <n v="0"/>
    <b v="0"/>
    <s v="publishing/translations"/>
    <n v="0"/>
    <e v="#DIV/0!"/>
    <x v="3"/>
    <x v="22"/>
  </r>
  <r>
    <x v="1417"/>
    <x v="1417"/>
    <x v="1415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</r>
  <r>
    <x v="1418"/>
    <x v="1418"/>
    <x v="1416"/>
    <n v="3000"/>
    <n v="6"/>
    <x v="2"/>
    <x v="3"/>
    <s v="EUR"/>
    <n v="1456397834"/>
    <x v="1418"/>
    <b v="0"/>
    <n v="1"/>
    <b v="0"/>
    <s v="publishing/translations"/>
    <n v="0.2"/>
    <n v="6"/>
    <x v="3"/>
    <x v="22"/>
  </r>
  <r>
    <x v="1419"/>
    <x v="1419"/>
    <x v="1417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</r>
  <r>
    <x v="1420"/>
    <x v="1420"/>
    <x v="1418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</r>
  <r>
    <x v="1421"/>
    <x v="1421"/>
    <x v="1419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</r>
  <r>
    <x v="1422"/>
    <x v="1422"/>
    <x v="1420"/>
    <n v="25000"/>
    <n v="26"/>
    <x v="2"/>
    <x v="4"/>
    <s v="NZD"/>
    <n v="1474436704"/>
    <x v="1422"/>
    <b v="0"/>
    <n v="2"/>
    <b v="0"/>
    <s v="publishing/translations"/>
    <n v="0.104"/>
    <n v="13"/>
    <x v="3"/>
    <x v="22"/>
  </r>
  <r>
    <x v="1423"/>
    <x v="1423"/>
    <x v="1421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</r>
  <r>
    <x v="1424"/>
    <x v="1424"/>
    <x v="1422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</r>
  <r>
    <x v="1425"/>
    <x v="1425"/>
    <x v="1423"/>
    <n v="13000"/>
    <n v="0"/>
    <x v="2"/>
    <x v="0"/>
    <s v="USD"/>
    <n v="1430276959"/>
    <x v="1425"/>
    <b v="0"/>
    <n v="0"/>
    <b v="0"/>
    <s v="publishing/translations"/>
    <n v="0"/>
    <e v="#DIV/0!"/>
    <x v="3"/>
    <x v="22"/>
  </r>
  <r>
    <x v="1426"/>
    <x v="1426"/>
    <x v="1424"/>
    <n v="1000"/>
    <n v="0"/>
    <x v="2"/>
    <x v="12"/>
    <s v="EUR"/>
    <n v="1440408120"/>
    <x v="1426"/>
    <b v="0"/>
    <n v="0"/>
    <b v="0"/>
    <s v="publishing/translations"/>
    <n v="0"/>
    <e v="#DIV/0!"/>
    <x v="3"/>
    <x v="22"/>
  </r>
  <r>
    <x v="1427"/>
    <x v="1427"/>
    <x v="1425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</r>
  <r>
    <x v="1428"/>
    <x v="1428"/>
    <x v="1426"/>
    <n v="1000"/>
    <n v="45"/>
    <x v="2"/>
    <x v="3"/>
    <s v="EUR"/>
    <n v="1459584417"/>
    <x v="1428"/>
    <b v="0"/>
    <n v="3"/>
    <b v="0"/>
    <s v="publishing/translations"/>
    <n v="4.5"/>
    <n v="15"/>
    <x v="3"/>
    <x v="22"/>
  </r>
  <r>
    <x v="1429"/>
    <x v="1429"/>
    <x v="1427"/>
    <n v="10000"/>
    <n v="0"/>
    <x v="2"/>
    <x v="0"/>
    <s v="USD"/>
    <n v="1428629242"/>
    <x v="1429"/>
    <b v="0"/>
    <n v="0"/>
    <b v="0"/>
    <s v="publishing/translations"/>
    <n v="0"/>
    <e v="#DIV/0!"/>
    <x v="3"/>
    <x v="22"/>
  </r>
  <r>
    <x v="1430"/>
    <x v="1430"/>
    <x v="1428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</r>
  <r>
    <x v="1431"/>
    <x v="1431"/>
    <x v="1429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</r>
  <r>
    <x v="1432"/>
    <x v="1432"/>
    <x v="1430"/>
    <n v="40000"/>
    <n v="0"/>
    <x v="2"/>
    <x v="0"/>
    <s v="USD"/>
    <n v="1437417828"/>
    <x v="1432"/>
    <b v="0"/>
    <n v="0"/>
    <b v="0"/>
    <s v="publishing/translations"/>
    <n v="0"/>
    <e v="#DIV/0!"/>
    <x v="3"/>
    <x v="22"/>
  </r>
  <r>
    <x v="1433"/>
    <x v="1433"/>
    <x v="1431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</r>
  <r>
    <x v="1434"/>
    <x v="1434"/>
    <x v="1432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</r>
  <r>
    <x v="1435"/>
    <x v="1435"/>
    <x v="1433"/>
    <n v="15000"/>
    <n v="15"/>
    <x v="2"/>
    <x v="13"/>
    <s v="EUR"/>
    <n v="1444589020"/>
    <x v="1435"/>
    <b v="0"/>
    <n v="2"/>
    <b v="0"/>
    <s v="publishing/translations"/>
    <n v="0.1"/>
    <n v="7.5"/>
    <x v="3"/>
    <x v="22"/>
  </r>
  <r>
    <x v="1436"/>
    <x v="1436"/>
    <x v="1434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</r>
  <r>
    <x v="1437"/>
    <x v="1437"/>
    <x v="1435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</r>
  <r>
    <x v="1438"/>
    <x v="1438"/>
    <x v="1436"/>
    <n v="20000"/>
    <n v="600"/>
    <x v="2"/>
    <x v="8"/>
    <s v="DKK"/>
    <n v="1461765300"/>
    <x v="1438"/>
    <b v="0"/>
    <n v="8"/>
    <b v="0"/>
    <s v="publishing/translations"/>
    <n v="3"/>
    <n v="75"/>
    <x v="3"/>
    <x v="22"/>
  </r>
  <r>
    <x v="1439"/>
    <x v="1439"/>
    <x v="1437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</r>
  <r>
    <x v="1440"/>
    <x v="1440"/>
    <x v="1438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</r>
  <r>
    <x v="1441"/>
    <x v="1441"/>
    <x v="1439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</r>
  <r>
    <x v="1442"/>
    <x v="1442"/>
    <x v="1440"/>
    <n v="1500"/>
    <n v="0"/>
    <x v="2"/>
    <x v="0"/>
    <s v="USD"/>
    <n v="1464190158"/>
    <x v="1442"/>
    <b v="0"/>
    <n v="0"/>
    <b v="0"/>
    <s v="publishing/translations"/>
    <n v="0"/>
    <e v="#DIV/0!"/>
    <x v="3"/>
    <x v="22"/>
  </r>
  <r>
    <x v="1443"/>
    <x v="1443"/>
    <x v="1441"/>
    <n v="13000"/>
    <n v="0"/>
    <x v="2"/>
    <x v="6"/>
    <s v="EUR"/>
    <n v="1483395209"/>
    <x v="1443"/>
    <b v="0"/>
    <n v="0"/>
    <b v="0"/>
    <s v="publishing/translations"/>
    <n v="0"/>
    <e v="#DIV/0!"/>
    <x v="3"/>
    <x v="22"/>
  </r>
  <r>
    <x v="1444"/>
    <x v="1444"/>
    <x v="1442"/>
    <n v="4950"/>
    <n v="0"/>
    <x v="2"/>
    <x v="12"/>
    <s v="EUR"/>
    <n v="1442091462"/>
    <x v="1444"/>
    <b v="0"/>
    <n v="0"/>
    <b v="0"/>
    <s v="publishing/translations"/>
    <n v="0"/>
    <e v="#DIV/0!"/>
    <x v="3"/>
    <x v="22"/>
  </r>
  <r>
    <x v="1445"/>
    <x v="1445"/>
    <x v="1443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</r>
  <r>
    <x v="1446"/>
    <x v="1446"/>
    <x v="1444"/>
    <n v="900"/>
    <n v="0"/>
    <x v="2"/>
    <x v="13"/>
    <s v="EUR"/>
    <n v="1461235478"/>
    <x v="1446"/>
    <b v="0"/>
    <n v="0"/>
    <b v="0"/>
    <s v="publishing/translations"/>
    <n v="0"/>
    <e v="#DIV/0!"/>
    <x v="3"/>
    <x v="22"/>
  </r>
  <r>
    <x v="1447"/>
    <x v="1447"/>
    <x v="1445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</r>
  <r>
    <x v="1448"/>
    <x v="1448"/>
    <x v="1446"/>
    <n v="200000"/>
    <n v="0"/>
    <x v="2"/>
    <x v="2"/>
    <s v="AUD"/>
    <n v="1432272300"/>
    <x v="1448"/>
    <b v="0"/>
    <n v="0"/>
    <b v="0"/>
    <s v="publishing/translations"/>
    <n v="0"/>
    <e v="#DIV/0!"/>
    <x v="3"/>
    <x v="22"/>
  </r>
  <r>
    <x v="1449"/>
    <x v="1449"/>
    <x v="1447"/>
    <n v="8888"/>
    <n v="0"/>
    <x v="2"/>
    <x v="0"/>
    <s v="USD"/>
    <n v="1431286105"/>
    <x v="1449"/>
    <b v="0"/>
    <n v="0"/>
    <b v="0"/>
    <s v="publishing/translations"/>
    <n v="0"/>
    <e v="#DIV/0!"/>
    <x v="3"/>
    <x v="22"/>
  </r>
  <r>
    <x v="1450"/>
    <x v="1450"/>
    <x v="1448"/>
    <n v="100000"/>
    <n v="1"/>
    <x v="2"/>
    <x v="0"/>
    <s v="USD"/>
    <n v="1455941197"/>
    <x v="1450"/>
    <b v="0"/>
    <n v="1"/>
    <b v="0"/>
    <s v="publishing/translations"/>
    <n v="1E-3"/>
    <n v="1"/>
    <x v="3"/>
    <x v="22"/>
  </r>
  <r>
    <x v="1451"/>
    <x v="1451"/>
    <x v="1449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</r>
  <r>
    <x v="1452"/>
    <x v="1452"/>
    <x v="1450"/>
    <n v="14000"/>
    <n v="0"/>
    <x v="1"/>
    <x v="0"/>
    <s v="USD"/>
    <n v="1406566363"/>
    <x v="1452"/>
    <b v="0"/>
    <n v="0"/>
    <b v="0"/>
    <s v="publishing/translations"/>
    <n v="0"/>
    <e v="#DIV/0!"/>
    <x v="3"/>
    <x v="22"/>
  </r>
  <r>
    <x v="1453"/>
    <x v="1453"/>
    <x v="1451"/>
    <n v="25000"/>
    <n v="0"/>
    <x v="1"/>
    <x v="6"/>
    <s v="EUR"/>
    <n v="1492270947"/>
    <x v="1453"/>
    <b v="0"/>
    <n v="0"/>
    <b v="0"/>
    <s v="publishing/translations"/>
    <n v="0"/>
    <e v="#DIV/0!"/>
    <x v="3"/>
    <x v="22"/>
  </r>
  <r>
    <x v="1454"/>
    <x v="1454"/>
    <x v="1452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</r>
  <r>
    <x v="1455"/>
    <x v="1455"/>
    <x v="1453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</r>
  <r>
    <x v="1456"/>
    <x v="1456"/>
    <x v="1454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</r>
  <r>
    <x v="1457"/>
    <x v="1457"/>
    <x v="1455"/>
    <n v="6000"/>
    <n v="0"/>
    <x v="1"/>
    <x v="0"/>
    <s v="USD"/>
    <n v="1447281044"/>
    <x v="1457"/>
    <b v="0"/>
    <n v="0"/>
    <b v="0"/>
    <s v="publishing/translations"/>
    <n v="0"/>
    <e v="#DIV/0!"/>
    <x v="3"/>
    <x v="22"/>
  </r>
  <r>
    <x v="1458"/>
    <x v="1458"/>
    <x v="1456"/>
    <n v="5000"/>
    <n v="0"/>
    <x v="1"/>
    <x v="0"/>
    <s v="USD"/>
    <n v="1407729600"/>
    <x v="1458"/>
    <b v="0"/>
    <n v="0"/>
    <b v="0"/>
    <s v="publishing/translations"/>
    <n v="0"/>
    <e v="#DIV/0!"/>
    <x v="3"/>
    <x v="22"/>
  </r>
  <r>
    <x v="1459"/>
    <x v="1459"/>
    <x v="1457"/>
    <n v="37000"/>
    <n v="0"/>
    <x v="1"/>
    <x v="8"/>
    <s v="DKK"/>
    <n v="1449077100"/>
    <x v="1459"/>
    <b v="0"/>
    <n v="0"/>
    <b v="0"/>
    <s v="publishing/translations"/>
    <n v="0"/>
    <e v="#DIV/0!"/>
    <x v="3"/>
    <x v="22"/>
  </r>
  <r>
    <x v="1460"/>
    <x v="1460"/>
    <x v="1458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</r>
  <r>
    <x v="1461"/>
    <x v="1461"/>
    <x v="1459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</r>
  <r>
    <x v="1462"/>
    <x v="1462"/>
    <x v="1460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</r>
  <r>
    <x v="1463"/>
    <x v="1463"/>
    <x v="1461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</r>
  <r>
    <x v="1464"/>
    <x v="1464"/>
    <x v="1462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</r>
  <r>
    <x v="1465"/>
    <x v="1465"/>
    <x v="1463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</r>
  <r>
    <x v="1466"/>
    <x v="1466"/>
    <x v="1464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</r>
  <r>
    <x v="1467"/>
    <x v="1467"/>
    <x v="1465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</r>
  <r>
    <x v="1468"/>
    <x v="1468"/>
    <x v="1466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</r>
  <r>
    <x v="1469"/>
    <x v="1469"/>
    <x v="1467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</r>
  <r>
    <x v="1470"/>
    <x v="1470"/>
    <x v="1468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</r>
  <r>
    <x v="1471"/>
    <x v="1471"/>
    <x v="1469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</r>
  <r>
    <x v="1472"/>
    <x v="1472"/>
    <x v="1470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</r>
  <r>
    <x v="1473"/>
    <x v="1473"/>
    <x v="1471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</r>
  <r>
    <x v="1474"/>
    <x v="1474"/>
    <x v="1472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</r>
  <r>
    <x v="1475"/>
    <x v="1475"/>
    <x v="1473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</r>
  <r>
    <x v="1476"/>
    <x v="1476"/>
    <x v="1474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</r>
  <r>
    <x v="1477"/>
    <x v="1477"/>
    <x v="1475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</r>
  <r>
    <x v="1478"/>
    <x v="1478"/>
    <x v="1476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</r>
  <r>
    <x v="1479"/>
    <x v="1479"/>
    <x v="1477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</r>
  <r>
    <x v="1480"/>
    <x v="1480"/>
    <x v="1478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</r>
  <r>
    <x v="1481"/>
    <x v="1481"/>
    <x v="1479"/>
    <n v="5000"/>
    <n v="105"/>
    <x v="2"/>
    <x v="5"/>
    <s v="CAD"/>
    <n v="1383430145"/>
    <x v="1481"/>
    <b v="0"/>
    <n v="6"/>
    <b v="0"/>
    <s v="publishing/fiction"/>
    <n v="2.1"/>
    <n v="17.5"/>
    <x v="3"/>
    <x v="10"/>
  </r>
  <r>
    <x v="1482"/>
    <x v="1482"/>
    <x v="1480"/>
    <n v="5000"/>
    <n v="5"/>
    <x v="2"/>
    <x v="0"/>
    <s v="USD"/>
    <n v="1347004260"/>
    <x v="1482"/>
    <b v="0"/>
    <n v="1"/>
    <b v="0"/>
    <s v="publishing/fiction"/>
    <n v="0.1"/>
    <n v="5"/>
    <x v="3"/>
    <x v="10"/>
  </r>
  <r>
    <x v="1483"/>
    <x v="1483"/>
    <x v="1481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</r>
  <r>
    <x v="1484"/>
    <x v="1484"/>
    <x v="1482"/>
    <n v="2000"/>
    <n v="0"/>
    <x v="2"/>
    <x v="0"/>
    <s v="USD"/>
    <n v="1342882260"/>
    <x v="1484"/>
    <b v="0"/>
    <n v="0"/>
    <b v="0"/>
    <s v="publishing/fiction"/>
    <n v="0"/>
    <e v="#DIV/0!"/>
    <x v="3"/>
    <x v="10"/>
  </r>
  <r>
    <x v="1485"/>
    <x v="1485"/>
    <x v="1483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</r>
  <r>
    <x v="1486"/>
    <x v="1486"/>
    <x v="1484"/>
    <n v="20000"/>
    <n v="48"/>
    <x v="2"/>
    <x v="0"/>
    <s v="USD"/>
    <n v="1425009761"/>
    <x v="1486"/>
    <b v="0"/>
    <n v="3"/>
    <b v="0"/>
    <s v="publishing/fiction"/>
    <n v="0.24"/>
    <n v="16"/>
    <x v="3"/>
    <x v="10"/>
  </r>
  <r>
    <x v="1487"/>
    <x v="1487"/>
    <x v="1485"/>
    <n v="10000"/>
    <n v="0"/>
    <x v="2"/>
    <x v="0"/>
    <s v="USD"/>
    <n v="1470175271"/>
    <x v="1487"/>
    <b v="0"/>
    <n v="0"/>
    <b v="0"/>
    <s v="publishing/fiction"/>
    <n v="0"/>
    <e v="#DIV/0!"/>
    <x v="3"/>
    <x v="10"/>
  </r>
  <r>
    <x v="1488"/>
    <x v="1488"/>
    <x v="1486"/>
    <n v="15000"/>
    <n v="360"/>
    <x v="2"/>
    <x v="2"/>
    <s v="AUD"/>
    <n v="1388928660"/>
    <x v="1488"/>
    <b v="0"/>
    <n v="6"/>
    <b v="0"/>
    <s v="publishing/fiction"/>
    <n v="2.4"/>
    <n v="60"/>
    <x v="3"/>
    <x v="10"/>
  </r>
  <r>
    <x v="1489"/>
    <x v="1489"/>
    <x v="1487"/>
    <n v="5000"/>
    <n v="0"/>
    <x v="2"/>
    <x v="0"/>
    <s v="USD"/>
    <n v="1352994052"/>
    <x v="1489"/>
    <b v="0"/>
    <n v="0"/>
    <b v="0"/>
    <s v="publishing/fiction"/>
    <n v="0"/>
    <e v="#DIV/0!"/>
    <x v="3"/>
    <x v="10"/>
  </r>
  <r>
    <x v="1490"/>
    <x v="1490"/>
    <x v="1488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</r>
  <r>
    <x v="1491"/>
    <x v="1491"/>
    <x v="1489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</r>
  <r>
    <x v="1492"/>
    <x v="1492"/>
    <x v="1490"/>
    <n v="4000"/>
    <n v="30"/>
    <x v="2"/>
    <x v="0"/>
    <s v="USD"/>
    <n v="1308431646"/>
    <x v="1492"/>
    <b v="0"/>
    <n v="2"/>
    <b v="0"/>
    <s v="publishing/fiction"/>
    <n v="0.75"/>
    <n v="15"/>
    <x v="3"/>
    <x v="10"/>
  </r>
  <r>
    <x v="1493"/>
    <x v="1493"/>
    <x v="1491"/>
    <n v="2400"/>
    <n v="0"/>
    <x v="2"/>
    <x v="0"/>
    <s v="USD"/>
    <n v="1371415675"/>
    <x v="1493"/>
    <b v="0"/>
    <n v="0"/>
    <b v="0"/>
    <s v="publishing/fiction"/>
    <n v="0"/>
    <e v="#DIV/0!"/>
    <x v="3"/>
    <x v="10"/>
  </r>
  <r>
    <x v="1494"/>
    <x v="1494"/>
    <x v="1492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</r>
  <r>
    <x v="1495"/>
    <x v="1495"/>
    <x v="1493"/>
    <n v="2000"/>
    <n v="0"/>
    <x v="2"/>
    <x v="0"/>
    <s v="USD"/>
    <n v="1314471431"/>
    <x v="1495"/>
    <b v="0"/>
    <n v="0"/>
    <b v="0"/>
    <s v="publishing/fiction"/>
    <n v="0"/>
    <e v="#DIV/0!"/>
    <x v="3"/>
    <x v="10"/>
  </r>
  <r>
    <x v="1496"/>
    <x v="1496"/>
    <x v="1494"/>
    <n v="1500"/>
    <n v="0"/>
    <x v="2"/>
    <x v="0"/>
    <s v="USD"/>
    <n v="1410866659"/>
    <x v="1496"/>
    <b v="0"/>
    <n v="0"/>
    <b v="0"/>
    <s v="publishing/fiction"/>
    <n v="0"/>
    <e v="#DIV/0!"/>
    <x v="3"/>
    <x v="10"/>
  </r>
  <r>
    <x v="1497"/>
    <x v="1497"/>
    <x v="1495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</r>
  <r>
    <x v="1498"/>
    <x v="1498"/>
    <x v="1496"/>
    <n v="3000"/>
    <n v="57"/>
    <x v="2"/>
    <x v="0"/>
    <s v="USD"/>
    <n v="1409787378"/>
    <x v="1498"/>
    <b v="0"/>
    <n v="3"/>
    <b v="0"/>
    <s v="publishing/fiction"/>
    <n v="1.9"/>
    <n v="19"/>
    <x v="3"/>
    <x v="10"/>
  </r>
  <r>
    <x v="1499"/>
    <x v="1499"/>
    <x v="1497"/>
    <n v="2000"/>
    <n v="5"/>
    <x v="2"/>
    <x v="0"/>
    <s v="USD"/>
    <n v="1470355833"/>
    <x v="1499"/>
    <b v="0"/>
    <n v="1"/>
    <b v="0"/>
    <s v="publishing/fiction"/>
    <n v="0.25"/>
    <n v="5"/>
    <x v="3"/>
    <x v="10"/>
  </r>
  <r>
    <x v="1500"/>
    <x v="1500"/>
    <x v="1498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</r>
  <r>
    <x v="1501"/>
    <x v="1501"/>
    <x v="1499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</r>
  <r>
    <x v="1502"/>
    <x v="1502"/>
    <x v="1500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</r>
  <r>
    <x v="1503"/>
    <x v="1503"/>
    <x v="1501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</r>
  <r>
    <x v="1504"/>
    <x v="1504"/>
    <x v="1502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</r>
  <r>
    <x v="1505"/>
    <x v="1505"/>
    <x v="1503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</r>
  <r>
    <x v="1506"/>
    <x v="1506"/>
    <x v="1504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</r>
  <r>
    <x v="1507"/>
    <x v="1507"/>
    <x v="1505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</r>
  <r>
    <x v="1508"/>
    <x v="1508"/>
    <x v="1506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</r>
  <r>
    <x v="1509"/>
    <x v="1509"/>
    <x v="1507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</r>
  <r>
    <x v="1510"/>
    <x v="1510"/>
    <x v="1508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</r>
  <r>
    <x v="1511"/>
    <x v="1511"/>
    <x v="1509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</r>
  <r>
    <x v="1512"/>
    <x v="1512"/>
    <x v="1510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</r>
  <r>
    <x v="1513"/>
    <x v="1513"/>
    <x v="1511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</r>
  <r>
    <x v="1514"/>
    <x v="1514"/>
    <x v="1512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</r>
  <r>
    <x v="1515"/>
    <x v="1515"/>
    <x v="1513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</r>
  <r>
    <x v="1516"/>
    <x v="1516"/>
    <x v="1514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</r>
  <r>
    <x v="1517"/>
    <x v="1517"/>
    <x v="1515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</r>
  <r>
    <x v="1518"/>
    <x v="1518"/>
    <x v="1516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</r>
  <r>
    <x v="1519"/>
    <x v="1519"/>
    <x v="1517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</r>
  <r>
    <x v="1520"/>
    <x v="1520"/>
    <x v="1518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</r>
  <r>
    <x v="1521"/>
    <x v="1521"/>
    <x v="1519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</r>
  <r>
    <x v="1522"/>
    <x v="1522"/>
    <x v="1520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</r>
  <r>
    <x v="1523"/>
    <x v="1523"/>
    <x v="1521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</r>
  <r>
    <x v="1524"/>
    <x v="1524"/>
    <x v="1522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</r>
  <r>
    <x v="1525"/>
    <x v="1525"/>
    <x v="1523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</r>
  <r>
    <x v="1526"/>
    <x v="1526"/>
    <x v="1524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</r>
  <r>
    <x v="1527"/>
    <x v="1527"/>
    <x v="1525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</r>
  <r>
    <x v="1528"/>
    <x v="1528"/>
    <x v="1526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</r>
  <r>
    <x v="1529"/>
    <x v="1529"/>
    <x v="1527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</r>
  <r>
    <x v="1530"/>
    <x v="1530"/>
    <x v="1528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</r>
  <r>
    <x v="1531"/>
    <x v="1531"/>
    <x v="1529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</r>
  <r>
    <x v="1532"/>
    <x v="1532"/>
    <x v="1530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</r>
  <r>
    <x v="1533"/>
    <x v="1533"/>
    <x v="1531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</r>
  <r>
    <x v="1534"/>
    <x v="1534"/>
    <x v="1532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</r>
  <r>
    <x v="1535"/>
    <x v="1535"/>
    <x v="1533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</r>
  <r>
    <x v="1536"/>
    <x v="1536"/>
    <x v="1534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</r>
  <r>
    <x v="1537"/>
    <x v="1537"/>
    <x v="1535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</r>
  <r>
    <x v="1538"/>
    <x v="1538"/>
    <x v="1536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</r>
  <r>
    <x v="1539"/>
    <x v="1539"/>
    <x v="1537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</r>
  <r>
    <x v="1540"/>
    <x v="1540"/>
    <x v="1538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</r>
  <r>
    <x v="1541"/>
    <x v="1541"/>
    <x v="1539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</r>
  <r>
    <x v="1542"/>
    <x v="1542"/>
    <x v="1540"/>
    <n v="500"/>
    <n v="20"/>
    <x v="2"/>
    <x v="5"/>
    <s v="CAD"/>
    <n v="1435708500"/>
    <x v="1542"/>
    <b v="0"/>
    <n v="1"/>
    <b v="0"/>
    <s v="photography/nature"/>
    <n v="4"/>
    <n v="20"/>
    <x v="8"/>
    <x v="24"/>
  </r>
  <r>
    <x v="1543"/>
    <x v="1543"/>
    <x v="1541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</r>
  <r>
    <x v="1544"/>
    <x v="1544"/>
    <x v="1542"/>
    <n v="1000"/>
    <n v="0"/>
    <x v="2"/>
    <x v="0"/>
    <s v="USD"/>
    <n v="1427847480"/>
    <x v="1544"/>
    <b v="0"/>
    <n v="0"/>
    <b v="0"/>
    <s v="photography/nature"/>
    <n v="0"/>
    <e v="#DIV/0!"/>
    <x v="8"/>
    <x v="24"/>
  </r>
  <r>
    <x v="1545"/>
    <x v="1545"/>
    <x v="1543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</r>
  <r>
    <x v="1546"/>
    <x v="1546"/>
    <x v="1544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</r>
  <r>
    <x v="1547"/>
    <x v="1547"/>
    <x v="1545"/>
    <n v="20"/>
    <n v="0"/>
    <x v="2"/>
    <x v="0"/>
    <s v="USD"/>
    <n v="1487844882"/>
    <x v="1547"/>
    <b v="0"/>
    <n v="0"/>
    <b v="0"/>
    <s v="photography/nature"/>
    <n v="0"/>
    <e v="#DIV/0!"/>
    <x v="8"/>
    <x v="24"/>
  </r>
  <r>
    <x v="1548"/>
    <x v="1548"/>
    <x v="1546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</r>
  <r>
    <x v="1549"/>
    <x v="1549"/>
    <x v="1547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</r>
  <r>
    <x v="1550"/>
    <x v="1550"/>
    <x v="1548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</r>
  <r>
    <x v="1551"/>
    <x v="1551"/>
    <x v="1549"/>
    <n v="3500"/>
    <n v="0"/>
    <x v="2"/>
    <x v="0"/>
    <s v="USD"/>
    <n v="1432756039"/>
    <x v="1551"/>
    <b v="0"/>
    <n v="0"/>
    <b v="0"/>
    <s v="photography/nature"/>
    <n v="0"/>
    <e v="#DIV/0!"/>
    <x v="8"/>
    <x v="24"/>
  </r>
  <r>
    <x v="1552"/>
    <x v="1552"/>
    <x v="1550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</r>
  <r>
    <x v="1553"/>
    <x v="1553"/>
    <x v="1551"/>
    <n v="6000"/>
    <n v="0"/>
    <x v="2"/>
    <x v="0"/>
    <s v="USD"/>
    <n v="1441176447"/>
    <x v="1553"/>
    <b v="0"/>
    <n v="0"/>
    <b v="0"/>
    <s v="photography/nature"/>
    <n v="0"/>
    <e v="#DIV/0!"/>
    <x v="8"/>
    <x v="24"/>
  </r>
  <r>
    <x v="1554"/>
    <x v="1554"/>
    <x v="1552"/>
    <n v="20000"/>
    <n v="0"/>
    <x v="2"/>
    <x v="2"/>
    <s v="AUD"/>
    <n v="1438495390"/>
    <x v="1554"/>
    <b v="0"/>
    <n v="0"/>
    <b v="0"/>
    <s v="photography/nature"/>
    <n v="0"/>
    <e v="#DIV/0!"/>
    <x v="8"/>
    <x v="24"/>
  </r>
  <r>
    <x v="1555"/>
    <x v="1555"/>
    <x v="1553"/>
    <n v="750"/>
    <n v="0"/>
    <x v="2"/>
    <x v="0"/>
    <s v="USD"/>
    <n v="1442509200"/>
    <x v="1555"/>
    <b v="0"/>
    <n v="0"/>
    <b v="0"/>
    <s v="photography/nature"/>
    <n v="0"/>
    <e v="#DIV/0!"/>
    <x v="8"/>
    <x v="24"/>
  </r>
  <r>
    <x v="1556"/>
    <x v="1556"/>
    <x v="1554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</r>
  <r>
    <x v="1557"/>
    <x v="1557"/>
    <x v="1555"/>
    <n v="2500"/>
    <n v="100"/>
    <x v="2"/>
    <x v="0"/>
    <s v="USD"/>
    <n v="1411227633"/>
    <x v="1557"/>
    <b v="0"/>
    <n v="1"/>
    <b v="0"/>
    <s v="photography/nature"/>
    <n v="4"/>
    <n v="100"/>
    <x v="8"/>
    <x v="24"/>
  </r>
  <r>
    <x v="1558"/>
    <x v="1558"/>
    <x v="1556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</r>
  <r>
    <x v="1559"/>
    <x v="1559"/>
    <x v="1557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</r>
  <r>
    <x v="1560"/>
    <x v="1560"/>
    <x v="1558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</r>
  <r>
    <x v="1561"/>
    <x v="1561"/>
    <x v="1559"/>
    <n v="10000"/>
    <n v="67"/>
    <x v="1"/>
    <x v="0"/>
    <s v="USD"/>
    <n v="1383789603"/>
    <x v="1561"/>
    <b v="0"/>
    <n v="1"/>
    <b v="0"/>
    <s v="publishing/art books"/>
    <n v="0.67"/>
    <n v="67"/>
    <x v="3"/>
    <x v="25"/>
  </r>
  <r>
    <x v="1562"/>
    <x v="1562"/>
    <x v="1560"/>
    <n v="4000"/>
    <n v="0"/>
    <x v="1"/>
    <x v="0"/>
    <s v="USD"/>
    <n v="1259715000"/>
    <x v="1562"/>
    <b v="0"/>
    <n v="0"/>
    <b v="0"/>
    <s v="publishing/art books"/>
    <n v="0"/>
    <e v="#DIV/0!"/>
    <x v="3"/>
    <x v="25"/>
  </r>
  <r>
    <x v="1563"/>
    <x v="1563"/>
    <x v="1561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</r>
  <r>
    <x v="1564"/>
    <x v="1564"/>
    <x v="1562"/>
    <n v="10000"/>
    <n v="10"/>
    <x v="1"/>
    <x v="0"/>
    <s v="USD"/>
    <n v="1432843500"/>
    <x v="1564"/>
    <b v="0"/>
    <n v="1"/>
    <b v="0"/>
    <s v="publishing/art books"/>
    <n v="0.1"/>
    <n v="10"/>
    <x v="3"/>
    <x v="25"/>
  </r>
  <r>
    <x v="1565"/>
    <x v="1565"/>
    <x v="1563"/>
    <n v="4000"/>
    <n v="100"/>
    <x v="1"/>
    <x v="0"/>
    <s v="USD"/>
    <n v="1307554261"/>
    <x v="1565"/>
    <b v="0"/>
    <n v="1"/>
    <b v="0"/>
    <s v="publishing/art books"/>
    <n v="2.5"/>
    <n v="100"/>
    <x v="3"/>
    <x v="25"/>
  </r>
  <r>
    <x v="1566"/>
    <x v="1566"/>
    <x v="1564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</r>
  <r>
    <x v="1567"/>
    <x v="1567"/>
    <x v="1565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</r>
  <r>
    <x v="1568"/>
    <x v="1568"/>
    <x v="1566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</r>
  <r>
    <x v="1569"/>
    <x v="1569"/>
    <x v="1567"/>
    <n v="30000"/>
    <n v="0"/>
    <x v="1"/>
    <x v="0"/>
    <s v="USD"/>
    <n v="1369498714"/>
    <x v="1569"/>
    <b v="0"/>
    <n v="0"/>
    <b v="0"/>
    <s v="publishing/art books"/>
    <n v="0"/>
    <e v="#DIV/0!"/>
    <x v="3"/>
    <x v="25"/>
  </r>
  <r>
    <x v="1570"/>
    <x v="1570"/>
    <x v="1568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</r>
  <r>
    <x v="1571"/>
    <x v="1571"/>
    <x v="1569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</r>
  <r>
    <x v="1572"/>
    <x v="1572"/>
    <x v="1570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</r>
  <r>
    <x v="1573"/>
    <x v="1573"/>
    <x v="1571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</r>
  <r>
    <x v="1574"/>
    <x v="1574"/>
    <x v="1572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</r>
  <r>
    <x v="1575"/>
    <x v="1575"/>
    <x v="1573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</r>
  <r>
    <x v="1576"/>
    <x v="1576"/>
    <x v="1574"/>
    <n v="5000"/>
    <n v="650"/>
    <x v="1"/>
    <x v="0"/>
    <s v="USD"/>
    <n v="1435698368"/>
    <x v="1576"/>
    <b v="0"/>
    <n v="10"/>
    <b v="0"/>
    <s v="publishing/art books"/>
    <n v="13"/>
    <n v="65"/>
    <x v="3"/>
    <x v="25"/>
  </r>
  <r>
    <x v="1577"/>
    <x v="1577"/>
    <x v="1575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</r>
  <r>
    <x v="1578"/>
    <x v="1578"/>
    <x v="1576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</r>
  <r>
    <x v="1579"/>
    <x v="1579"/>
    <x v="1577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</r>
  <r>
    <x v="1580"/>
    <x v="1580"/>
    <x v="1578"/>
    <n v="1750"/>
    <n v="0"/>
    <x v="1"/>
    <x v="0"/>
    <s v="USD"/>
    <n v="1337562726"/>
    <x v="1580"/>
    <b v="0"/>
    <n v="0"/>
    <b v="0"/>
    <s v="publishing/art books"/>
    <n v="0"/>
    <e v="#DIV/0!"/>
    <x v="3"/>
    <x v="25"/>
  </r>
  <r>
    <x v="1581"/>
    <x v="1581"/>
    <x v="1579"/>
    <n v="1000"/>
    <n v="5"/>
    <x v="2"/>
    <x v="1"/>
    <s v="GBP"/>
    <n v="1450521990"/>
    <x v="1581"/>
    <b v="0"/>
    <n v="1"/>
    <b v="0"/>
    <s v="photography/places"/>
    <n v="0.5"/>
    <n v="5"/>
    <x v="8"/>
    <x v="26"/>
  </r>
  <r>
    <x v="1582"/>
    <x v="1582"/>
    <x v="1580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</r>
  <r>
    <x v="1583"/>
    <x v="1583"/>
    <x v="1581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</r>
  <r>
    <x v="1584"/>
    <x v="1584"/>
    <x v="1582"/>
    <n v="1200"/>
    <n v="0"/>
    <x v="2"/>
    <x v="0"/>
    <s v="USD"/>
    <n v="1401464101"/>
    <x v="1584"/>
    <b v="0"/>
    <n v="0"/>
    <b v="0"/>
    <s v="photography/places"/>
    <n v="0"/>
    <e v="#DIV/0!"/>
    <x v="8"/>
    <x v="26"/>
  </r>
  <r>
    <x v="1585"/>
    <x v="1585"/>
    <x v="1583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</r>
  <r>
    <x v="1586"/>
    <x v="1586"/>
    <x v="1584"/>
    <n v="1500"/>
    <n v="0"/>
    <x v="2"/>
    <x v="0"/>
    <s v="USD"/>
    <n v="1428197422"/>
    <x v="1586"/>
    <b v="0"/>
    <n v="0"/>
    <b v="0"/>
    <s v="photography/places"/>
    <n v="0"/>
    <e v="#DIV/0!"/>
    <x v="8"/>
    <x v="26"/>
  </r>
  <r>
    <x v="1587"/>
    <x v="1587"/>
    <x v="1585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</r>
  <r>
    <x v="1588"/>
    <x v="1588"/>
    <x v="1586"/>
    <n v="516"/>
    <n v="0"/>
    <x v="2"/>
    <x v="0"/>
    <s v="USD"/>
    <n v="1422735120"/>
    <x v="1588"/>
    <b v="0"/>
    <n v="0"/>
    <b v="0"/>
    <s v="photography/places"/>
    <n v="0"/>
    <e v="#DIV/0!"/>
    <x v="8"/>
    <x v="26"/>
  </r>
  <r>
    <x v="1589"/>
    <x v="1589"/>
    <x v="1587"/>
    <n v="1200"/>
    <n v="0"/>
    <x v="2"/>
    <x v="0"/>
    <s v="USD"/>
    <n v="1444433886"/>
    <x v="1589"/>
    <b v="0"/>
    <n v="0"/>
    <b v="0"/>
    <s v="photography/places"/>
    <n v="0"/>
    <e v="#DIV/0!"/>
    <x v="8"/>
    <x v="26"/>
  </r>
  <r>
    <x v="1590"/>
    <x v="1590"/>
    <x v="1588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</r>
  <r>
    <x v="1591"/>
    <x v="1591"/>
    <x v="1589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</r>
  <r>
    <x v="1592"/>
    <x v="1592"/>
    <x v="1590"/>
    <n v="25"/>
    <n v="0"/>
    <x v="2"/>
    <x v="0"/>
    <s v="USD"/>
    <n v="1427503485"/>
    <x v="1592"/>
    <b v="0"/>
    <n v="0"/>
    <b v="0"/>
    <s v="photography/places"/>
    <n v="0"/>
    <e v="#DIV/0!"/>
    <x v="8"/>
    <x v="26"/>
  </r>
  <r>
    <x v="1593"/>
    <x v="1593"/>
    <x v="1591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</r>
  <r>
    <x v="1594"/>
    <x v="1594"/>
    <x v="1592"/>
    <n v="1000"/>
    <n v="205"/>
    <x v="2"/>
    <x v="0"/>
    <s v="USD"/>
    <n v="1463329260"/>
    <x v="1594"/>
    <b v="0"/>
    <n v="10"/>
    <b v="0"/>
    <s v="photography/places"/>
    <n v="20.5"/>
    <n v="20.5"/>
    <x v="8"/>
    <x v="26"/>
  </r>
  <r>
    <x v="1595"/>
    <x v="1595"/>
    <x v="1593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</r>
  <r>
    <x v="1596"/>
    <x v="1596"/>
    <x v="1594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</r>
  <r>
    <x v="1597"/>
    <x v="1597"/>
    <x v="1595"/>
    <n v="15000"/>
    <n v="0"/>
    <x v="2"/>
    <x v="0"/>
    <s v="USD"/>
    <n v="1474360197"/>
    <x v="1597"/>
    <b v="0"/>
    <n v="0"/>
    <b v="0"/>
    <s v="photography/places"/>
    <n v="0"/>
    <e v="#DIV/0!"/>
    <x v="8"/>
    <x v="26"/>
  </r>
  <r>
    <x v="1598"/>
    <x v="1598"/>
    <x v="1596"/>
    <n v="800"/>
    <n v="1"/>
    <x v="2"/>
    <x v="0"/>
    <s v="USD"/>
    <n v="1437926458"/>
    <x v="1598"/>
    <b v="0"/>
    <n v="1"/>
    <b v="0"/>
    <s v="photography/places"/>
    <n v="0.125"/>
    <n v="1"/>
    <x v="8"/>
    <x v="26"/>
  </r>
  <r>
    <x v="1599"/>
    <x v="1599"/>
    <x v="1597"/>
    <n v="500"/>
    <n v="0"/>
    <x v="2"/>
    <x v="1"/>
    <s v="GBP"/>
    <n v="1460116576"/>
    <x v="1599"/>
    <b v="0"/>
    <n v="0"/>
    <b v="0"/>
    <s v="photography/places"/>
    <n v="0"/>
    <e v="#DIV/0!"/>
    <x v="8"/>
    <x v="26"/>
  </r>
  <r>
    <x v="1600"/>
    <x v="1600"/>
    <x v="1598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</r>
  <r>
    <x v="1601"/>
    <x v="1601"/>
    <x v="1599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</r>
  <r>
    <x v="1602"/>
    <x v="1602"/>
    <x v="1600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</r>
  <r>
    <x v="1603"/>
    <x v="1603"/>
    <x v="1601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</r>
  <r>
    <x v="1604"/>
    <x v="1604"/>
    <x v="1602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</r>
  <r>
    <x v="1605"/>
    <x v="1605"/>
    <x v="1603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</r>
  <r>
    <x v="1606"/>
    <x v="1606"/>
    <x v="1604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</r>
  <r>
    <x v="1607"/>
    <x v="1607"/>
    <x v="1605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</r>
  <r>
    <x v="1608"/>
    <x v="1608"/>
    <x v="1606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</r>
  <r>
    <x v="1609"/>
    <x v="1609"/>
    <x v="1607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</r>
  <r>
    <x v="1610"/>
    <x v="1610"/>
    <x v="1608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</r>
  <r>
    <x v="1611"/>
    <x v="1611"/>
    <x v="1609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</r>
  <r>
    <x v="1612"/>
    <x v="1612"/>
    <x v="1610"/>
    <n v="500"/>
    <n v="550"/>
    <x v="0"/>
    <x v="0"/>
    <s v="USD"/>
    <n v="1357160384"/>
    <x v="1612"/>
    <b v="0"/>
    <n v="11"/>
    <b v="1"/>
    <s v="music/rock"/>
    <n v="110.00000000000001"/>
    <n v="50"/>
    <x v="4"/>
    <x v="11"/>
  </r>
  <r>
    <x v="1613"/>
    <x v="1613"/>
    <x v="1611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</r>
  <r>
    <x v="1614"/>
    <x v="1614"/>
    <x v="1612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</r>
  <r>
    <x v="1615"/>
    <x v="1615"/>
    <x v="1613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</r>
  <r>
    <x v="1616"/>
    <x v="1616"/>
    <x v="1614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</r>
  <r>
    <x v="1617"/>
    <x v="1617"/>
    <x v="1615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</r>
  <r>
    <x v="1618"/>
    <x v="1618"/>
    <x v="1616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</r>
  <r>
    <x v="1619"/>
    <x v="1619"/>
    <x v="1617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</r>
  <r>
    <x v="1620"/>
    <x v="1620"/>
    <x v="1618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</r>
  <r>
    <x v="1621"/>
    <x v="1621"/>
    <x v="1619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</r>
  <r>
    <x v="1622"/>
    <x v="1622"/>
    <x v="1620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</r>
  <r>
    <x v="1623"/>
    <x v="1623"/>
    <x v="1621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</r>
  <r>
    <x v="1624"/>
    <x v="1624"/>
    <x v="1622"/>
    <n v="1000"/>
    <n v="1180"/>
    <x v="0"/>
    <x v="0"/>
    <s v="USD"/>
    <n v="1357721335"/>
    <x v="1624"/>
    <b v="0"/>
    <n v="25"/>
    <b v="1"/>
    <s v="music/rock"/>
    <n v="118"/>
    <n v="47.2"/>
    <x v="4"/>
    <x v="11"/>
  </r>
  <r>
    <x v="1625"/>
    <x v="1625"/>
    <x v="1623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</r>
  <r>
    <x v="1626"/>
    <x v="1626"/>
    <x v="1624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</r>
  <r>
    <x v="1627"/>
    <x v="1627"/>
    <x v="1625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</r>
  <r>
    <x v="1628"/>
    <x v="1628"/>
    <x v="1626"/>
    <n v="4000"/>
    <n v="4037"/>
    <x v="0"/>
    <x v="0"/>
    <s v="USD"/>
    <n v="1403026882"/>
    <x v="1628"/>
    <b v="0"/>
    <n v="88"/>
    <b v="1"/>
    <s v="music/rock"/>
    <n v="100.925"/>
    <n v="45.875"/>
    <x v="4"/>
    <x v="11"/>
  </r>
  <r>
    <x v="1629"/>
    <x v="1629"/>
    <x v="1627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</r>
  <r>
    <x v="1630"/>
    <x v="1630"/>
    <x v="1628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</r>
  <r>
    <x v="1631"/>
    <x v="1631"/>
    <x v="1629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</r>
  <r>
    <x v="1632"/>
    <x v="1632"/>
    <x v="1630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</r>
  <r>
    <x v="1633"/>
    <x v="1633"/>
    <x v="1631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</r>
  <r>
    <x v="1634"/>
    <x v="1634"/>
    <x v="1632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</r>
  <r>
    <x v="1635"/>
    <x v="1635"/>
    <x v="1633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</r>
  <r>
    <x v="1636"/>
    <x v="1636"/>
    <x v="1634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</r>
  <r>
    <x v="1637"/>
    <x v="1637"/>
    <x v="1635"/>
    <n v="500"/>
    <n v="519"/>
    <x v="0"/>
    <x v="0"/>
    <s v="USD"/>
    <n v="1262302740"/>
    <x v="1637"/>
    <b v="0"/>
    <n v="15"/>
    <b v="1"/>
    <s v="music/rock"/>
    <n v="103.8"/>
    <n v="34.6"/>
    <x v="4"/>
    <x v="11"/>
  </r>
  <r>
    <x v="1638"/>
    <x v="1638"/>
    <x v="1636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</r>
  <r>
    <x v="1639"/>
    <x v="1639"/>
    <x v="1637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</r>
  <r>
    <x v="1640"/>
    <x v="1640"/>
    <x v="1638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</r>
  <r>
    <x v="1641"/>
    <x v="1641"/>
    <x v="1639"/>
    <n v="2500"/>
    <n v="2535"/>
    <x v="0"/>
    <x v="0"/>
    <s v="USD"/>
    <n v="1418998744"/>
    <x v="1641"/>
    <b v="0"/>
    <n v="26"/>
    <b v="1"/>
    <s v="music/pop"/>
    <n v="101.4"/>
    <n v="97.5"/>
    <x v="4"/>
    <x v="27"/>
  </r>
  <r>
    <x v="1642"/>
    <x v="1642"/>
    <x v="1640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</r>
  <r>
    <x v="1643"/>
    <x v="1643"/>
    <x v="1641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</r>
  <r>
    <x v="1644"/>
    <x v="1644"/>
    <x v="1642"/>
    <n v="10000"/>
    <n v="10950"/>
    <x v="0"/>
    <x v="0"/>
    <s v="USD"/>
    <n v="1353551160"/>
    <x v="1644"/>
    <b v="0"/>
    <n v="128"/>
    <b v="1"/>
    <s v="music/pop"/>
    <n v="109.5"/>
    <n v="85.546875"/>
    <x v="4"/>
    <x v="27"/>
  </r>
  <r>
    <x v="1645"/>
    <x v="1645"/>
    <x v="1643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</r>
  <r>
    <x v="1646"/>
    <x v="1646"/>
    <x v="1644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</r>
  <r>
    <x v="1647"/>
    <x v="1647"/>
    <x v="1645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</r>
  <r>
    <x v="1648"/>
    <x v="1648"/>
    <x v="1646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</r>
  <r>
    <x v="1649"/>
    <x v="1649"/>
    <x v="1647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</r>
  <r>
    <x v="1650"/>
    <x v="1650"/>
    <x v="1648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</r>
  <r>
    <x v="1651"/>
    <x v="1651"/>
    <x v="1649"/>
    <n v="2000"/>
    <n v="2015"/>
    <x v="0"/>
    <x v="0"/>
    <s v="USD"/>
    <n v="1303801140"/>
    <x v="1651"/>
    <b v="0"/>
    <n v="20"/>
    <b v="1"/>
    <s v="music/pop"/>
    <n v="100.75"/>
    <n v="100.75"/>
    <x v="4"/>
    <x v="27"/>
  </r>
  <r>
    <x v="1652"/>
    <x v="1652"/>
    <x v="1650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</r>
  <r>
    <x v="1653"/>
    <x v="1653"/>
    <x v="1651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</r>
  <r>
    <x v="1654"/>
    <x v="1654"/>
    <x v="1652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</r>
  <r>
    <x v="1655"/>
    <x v="1655"/>
    <x v="1653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</r>
  <r>
    <x v="1656"/>
    <x v="1656"/>
    <x v="1654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</r>
  <r>
    <x v="1657"/>
    <x v="1657"/>
    <x v="1655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</r>
  <r>
    <x v="1658"/>
    <x v="1658"/>
    <x v="1656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</r>
  <r>
    <x v="1659"/>
    <x v="1659"/>
    <x v="1657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</r>
  <r>
    <x v="1660"/>
    <x v="1660"/>
    <x v="1658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</r>
  <r>
    <x v="1661"/>
    <x v="1661"/>
    <x v="1659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</r>
  <r>
    <x v="1662"/>
    <x v="1662"/>
    <x v="1660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</r>
  <r>
    <x v="1663"/>
    <x v="1663"/>
    <x v="1661"/>
    <n v="1000"/>
    <n v="1080"/>
    <x v="0"/>
    <x v="0"/>
    <s v="USD"/>
    <n v="1422750707"/>
    <x v="1663"/>
    <b v="0"/>
    <n v="32"/>
    <b v="1"/>
    <s v="music/pop"/>
    <n v="108"/>
    <n v="33.75"/>
    <x v="4"/>
    <x v="27"/>
  </r>
  <r>
    <x v="1664"/>
    <x v="1664"/>
    <x v="1662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</r>
  <r>
    <x v="1665"/>
    <x v="1665"/>
    <x v="1663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</r>
  <r>
    <x v="1666"/>
    <x v="1666"/>
    <x v="1664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</r>
  <r>
    <x v="1667"/>
    <x v="1667"/>
    <x v="1665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</r>
  <r>
    <x v="1668"/>
    <x v="1668"/>
    <x v="1666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</r>
  <r>
    <x v="1669"/>
    <x v="1669"/>
    <x v="1667"/>
    <n v="2000"/>
    <n v="2795"/>
    <x v="0"/>
    <x v="0"/>
    <s v="USD"/>
    <n v="1464729276"/>
    <x v="1669"/>
    <b v="0"/>
    <n v="52"/>
    <b v="1"/>
    <s v="music/pop"/>
    <n v="139.75"/>
    <n v="53.75"/>
    <x v="4"/>
    <x v="27"/>
  </r>
  <r>
    <x v="1670"/>
    <x v="1670"/>
    <x v="1668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</r>
  <r>
    <x v="1671"/>
    <x v="1671"/>
    <x v="1669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</r>
  <r>
    <x v="1672"/>
    <x v="1672"/>
    <x v="1670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</r>
  <r>
    <x v="1673"/>
    <x v="1673"/>
    <x v="1671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</r>
  <r>
    <x v="1674"/>
    <x v="1674"/>
    <x v="1672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</r>
  <r>
    <x v="1675"/>
    <x v="1675"/>
    <x v="1673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</r>
  <r>
    <x v="1676"/>
    <x v="1676"/>
    <x v="1674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</r>
  <r>
    <x v="1677"/>
    <x v="1677"/>
    <x v="1675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</r>
  <r>
    <x v="1678"/>
    <x v="1678"/>
    <x v="1676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</r>
  <r>
    <x v="1679"/>
    <x v="1679"/>
    <x v="1677"/>
    <n v="2000"/>
    <n v="3500"/>
    <x v="0"/>
    <x v="0"/>
    <s v="USD"/>
    <n v="1311298745"/>
    <x v="1679"/>
    <b v="0"/>
    <n v="56"/>
    <b v="1"/>
    <s v="music/pop"/>
    <n v="175"/>
    <n v="62.5"/>
    <x v="4"/>
    <x v="27"/>
  </r>
  <r>
    <x v="1680"/>
    <x v="1680"/>
    <x v="1678"/>
    <n v="1000"/>
    <n v="1175"/>
    <x v="0"/>
    <x v="0"/>
    <s v="USD"/>
    <n v="1405188667"/>
    <x v="1680"/>
    <b v="0"/>
    <n v="25"/>
    <b v="1"/>
    <s v="music/pop"/>
    <n v="117.5"/>
    <n v="47"/>
    <x v="4"/>
    <x v="27"/>
  </r>
  <r>
    <x v="1681"/>
    <x v="1681"/>
    <x v="1679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</r>
  <r>
    <x v="1682"/>
    <x v="1682"/>
    <x v="1680"/>
    <n v="6000"/>
    <n v="0"/>
    <x v="3"/>
    <x v="0"/>
    <s v="USD"/>
    <n v="1492142860"/>
    <x v="1682"/>
    <b v="0"/>
    <n v="0"/>
    <b v="0"/>
    <s v="music/faith"/>
    <n v="0"/>
    <e v="#DIV/0!"/>
    <x v="4"/>
    <x v="28"/>
  </r>
  <r>
    <x v="1683"/>
    <x v="1683"/>
    <x v="1681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</r>
  <r>
    <x v="1684"/>
    <x v="1684"/>
    <x v="1682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</r>
  <r>
    <x v="1685"/>
    <x v="1685"/>
    <x v="1683"/>
    <n v="350"/>
    <n v="360"/>
    <x v="3"/>
    <x v="0"/>
    <s v="USD"/>
    <n v="1490331623"/>
    <x v="1685"/>
    <b v="0"/>
    <n v="15"/>
    <b v="0"/>
    <s v="music/faith"/>
    <n v="102.85714285714285"/>
    <n v="24"/>
    <x v="4"/>
    <x v="28"/>
  </r>
  <r>
    <x v="1686"/>
    <x v="1686"/>
    <x v="1684"/>
    <n v="5000"/>
    <n v="18"/>
    <x v="3"/>
    <x v="5"/>
    <s v="CAD"/>
    <n v="1493320519"/>
    <x v="1686"/>
    <b v="0"/>
    <n v="1"/>
    <b v="0"/>
    <s v="music/faith"/>
    <n v="0.36"/>
    <n v="18"/>
    <x v="4"/>
    <x v="28"/>
  </r>
  <r>
    <x v="1687"/>
    <x v="1687"/>
    <x v="1685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</r>
  <r>
    <x v="1688"/>
    <x v="1688"/>
    <x v="1686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</r>
  <r>
    <x v="1689"/>
    <x v="1689"/>
    <x v="1687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</r>
  <r>
    <x v="1690"/>
    <x v="1690"/>
    <x v="1688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</r>
  <r>
    <x v="1691"/>
    <x v="1691"/>
    <x v="1689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</r>
  <r>
    <x v="1692"/>
    <x v="1692"/>
    <x v="1690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</r>
  <r>
    <x v="1693"/>
    <x v="1693"/>
    <x v="1691"/>
    <n v="3000"/>
    <n v="280"/>
    <x v="3"/>
    <x v="1"/>
    <s v="GBP"/>
    <n v="1491768000"/>
    <x v="1693"/>
    <b v="0"/>
    <n v="8"/>
    <b v="0"/>
    <s v="music/faith"/>
    <n v="9.3333333333333339"/>
    <n v="35"/>
    <x v="4"/>
    <x v="28"/>
  </r>
  <r>
    <x v="1694"/>
    <x v="1694"/>
    <x v="1692"/>
    <n v="10000"/>
    <n v="5"/>
    <x v="3"/>
    <x v="0"/>
    <s v="USD"/>
    <n v="1490589360"/>
    <x v="1694"/>
    <b v="0"/>
    <n v="1"/>
    <b v="0"/>
    <s v="music/faith"/>
    <n v="0.05"/>
    <n v="5"/>
    <x v="4"/>
    <x v="28"/>
  </r>
  <r>
    <x v="1695"/>
    <x v="1695"/>
    <x v="1693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</r>
  <r>
    <x v="1696"/>
    <x v="1696"/>
    <x v="1694"/>
    <n v="300000"/>
    <n v="0"/>
    <x v="3"/>
    <x v="0"/>
    <s v="USD"/>
    <n v="1491007211"/>
    <x v="1696"/>
    <b v="0"/>
    <n v="0"/>
    <b v="0"/>
    <s v="music/faith"/>
    <n v="0"/>
    <e v="#DIV/0!"/>
    <x v="4"/>
    <x v="28"/>
  </r>
  <r>
    <x v="1697"/>
    <x v="1697"/>
    <x v="1695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</r>
  <r>
    <x v="1698"/>
    <x v="1698"/>
    <x v="1696"/>
    <n v="125000"/>
    <n v="0"/>
    <x v="3"/>
    <x v="0"/>
    <s v="USD"/>
    <n v="1490499180"/>
    <x v="1698"/>
    <b v="0"/>
    <n v="0"/>
    <b v="0"/>
    <s v="music/faith"/>
    <n v="0"/>
    <e v="#DIV/0!"/>
    <x v="4"/>
    <x v="28"/>
  </r>
  <r>
    <x v="1699"/>
    <x v="1699"/>
    <x v="1697"/>
    <n v="5105"/>
    <n v="216"/>
    <x v="3"/>
    <x v="0"/>
    <s v="USD"/>
    <n v="1491943445"/>
    <x v="1699"/>
    <b v="0"/>
    <n v="4"/>
    <b v="0"/>
    <s v="music/faith"/>
    <n v="4.2311459353574925"/>
    <n v="54"/>
    <x v="4"/>
    <x v="28"/>
  </r>
  <r>
    <x v="1700"/>
    <x v="1700"/>
    <x v="1698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</r>
  <r>
    <x v="1701"/>
    <x v="1701"/>
    <x v="1699"/>
    <n v="5050"/>
    <n v="10"/>
    <x v="2"/>
    <x v="0"/>
    <s v="USD"/>
    <n v="1421337405"/>
    <x v="1701"/>
    <b v="0"/>
    <n v="2"/>
    <b v="0"/>
    <s v="music/faith"/>
    <n v="0.19801980198019803"/>
    <n v="5"/>
    <x v="4"/>
    <x v="28"/>
  </r>
  <r>
    <x v="1702"/>
    <x v="1702"/>
    <x v="1700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</r>
  <r>
    <x v="1703"/>
    <x v="1703"/>
    <x v="1701"/>
    <n v="5000"/>
    <n v="51"/>
    <x v="2"/>
    <x v="0"/>
    <s v="USD"/>
    <n v="1441003537"/>
    <x v="1703"/>
    <b v="0"/>
    <n v="2"/>
    <b v="0"/>
    <s v="music/faith"/>
    <n v="1.02"/>
    <n v="25.5"/>
    <x v="4"/>
    <x v="28"/>
  </r>
  <r>
    <x v="1704"/>
    <x v="1704"/>
    <x v="1702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</r>
  <r>
    <x v="1705"/>
    <x v="1705"/>
    <x v="1703"/>
    <n v="2000"/>
    <n v="0"/>
    <x v="2"/>
    <x v="0"/>
    <s v="USD"/>
    <n v="1441814400"/>
    <x v="1705"/>
    <b v="0"/>
    <n v="0"/>
    <b v="0"/>
    <s v="music/faith"/>
    <n v="0"/>
    <e v="#DIV/0!"/>
    <x v="4"/>
    <x v="28"/>
  </r>
  <r>
    <x v="1706"/>
    <x v="1706"/>
    <x v="1704"/>
    <n v="5500"/>
    <n v="0"/>
    <x v="2"/>
    <x v="12"/>
    <s v="EUR"/>
    <n v="1440314472"/>
    <x v="1706"/>
    <b v="0"/>
    <n v="0"/>
    <b v="0"/>
    <s v="music/faith"/>
    <n v="0"/>
    <e v="#DIV/0!"/>
    <x v="4"/>
    <x v="28"/>
  </r>
  <r>
    <x v="1707"/>
    <x v="1707"/>
    <x v="1705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</r>
  <r>
    <x v="1708"/>
    <x v="1708"/>
    <x v="1706"/>
    <n v="7000"/>
    <n v="0"/>
    <x v="2"/>
    <x v="0"/>
    <s v="USD"/>
    <n v="1462135706"/>
    <x v="1708"/>
    <b v="0"/>
    <n v="0"/>
    <b v="0"/>
    <s v="music/faith"/>
    <n v="0"/>
    <e v="#DIV/0!"/>
    <x v="4"/>
    <x v="28"/>
  </r>
  <r>
    <x v="1709"/>
    <x v="1709"/>
    <x v="1707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</r>
  <r>
    <x v="1710"/>
    <x v="1710"/>
    <x v="1708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</r>
  <r>
    <x v="1711"/>
    <x v="1711"/>
    <x v="1709"/>
    <n v="10000"/>
    <n v="1050"/>
    <x v="2"/>
    <x v="0"/>
    <s v="USD"/>
    <n v="1409585434"/>
    <x v="1711"/>
    <b v="0"/>
    <n v="2"/>
    <b v="0"/>
    <s v="music/faith"/>
    <n v="10.5"/>
    <n v="525"/>
    <x v="4"/>
    <x v="28"/>
  </r>
  <r>
    <x v="1712"/>
    <x v="1712"/>
    <x v="1710"/>
    <n v="5000"/>
    <n v="0"/>
    <x v="2"/>
    <x v="0"/>
    <s v="USD"/>
    <n v="1435701353"/>
    <x v="1712"/>
    <b v="0"/>
    <n v="0"/>
    <b v="0"/>
    <s v="music/faith"/>
    <n v="0"/>
    <e v="#DIV/0!"/>
    <x v="4"/>
    <x v="28"/>
  </r>
  <r>
    <x v="1713"/>
    <x v="1713"/>
    <x v="1711"/>
    <n v="3000"/>
    <n v="50"/>
    <x v="2"/>
    <x v="0"/>
    <s v="USD"/>
    <n v="1412536412"/>
    <x v="1713"/>
    <b v="0"/>
    <n v="1"/>
    <b v="0"/>
    <s v="music/faith"/>
    <n v="1.6666666666666667"/>
    <n v="50"/>
    <x v="4"/>
    <x v="28"/>
  </r>
  <r>
    <x v="1714"/>
    <x v="1714"/>
    <x v="1712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</r>
  <r>
    <x v="1715"/>
    <x v="1715"/>
    <x v="1713"/>
    <n v="5000"/>
    <n v="11"/>
    <x v="2"/>
    <x v="0"/>
    <s v="USD"/>
    <n v="1427772120"/>
    <x v="1715"/>
    <b v="0"/>
    <n v="2"/>
    <b v="0"/>
    <s v="music/faith"/>
    <n v="0.22"/>
    <n v="5.5"/>
    <x v="4"/>
    <x v="28"/>
  </r>
  <r>
    <x v="1716"/>
    <x v="1716"/>
    <x v="1714"/>
    <n v="2000"/>
    <n v="150"/>
    <x v="2"/>
    <x v="0"/>
    <s v="USD"/>
    <n v="1481295099"/>
    <x v="1716"/>
    <b v="0"/>
    <n v="3"/>
    <b v="0"/>
    <s v="music/faith"/>
    <n v="7.5"/>
    <n v="50"/>
    <x v="4"/>
    <x v="28"/>
  </r>
  <r>
    <x v="1717"/>
    <x v="1717"/>
    <x v="1715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</r>
  <r>
    <x v="1718"/>
    <x v="1718"/>
    <x v="1716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</r>
  <r>
    <x v="1719"/>
    <x v="1719"/>
    <x v="1717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</r>
  <r>
    <x v="1720"/>
    <x v="1720"/>
    <x v="1718"/>
    <n v="4000"/>
    <n v="225"/>
    <x v="2"/>
    <x v="0"/>
    <s v="USD"/>
    <n v="1415562471"/>
    <x v="1720"/>
    <b v="0"/>
    <n v="8"/>
    <b v="0"/>
    <s v="music/faith"/>
    <n v="5.625"/>
    <n v="28.125"/>
    <x v="4"/>
    <x v="28"/>
  </r>
  <r>
    <x v="1721"/>
    <x v="1721"/>
    <x v="1719"/>
    <n v="5000"/>
    <n v="0"/>
    <x v="2"/>
    <x v="0"/>
    <s v="USD"/>
    <n v="1449831863"/>
    <x v="1721"/>
    <b v="0"/>
    <n v="0"/>
    <b v="0"/>
    <s v="music/faith"/>
    <n v="0"/>
    <e v="#DIV/0!"/>
    <x v="4"/>
    <x v="28"/>
  </r>
  <r>
    <x v="1722"/>
    <x v="1722"/>
    <x v="1720"/>
    <n v="2880"/>
    <n v="1"/>
    <x v="2"/>
    <x v="0"/>
    <s v="USD"/>
    <n v="1459642200"/>
    <x v="1722"/>
    <b v="0"/>
    <n v="1"/>
    <b v="0"/>
    <s v="music/faith"/>
    <n v="3.4722222222222224E-2"/>
    <n v="1"/>
    <x v="4"/>
    <x v="28"/>
  </r>
  <r>
    <x v="1723"/>
    <x v="1723"/>
    <x v="1721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</r>
  <r>
    <x v="1724"/>
    <x v="1724"/>
    <x v="1722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</r>
  <r>
    <x v="1725"/>
    <x v="1725"/>
    <x v="1723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</r>
  <r>
    <x v="1726"/>
    <x v="1726"/>
    <x v="172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</r>
  <r>
    <x v="1727"/>
    <x v="1727"/>
    <x v="1725"/>
    <n v="3000"/>
    <n v="1"/>
    <x v="2"/>
    <x v="1"/>
    <s v="GBP"/>
    <n v="1428231600"/>
    <x v="1727"/>
    <b v="0"/>
    <n v="1"/>
    <b v="0"/>
    <s v="music/faith"/>
    <n v="3.3333333333333333E-2"/>
    <n v="1"/>
    <x v="4"/>
    <x v="28"/>
  </r>
  <r>
    <x v="1728"/>
    <x v="1728"/>
    <x v="1726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</r>
  <r>
    <x v="1729"/>
    <x v="1729"/>
    <x v="1727"/>
    <n v="10000"/>
    <n v="0"/>
    <x v="2"/>
    <x v="0"/>
    <s v="USD"/>
    <n v="1465521306"/>
    <x v="1729"/>
    <b v="0"/>
    <n v="0"/>
    <b v="0"/>
    <s v="music/faith"/>
    <n v="0"/>
    <e v="#DIV/0!"/>
    <x v="4"/>
    <x v="28"/>
  </r>
  <r>
    <x v="1730"/>
    <x v="1730"/>
    <x v="1728"/>
    <n v="3000"/>
    <n v="0"/>
    <x v="2"/>
    <x v="0"/>
    <s v="USD"/>
    <n v="1445738783"/>
    <x v="1730"/>
    <b v="0"/>
    <n v="0"/>
    <b v="0"/>
    <s v="music/faith"/>
    <n v="0"/>
    <e v="#DIV/0!"/>
    <x v="4"/>
    <x v="28"/>
  </r>
  <r>
    <x v="1731"/>
    <x v="1731"/>
    <x v="1729"/>
    <n v="1000"/>
    <n v="0"/>
    <x v="2"/>
    <x v="0"/>
    <s v="USD"/>
    <n v="1434034800"/>
    <x v="1731"/>
    <b v="0"/>
    <n v="0"/>
    <b v="0"/>
    <s v="music/faith"/>
    <n v="0"/>
    <e v="#DIV/0!"/>
    <x v="4"/>
    <x v="28"/>
  </r>
  <r>
    <x v="1732"/>
    <x v="1732"/>
    <x v="1730"/>
    <n v="4000"/>
    <n v="0"/>
    <x v="2"/>
    <x v="0"/>
    <s v="USD"/>
    <n v="1452920400"/>
    <x v="1732"/>
    <b v="0"/>
    <n v="0"/>
    <b v="0"/>
    <s v="music/faith"/>
    <n v="0"/>
    <e v="#DIV/0!"/>
    <x v="4"/>
    <x v="28"/>
  </r>
  <r>
    <x v="1733"/>
    <x v="1733"/>
    <x v="1731"/>
    <n v="10000"/>
    <n v="0"/>
    <x v="2"/>
    <x v="0"/>
    <s v="USD"/>
    <n v="1473802200"/>
    <x v="1733"/>
    <b v="0"/>
    <n v="0"/>
    <b v="0"/>
    <s v="music/faith"/>
    <n v="0"/>
    <e v="#DIV/0!"/>
    <x v="4"/>
    <x v="28"/>
  </r>
  <r>
    <x v="1734"/>
    <x v="1734"/>
    <x v="1732"/>
    <n v="4500"/>
    <n v="1"/>
    <x v="2"/>
    <x v="0"/>
    <s v="USD"/>
    <n v="1431046356"/>
    <x v="1734"/>
    <b v="0"/>
    <n v="1"/>
    <b v="0"/>
    <s v="music/faith"/>
    <n v="2.2222222222222223E-2"/>
    <n v="1"/>
    <x v="4"/>
    <x v="28"/>
  </r>
  <r>
    <x v="1735"/>
    <x v="1735"/>
    <x v="1733"/>
    <n v="1000"/>
    <n v="110"/>
    <x v="2"/>
    <x v="0"/>
    <s v="USD"/>
    <n v="1470598345"/>
    <x v="1735"/>
    <b v="0"/>
    <n v="2"/>
    <b v="0"/>
    <s v="music/faith"/>
    <n v="11"/>
    <n v="55"/>
    <x v="4"/>
    <x v="28"/>
  </r>
  <r>
    <x v="1736"/>
    <x v="1736"/>
    <x v="1734"/>
    <n v="3000"/>
    <n v="22"/>
    <x v="2"/>
    <x v="0"/>
    <s v="USD"/>
    <n v="1447018833"/>
    <x v="1736"/>
    <b v="0"/>
    <n v="1"/>
    <b v="0"/>
    <s v="music/faith"/>
    <n v="0.73333333333333328"/>
    <n v="22"/>
    <x v="4"/>
    <x v="28"/>
  </r>
  <r>
    <x v="1737"/>
    <x v="1737"/>
    <x v="1735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</r>
  <r>
    <x v="1738"/>
    <x v="1738"/>
    <x v="1736"/>
    <n v="5000"/>
    <n v="20"/>
    <x v="2"/>
    <x v="0"/>
    <s v="USD"/>
    <n v="1412283542"/>
    <x v="1738"/>
    <b v="0"/>
    <n v="1"/>
    <b v="0"/>
    <s v="music/faith"/>
    <n v="0.4"/>
    <n v="20"/>
    <x v="4"/>
    <x v="28"/>
  </r>
  <r>
    <x v="1739"/>
    <x v="1739"/>
    <x v="1737"/>
    <n v="1000"/>
    <n v="1"/>
    <x v="2"/>
    <x v="0"/>
    <s v="USD"/>
    <n v="1462391932"/>
    <x v="1739"/>
    <b v="0"/>
    <n v="1"/>
    <b v="0"/>
    <s v="music/faith"/>
    <n v="0.1"/>
    <n v="1"/>
    <x v="4"/>
    <x v="28"/>
  </r>
  <r>
    <x v="1740"/>
    <x v="1740"/>
    <x v="1738"/>
    <n v="3000"/>
    <n v="0"/>
    <x v="2"/>
    <x v="0"/>
    <s v="USD"/>
    <n v="1437075422"/>
    <x v="1740"/>
    <b v="0"/>
    <n v="0"/>
    <b v="0"/>
    <s v="music/faith"/>
    <n v="0"/>
    <e v="#DIV/0!"/>
    <x v="4"/>
    <x v="28"/>
  </r>
  <r>
    <x v="1741"/>
    <x v="1741"/>
    <x v="1739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</r>
  <r>
    <x v="1742"/>
    <x v="1742"/>
    <x v="1740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</r>
  <r>
    <x v="1743"/>
    <x v="1743"/>
    <x v="1741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</r>
  <r>
    <x v="1744"/>
    <x v="1744"/>
    <x v="1742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</r>
  <r>
    <x v="1745"/>
    <x v="1745"/>
    <x v="1743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</r>
  <r>
    <x v="1746"/>
    <x v="1746"/>
    <x v="1744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</r>
  <r>
    <x v="1747"/>
    <x v="1747"/>
    <x v="1745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</r>
  <r>
    <x v="1748"/>
    <x v="1748"/>
    <x v="1746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</r>
  <r>
    <x v="1749"/>
    <x v="1749"/>
    <x v="1747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</r>
  <r>
    <x v="1750"/>
    <x v="1750"/>
    <x v="1748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</r>
  <r>
    <x v="1751"/>
    <x v="1751"/>
    <x v="1749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</r>
  <r>
    <x v="1752"/>
    <x v="1752"/>
    <x v="1750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</r>
  <r>
    <x v="1753"/>
    <x v="1753"/>
    <x v="1751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</r>
  <r>
    <x v="1754"/>
    <x v="1754"/>
    <x v="1752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</r>
  <r>
    <x v="1755"/>
    <x v="1755"/>
    <x v="1753"/>
    <n v="25"/>
    <n v="30"/>
    <x v="0"/>
    <x v="0"/>
    <s v="USD"/>
    <n v="1444071361"/>
    <x v="1755"/>
    <b v="0"/>
    <n v="4"/>
    <b v="1"/>
    <s v="photography/photobooks"/>
    <n v="120"/>
    <n v="7.5"/>
    <x v="8"/>
    <x v="20"/>
  </r>
  <r>
    <x v="1756"/>
    <x v="1756"/>
    <x v="1754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</r>
  <r>
    <x v="1757"/>
    <x v="1757"/>
    <x v="1755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</r>
  <r>
    <x v="1758"/>
    <x v="1758"/>
    <x v="1756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</r>
  <r>
    <x v="1759"/>
    <x v="1759"/>
    <x v="1757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</r>
  <r>
    <x v="1760"/>
    <x v="1760"/>
    <x v="1758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</r>
  <r>
    <x v="1761"/>
    <x v="1761"/>
    <x v="1759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</r>
  <r>
    <x v="1762"/>
    <x v="1762"/>
    <x v="1760"/>
    <n v="100"/>
    <n v="885"/>
    <x v="0"/>
    <x v="0"/>
    <s v="USD"/>
    <n v="1457739245"/>
    <x v="1762"/>
    <b v="0"/>
    <n v="25"/>
    <b v="1"/>
    <s v="photography/photobooks"/>
    <n v="885"/>
    <n v="35.4"/>
    <x v="8"/>
    <x v="20"/>
  </r>
  <r>
    <x v="1763"/>
    <x v="1763"/>
    <x v="1761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</r>
  <r>
    <x v="1764"/>
    <x v="1764"/>
    <x v="1762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</r>
  <r>
    <x v="1765"/>
    <x v="1765"/>
    <x v="1763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</r>
  <r>
    <x v="1766"/>
    <x v="1766"/>
    <x v="1764"/>
    <n v="1500"/>
    <n v="0"/>
    <x v="2"/>
    <x v="2"/>
    <s v="AUD"/>
    <n v="1408999088"/>
    <x v="1766"/>
    <b v="1"/>
    <n v="0"/>
    <b v="0"/>
    <s v="photography/photobooks"/>
    <n v="0"/>
    <e v="#DIV/0!"/>
    <x v="8"/>
    <x v="20"/>
  </r>
  <r>
    <x v="1767"/>
    <x v="1767"/>
    <x v="1765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</r>
  <r>
    <x v="1768"/>
    <x v="1768"/>
    <x v="1766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</r>
  <r>
    <x v="1769"/>
    <x v="1769"/>
    <x v="1767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</r>
  <r>
    <x v="1770"/>
    <x v="1770"/>
    <x v="1768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</r>
  <r>
    <x v="1771"/>
    <x v="1771"/>
    <x v="1769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</r>
  <r>
    <x v="1772"/>
    <x v="1772"/>
    <x v="1770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</r>
  <r>
    <x v="1773"/>
    <x v="1773"/>
    <x v="1771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</r>
  <r>
    <x v="1774"/>
    <x v="1774"/>
    <x v="1772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</r>
  <r>
    <x v="1775"/>
    <x v="1775"/>
    <x v="1773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</r>
  <r>
    <x v="1776"/>
    <x v="1776"/>
    <x v="1774"/>
    <n v="5000"/>
    <n v="335"/>
    <x v="2"/>
    <x v="1"/>
    <s v="GBP"/>
    <n v="1414623471"/>
    <x v="1776"/>
    <b v="1"/>
    <n v="4"/>
    <b v="0"/>
    <s v="photography/photobooks"/>
    <n v="6.7"/>
    <n v="83.75"/>
    <x v="8"/>
    <x v="20"/>
  </r>
  <r>
    <x v="1777"/>
    <x v="1777"/>
    <x v="1775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</r>
  <r>
    <x v="1778"/>
    <x v="1778"/>
    <x v="1776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</r>
  <r>
    <x v="1779"/>
    <x v="1779"/>
    <x v="1777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</r>
  <r>
    <x v="1780"/>
    <x v="1780"/>
    <x v="1778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</r>
  <r>
    <x v="1781"/>
    <x v="1781"/>
    <x v="1779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</r>
  <r>
    <x v="1782"/>
    <x v="1782"/>
    <x v="1780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</r>
  <r>
    <x v="1783"/>
    <x v="1783"/>
    <x v="1781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</r>
  <r>
    <x v="1784"/>
    <x v="1784"/>
    <x v="1782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</r>
  <r>
    <x v="1785"/>
    <x v="1785"/>
    <x v="1783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</r>
  <r>
    <x v="1786"/>
    <x v="1786"/>
    <x v="1784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</r>
  <r>
    <x v="1787"/>
    <x v="1787"/>
    <x v="1785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</r>
  <r>
    <x v="1788"/>
    <x v="1788"/>
    <x v="1786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</r>
  <r>
    <x v="1789"/>
    <x v="1789"/>
    <x v="1787"/>
    <n v="8000"/>
    <n v="40"/>
    <x v="2"/>
    <x v="0"/>
    <s v="USD"/>
    <n v="1421042403"/>
    <x v="1789"/>
    <b v="1"/>
    <n v="4"/>
    <b v="0"/>
    <s v="photography/photobooks"/>
    <n v="0.5"/>
    <n v="10"/>
    <x v="8"/>
    <x v="20"/>
  </r>
  <r>
    <x v="1790"/>
    <x v="1790"/>
    <x v="1788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</r>
  <r>
    <x v="1791"/>
    <x v="1791"/>
    <x v="1789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</r>
  <r>
    <x v="1792"/>
    <x v="1792"/>
    <x v="1790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</r>
  <r>
    <x v="1793"/>
    <x v="1793"/>
    <x v="1791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</r>
  <r>
    <x v="1794"/>
    <x v="1794"/>
    <x v="1792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</r>
  <r>
    <x v="1795"/>
    <x v="1795"/>
    <x v="1793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</r>
  <r>
    <x v="1796"/>
    <x v="1796"/>
    <x v="1794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</r>
  <r>
    <x v="1797"/>
    <x v="1797"/>
    <x v="1795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</r>
  <r>
    <x v="1798"/>
    <x v="1798"/>
    <x v="1796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</r>
  <r>
    <x v="1799"/>
    <x v="1799"/>
    <x v="1797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</r>
  <r>
    <x v="1800"/>
    <x v="1800"/>
    <x v="1798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</r>
  <r>
    <x v="1801"/>
    <x v="1801"/>
    <x v="1799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</r>
  <r>
    <x v="1802"/>
    <x v="1802"/>
    <x v="1800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</r>
  <r>
    <x v="1803"/>
    <x v="1803"/>
    <x v="1801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</r>
  <r>
    <x v="1804"/>
    <x v="1804"/>
    <x v="1802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</r>
  <r>
    <x v="1805"/>
    <x v="1805"/>
    <x v="1803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</r>
  <r>
    <x v="1806"/>
    <x v="1806"/>
    <x v="1804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</r>
  <r>
    <x v="1807"/>
    <x v="1807"/>
    <x v="1805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</r>
  <r>
    <x v="1808"/>
    <x v="1808"/>
    <x v="1806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</r>
  <r>
    <x v="1809"/>
    <x v="1809"/>
    <x v="1807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</r>
  <r>
    <x v="1810"/>
    <x v="1810"/>
    <x v="1808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</r>
  <r>
    <x v="1811"/>
    <x v="1811"/>
    <x v="1809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</r>
  <r>
    <x v="1812"/>
    <x v="1812"/>
    <x v="1810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</r>
  <r>
    <x v="1813"/>
    <x v="1813"/>
    <x v="1811"/>
    <n v="8750"/>
    <n v="0"/>
    <x v="2"/>
    <x v="1"/>
    <s v="GBP"/>
    <n v="1407532812"/>
    <x v="1813"/>
    <b v="0"/>
    <n v="0"/>
    <b v="0"/>
    <s v="photography/photobooks"/>
    <n v="0"/>
    <e v="#DIV/0!"/>
    <x v="8"/>
    <x v="20"/>
  </r>
  <r>
    <x v="1814"/>
    <x v="1814"/>
    <x v="1812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</r>
  <r>
    <x v="1815"/>
    <x v="1815"/>
    <x v="1813"/>
    <n v="3000"/>
    <n v="0"/>
    <x v="2"/>
    <x v="0"/>
    <s v="USD"/>
    <n v="1435787137"/>
    <x v="1815"/>
    <b v="0"/>
    <n v="0"/>
    <b v="0"/>
    <s v="photography/photobooks"/>
    <n v="0"/>
    <e v="#DIV/0!"/>
    <x v="8"/>
    <x v="20"/>
  </r>
  <r>
    <x v="1816"/>
    <x v="1816"/>
    <x v="1814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</r>
  <r>
    <x v="1817"/>
    <x v="1817"/>
    <x v="1815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</r>
  <r>
    <x v="1818"/>
    <x v="1818"/>
    <x v="1816"/>
    <n v="15000"/>
    <n v="0"/>
    <x v="2"/>
    <x v="0"/>
    <s v="USD"/>
    <n v="1428035850"/>
    <x v="1818"/>
    <b v="0"/>
    <n v="0"/>
    <b v="0"/>
    <s v="photography/photobooks"/>
    <n v="0"/>
    <e v="#DIV/0!"/>
    <x v="8"/>
    <x v="20"/>
  </r>
  <r>
    <x v="1819"/>
    <x v="1819"/>
    <x v="1817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</r>
  <r>
    <x v="1820"/>
    <x v="1820"/>
    <x v="1818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</r>
  <r>
    <x v="1821"/>
    <x v="1821"/>
    <x v="1819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</r>
  <r>
    <x v="1822"/>
    <x v="1822"/>
    <x v="1820"/>
    <n v="300"/>
    <n v="300"/>
    <x v="0"/>
    <x v="5"/>
    <s v="CAD"/>
    <n v="1391194860"/>
    <x v="1822"/>
    <b v="0"/>
    <n v="11"/>
    <b v="1"/>
    <s v="music/rock"/>
    <n v="100"/>
    <n v="27.272727272727273"/>
    <x v="4"/>
    <x v="11"/>
  </r>
  <r>
    <x v="1823"/>
    <x v="1823"/>
    <x v="1821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</r>
  <r>
    <x v="1824"/>
    <x v="1824"/>
    <x v="1822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</r>
  <r>
    <x v="1825"/>
    <x v="1825"/>
    <x v="1823"/>
    <n v="2000"/>
    <n v="2101"/>
    <x v="0"/>
    <x v="0"/>
    <s v="USD"/>
    <n v="1373572903"/>
    <x v="1825"/>
    <b v="0"/>
    <n v="50"/>
    <b v="1"/>
    <s v="music/rock"/>
    <n v="105.05"/>
    <n v="42.02"/>
    <x v="4"/>
    <x v="11"/>
  </r>
  <r>
    <x v="1826"/>
    <x v="1826"/>
    <x v="1824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</r>
  <r>
    <x v="1827"/>
    <x v="1827"/>
    <x v="1825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</r>
  <r>
    <x v="1828"/>
    <x v="1828"/>
    <x v="1826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</r>
  <r>
    <x v="1829"/>
    <x v="1829"/>
    <x v="1827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</r>
  <r>
    <x v="1830"/>
    <x v="1830"/>
    <x v="1828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</r>
  <r>
    <x v="1831"/>
    <x v="1831"/>
    <x v="1829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</r>
  <r>
    <x v="1832"/>
    <x v="1832"/>
    <x v="1830"/>
    <n v="350"/>
    <n v="500"/>
    <x v="0"/>
    <x v="0"/>
    <s v="USD"/>
    <n v="1299243427"/>
    <x v="1832"/>
    <b v="0"/>
    <n v="20"/>
    <b v="1"/>
    <s v="music/rock"/>
    <n v="142.85714285714286"/>
    <n v="25"/>
    <x v="4"/>
    <x v="11"/>
  </r>
  <r>
    <x v="1833"/>
    <x v="1833"/>
    <x v="1831"/>
    <n v="400"/>
    <n v="1050"/>
    <x v="0"/>
    <x v="0"/>
    <s v="USD"/>
    <n v="1362211140"/>
    <x v="1833"/>
    <b v="0"/>
    <n v="25"/>
    <b v="1"/>
    <s v="music/rock"/>
    <n v="262.5"/>
    <n v="42"/>
    <x v="4"/>
    <x v="11"/>
  </r>
  <r>
    <x v="1834"/>
    <x v="1834"/>
    <x v="1832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</r>
  <r>
    <x v="1835"/>
    <x v="1835"/>
    <x v="1833"/>
    <n v="500"/>
    <n v="520"/>
    <x v="0"/>
    <x v="1"/>
    <s v="GBP"/>
    <n v="1459439471"/>
    <x v="1835"/>
    <b v="0"/>
    <n v="11"/>
    <b v="1"/>
    <s v="music/rock"/>
    <n v="104"/>
    <n v="47.272727272727273"/>
    <x v="4"/>
    <x v="11"/>
  </r>
  <r>
    <x v="1836"/>
    <x v="1836"/>
    <x v="1834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</r>
  <r>
    <x v="1837"/>
    <x v="1837"/>
    <x v="1835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</r>
  <r>
    <x v="1838"/>
    <x v="1838"/>
    <x v="1836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</r>
  <r>
    <x v="1839"/>
    <x v="1839"/>
    <x v="1837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</r>
  <r>
    <x v="1840"/>
    <x v="1840"/>
    <x v="1838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</r>
  <r>
    <x v="1841"/>
    <x v="1841"/>
    <x v="1839"/>
    <n v="2000"/>
    <n v="2035"/>
    <x v="0"/>
    <x v="0"/>
    <s v="USD"/>
    <n v="1400561940"/>
    <x v="1841"/>
    <b v="0"/>
    <n v="40"/>
    <b v="1"/>
    <s v="music/rock"/>
    <n v="101.75"/>
    <n v="50.875"/>
    <x v="4"/>
    <x v="11"/>
  </r>
  <r>
    <x v="1842"/>
    <x v="1842"/>
    <x v="1840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</r>
  <r>
    <x v="1843"/>
    <x v="1843"/>
    <x v="1841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</r>
  <r>
    <x v="1844"/>
    <x v="1844"/>
    <x v="1842"/>
    <n v="1500"/>
    <n v="1521"/>
    <x v="0"/>
    <x v="0"/>
    <s v="USD"/>
    <n v="1307761200"/>
    <x v="1844"/>
    <b v="0"/>
    <n v="20"/>
    <b v="1"/>
    <s v="music/rock"/>
    <n v="101.4"/>
    <n v="76.05"/>
    <x v="4"/>
    <x v="11"/>
  </r>
  <r>
    <x v="1845"/>
    <x v="1845"/>
    <x v="1843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</r>
  <r>
    <x v="1846"/>
    <x v="1846"/>
    <x v="1844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</r>
  <r>
    <x v="1847"/>
    <x v="1847"/>
    <x v="1845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</r>
  <r>
    <x v="1848"/>
    <x v="1848"/>
    <x v="1846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</r>
  <r>
    <x v="1849"/>
    <x v="1849"/>
    <x v="1847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</r>
  <r>
    <x v="1850"/>
    <x v="1850"/>
    <x v="1848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</r>
  <r>
    <x v="1851"/>
    <x v="1851"/>
    <x v="1849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</r>
  <r>
    <x v="1852"/>
    <x v="1852"/>
    <x v="1850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</r>
  <r>
    <x v="1853"/>
    <x v="1853"/>
    <x v="1851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</r>
  <r>
    <x v="1854"/>
    <x v="1854"/>
    <x v="1852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</r>
  <r>
    <x v="1855"/>
    <x v="1855"/>
    <x v="1853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</r>
  <r>
    <x v="1856"/>
    <x v="1856"/>
    <x v="1854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</r>
  <r>
    <x v="1857"/>
    <x v="1857"/>
    <x v="1855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</r>
  <r>
    <x v="1858"/>
    <x v="1858"/>
    <x v="1856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</r>
  <r>
    <x v="1859"/>
    <x v="1859"/>
    <x v="1857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</r>
  <r>
    <x v="1860"/>
    <x v="1860"/>
    <x v="1858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</r>
  <r>
    <x v="1861"/>
    <x v="1861"/>
    <x v="1859"/>
    <n v="250000"/>
    <n v="0"/>
    <x v="2"/>
    <x v="1"/>
    <s v="GBP"/>
    <n v="1422256341"/>
    <x v="1861"/>
    <b v="0"/>
    <n v="0"/>
    <b v="0"/>
    <s v="games/mobile games"/>
    <n v="0"/>
    <e v="#DIV/0!"/>
    <x v="6"/>
    <x v="18"/>
  </r>
  <r>
    <x v="1862"/>
    <x v="1862"/>
    <x v="1860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</r>
  <r>
    <x v="1863"/>
    <x v="1863"/>
    <x v="1861"/>
    <n v="2500"/>
    <n v="10"/>
    <x v="2"/>
    <x v="0"/>
    <s v="USD"/>
    <n v="1402600085"/>
    <x v="1863"/>
    <b v="0"/>
    <n v="2"/>
    <b v="0"/>
    <s v="games/mobile games"/>
    <n v="0.4"/>
    <n v="5"/>
    <x v="6"/>
    <x v="18"/>
  </r>
  <r>
    <x v="1864"/>
    <x v="1864"/>
    <x v="1862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</r>
  <r>
    <x v="1865"/>
    <x v="1865"/>
    <x v="1863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</r>
  <r>
    <x v="1866"/>
    <x v="1866"/>
    <x v="1864"/>
    <n v="25000"/>
    <n v="125"/>
    <x v="2"/>
    <x v="0"/>
    <s v="USD"/>
    <n v="1488340800"/>
    <x v="1866"/>
    <b v="0"/>
    <n v="2"/>
    <b v="0"/>
    <s v="games/mobile games"/>
    <n v="0.5"/>
    <n v="62.5"/>
    <x v="6"/>
    <x v="18"/>
  </r>
  <r>
    <x v="1867"/>
    <x v="1867"/>
    <x v="1865"/>
    <n v="20000"/>
    <n v="10"/>
    <x v="2"/>
    <x v="0"/>
    <s v="USD"/>
    <n v="1478383912"/>
    <x v="1867"/>
    <b v="0"/>
    <n v="1"/>
    <b v="0"/>
    <s v="games/mobile games"/>
    <n v="0.05"/>
    <n v="10"/>
    <x v="6"/>
    <x v="18"/>
  </r>
  <r>
    <x v="1868"/>
    <x v="1868"/>
    <x v="1866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</r>
  <r>
    <x v="1869"/>
    <x v="1869"/>
    <x v="1867"/>
    <n v="10000"/>
    <n v="0"/>
    <x v="2"/>
    <x v="0"/>
    <s v="USD"/>
    <n v="1483488249"/>
    <x v="1869"/>
    <b v="0"/>
    <n v="0"/>
    <b v="0"/>
    <s v="games/mobile games"/>
    <n v="0"/>
    <e v="#DIV/0!"/>
    <x v="6"/>
    <x v="18"/>
  </r>
  <r>
    <x v="1870"/>
    <x v="1870"/>
    <x v="1868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</r>
  <r>
    <x v="1871"/>
    <x v="1871"/>
    <x v="1869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</r>
  <r>
    <x v="1872"/>
    <x v="1872"/>
    <x v="1870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</r>
  <r>
    <x v="1873"/>
    <x v="1873"/>
    <x v="1871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</r>
  <r>
    <x v="1874"/>
    <x v="1874"/>
    <x v="1872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</r>
  <r>
    <x v="1875"/>
    <x v="1875"/>
    <x v="1873"/>
    <n v="10000"/>
    <n v="51"/>
    <x v="2"/>
    <x v="0"/>
    <s v="USD"/>
    <n v="1470519308"/>
    <x v="1875"/>
    <b v="0"/>
    <n v="3"/>
    <b v="0"/>
    <s v="games/mobile games"/>
    <n v="0.51"/>
    <n v="17"/>
    <x v="6"/>
    <x v="18"/>
  </r>
  <r>
    <x v="1876"/>
    <x v="1876"/>
    <x v="1874"/>
    <n v="280"/>
    <n v="0"/>
    <x v="2"/>
    <x v="2"/>
    <s v="AUD"/>
    <n v="1402901405"/>
    <x v="1876"/>
    <b v="0"/>
    <n v="0"/>
    <b v="0"/>
    <s v="games/mobile games"/>
    <n v="0"/>
    <e v="#DIV/0!"/>
    <x v="6"/>
    <x v="18"/>
  </r>
  <r>
    <x v="1877"/>
    <x v="1877"/>
    <x v="1875"/>
    <n v="60"/>
    <n v="0"/>
    <x v="2"/>
    <x v="0"/>
    <s v="USD"/>
    <n v="1425170525"/>
    <x v="1877"/>
    <b v="0"/>
    <n v="0"/>
    <b v="0"/>
    <s v="games/mobile games"/>
    <n v="0"/>
    <e v="#DIV/0!"/>
    <x v="6"/>
    <x v="18"/>
  </r>
  <r>
    <x v="1878"/>
    <x v="1878"/>
    <x v="1876"/>
    <n v="8000"/>
    <n v="0"/>
    <x v="2"/>
    <x v="2"/>
    <s v="AUD"/>
    <n v="1402618355"/>
    <x v="1878"/>
    <b v="0"/>
    <n v="0"/>
    <b v="0"/>
    <s v="games/mobile games"/>
    <n v="0"/>
    <e v="#DIV/0!"/>
    <x v="6"/>
    <x v="18"/>
  </r>
  <r>
    <x v="1879"/>
    <x v="1879"/>
    <x v="1877"/>
    <n v="5000"/>
    <n v="6"/>
    <x v="2"/>
    <x v="3"/>
    <s v="EUR"/>
    <n v="1457966129"/>
    <x v="1879"/>
    <b v="0"/>
    <n v="2"/>
    <b v="0"/>
    <s v="games/mobile games"/>
    <n v="0.12"/>
    <n v="3"/>
    <x v="6"/>
    <x v="18"/>
  </r>
  <r>
    <x v="1880"/>
    <x v="1880"/>
    <x v="1878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</r>
  <r>
    <x v="1881"/>
    <x v="1881"/>
    <x v="1879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</r>
  <r>
    <x v="1882"/>
    <x v="1882"/>
    <x v="1880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</r>
  <r>
    <x v="1883"/>
    <x v="1883"/>
    <x v="1881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</r>
  <r>
    <x v="1884"/>
    <x v="1884"/>
    <x v="1882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</r>
  <r>
    <x v="1885"/>
    <x v="1885"/>
    <x v="1883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</r>
  <r>
    <x v="1886"/>
    <x v="1886"/>
    <x v="1884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</r>
  <r>
    <x v="1887"/>
    <x v="1887"/>
    <x v="1885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</r>
  <r>
    <x v="1888"/>
    <x v="1888"/>
    <x v="1886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</r>
  <r>
    <x v="1889"/>
    <x v="1889"/>
    <x v="1887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</r>
  <r>
    <x v="1890"/>
    <x v="1890"/>
    <x v="1888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</r>
  <r>
    <x v="1891"/>
    <x v="1891"/>
    <x v="1889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</r>
  <r>
    <x v="1892"/>
    <x v="1892"/>
    <x v="1890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</r>
  <r>
    <x v="1893"/>
    <x v="1893"/>
    <x v="1891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</r>
  <r>
    <x v="1894"/>
    <x v="1894"/>
    <x v="1892"/>
    <n v="1000"/>
    <n v="1145"/>
    <x v="0"/>
    <x v="0"/>
    <s v="USD"/>
    <n v="1329082983"/>
    <x v="1894"/>
    <b v="0"/>
    <n v="20"/>
    <b v="1"/>
    <s v="music/indie rock"/>
    <n v="114.5"/>
    <n v="57.25"/>
    <x v="4"/>
    <x v="14"/>
  </r>
  <r>
    <x v="1895"/>
    <x v="1895"/>
    <x v="1893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</r>
  <r>
    <x v="1896"/>
    <x v="1896"/>
    <x v="1894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</r>
  <r>
    <x v="1897"/>
    <x v="1897"/>
    <x v="1895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</r>
  <r>
    <x v="1898"/>
    <x v="1898"/>
    <x v="1896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</r>
  <r>
    <x v="1899"/>
    <x v="1899"/>
    <x v="1897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</r>
  <r>
    <x v="1900"/>
    <x v="1900"/>
    <x v="1898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</r>
  <r>
    <x v="1901"/>
    <x v="1901"/>
    <x v="1899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</r>
  <r>
    <x v="1902"/>
    <x v="1902"/>
    <x v="1900"/>
    <n v="1000"/>
    <n v="12"/>
    <x v="2"/>
    <x v="9"/>
    <s v="EUR"/>
    <n v="1425495447"/>
    <x v="1902"/>
    <b v="0"/>
    <n v="3"/>
    <b v="0"/>
    <s v="technology/gadgets"/>
    <n v="1.2"/>
    <n v="4"/>
    <x v="2"/>
    <x v="29"/>
  </r>
  <r>
    <x v="1903"/>
    <x v="1903"/>
    <x v="1901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</r>
  <r>
    <x v="1904"/>
    <x v="1904"/>
    <x v="1902"/>
    <n v="50000"/>
    <n v="50"/>
    <x v="2"/>
    <x v="0"/>
    <s v="USD"/>
    <n v="1451752021"/>
    <x v="1904"/>
    <b v="0"/>
    <n v="2"/>
    <b v="0"/>
    <s v="technology/gadgets"/>
    <n v="0.1"/>
    <n v="25"/>
    <x v="2"/>
    <x v="29"/>
  </r>
  <r>
    <x v="1905"/>
    <x v="1905"/>
    <x v="1903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</r>
  <r>
    <x v="1906"/>
    <x v="1906"/>
    <x v="1904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</r>
  <r>
    <x v="1907"/>
    <x v="1907"/>
    <x v="1905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</r>
  <r>
    <x v="1908"/>
    <x v="1908"/>
    <x v="1906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</r>
  <r>
    <x v="1909"/>
    <x v="1909"/>
    <x v="1907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</r>
  <r>
    <x v="1910"/>
    <x v="1910"/>
    <x v="1908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</r>
  <r>
    <x v="1911"/>
    <x v="1911"/>
    <x v="1909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</r>
  <r>
    <x v="1912"/>
    <x v="1912"/>
    <x v="1910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</r>
  <r>
    <x v="1913"/>
    <x v="1913"/>
    <x v="1911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</r>
  <r>
    <x v="1914"/>
    <x v="1914"/>
    <x v="1912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</r>
  <r>
    <x v="1915"/>
    <x v="1915"/>
    <x v="1913"/>
    <n v="500"/>
    <n v="8"/>
    <x v="2"/>
    <x v="0"/>
    <s v="USD"/>
    <n v="1409620222"/>
    <x v="1915"/>
    <b v="0"/>
    <n v="4"/>
    <b v="0"/>
    <s v="technology/gadgets"/>
    <n v="1.6"/>
    <n v="2"/>
    <x v="2"/>
    <x v="29"/>
  </r>
  <r>
    <x v="1916"/>
    <x v="1916"/>
    <x v="1914"/>
    <n v="20000"/>
    <n v="102"/>
    <x v="2"/>
    <x v="0"/>
    <s v="USD"/>
    <n v="1478542375"/>
    <x v="1916"/>
    <b v="0"/>
    <n v="6"/>
    <b v="0"/>
    <s v="technology/gadgets"/>
    <n v="0.51"/>
    <n v="17"/>
    <x v="2"/>
    <x v="29"/>
  </r>
  <r>
    <x v="1917"/>
    <x v="1917"/>
    <x v="1915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</r>
  <r>
    <x v="1918"/>
    <x v="1918"/>
    <x v="1916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</r>
  <r>
    <x v="1919"/>
    <x v="1919"/>
    <x v="1917"/>
    <n v="500"/>
    <n v="237"/>
    <x v="2"/>
    <x v="0"/>
    <s v="USD"/>
    <n v="1432069249"/>
    <x v="1919"/>
    <b v="0"/>
    <n v="8"/>
    <b v="0"/>
    <s v="technology/gadgets"/>
    <n v="47.4"/>
    <n v="29.625"/>
    <x v="2"/>
    <x v="29"/>
  </r>
  <r>
    <x v="1920"/>
    <x v="1920"/>
    <x v="1918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</r>
  <r>
    <x v="1921"/>
    <x v="1921"/>
    <x v="1919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</r>
  <r>
    <x v="1922"/>
    <x v="1922"/>
    <x v="1920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</r>
  <r>
    <x v="1923"/>
    <x v="1923"/>
    <x v="1921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</r>
  <r>
    <x v="1924"/>
    <x v="1924"/>
    <x v="1922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</r>
  <r>
    <x v="1925"/>
    <x v="1925"/>
    <x v="1923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</r>
  <r>
    <x v="1926"/>
    <x v="1926"/>
    <x v="1924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</r>
  <r>
    <x v="1927"/>
    <x v="1927"/>
    <x v="1925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</r>
  <r>
    <x v="1928"/>
    <x v="1928"/>
    <x v="1926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</r>
  <r>
    <x v="1929"/>
    <x v="1929"/>
    <x v="1927"/>
    <n v="3200"/>
    <n v="3210"/>
    <x v="0"/>
    <x v="0"/>
    <s v="USD"/>
    <n v="1309825866"/>
    <x v="1929"/>
    <b v="0"/>
    <n v="75"/>
    <b v="1"/>
    <s v="music/indie rock"/>
    <n v="100.3125"/>
    <n v="42.8"/>
    <x v="4"/>
    <x v="14"/>
  </r>
  <r>
    <x v="1930"/>
    <x v="1930"/>
    <x v="1928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</r>
  <r>
    <x v="1931"/>
    <x v="1931"/>
    <x v="1929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</r>
  <r>
    <x v="1932"/>
    <x v="1932"/>
    <x v="1930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</r>
  <r>
    <x v="1933"/>
    <x v="1933"/>
    <x v="1931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</r>
  <r>
    <x v="1934"/>
    <x v="1934"/>
    <x v="1932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</r>
  <r>
    <x v="1935"/>
    <x v="1935"/>
    <x v="1933"/>
    <n v="2500"/>
    <n v="2710"/>
    <x v="0"/>
    <x v="0"/>
    <s v="USD"/>
    <n v="1403326740"/>
    <x v="1935"/>
    <b v="0"/>
    <n v="50"/>
    <b v="1"/>
    <s v="music/indie rock"/>
    <n v="108.4"/>
    <n v="54.2"/>
    <x v="4"/>
    <x v="14"/>
  </r>
  <r>
    <x v="1936"/>
    <x v="1936"/>
    <x v="1934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</r>
  <r>
    <x v="1937"/>
    <x v="1937"/>
    <x v="1935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</r>
  <r>
    <x v="1938"/>
    <x v="1938"/>
    <x v="1936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</r>
  <r>
    <x v="1939"/>
    <x v="1939"/>
    <x v="1937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</r>
  <r>
    <x v="1940"/>
    <x v="1940"/>
    <x v="1938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</r>
  <r>
    <x v="1941"/>
    <x v="1941"/>
    <x v="1939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</r>
  <r>
    <x v="1942"/>
    <x v="1942"/>
    <x v="1940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</r>
  <r>
    <x v="1943"/>
    <x v="1943"/>
    <x v="1941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</r>
  <r>
    <x v="1944"/>
    <x v="1944"/>
    <x v="1942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</r>
  <r>
    <x v="1945"/>
    <x v="1945"/>
    <x v="1943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</r>
  <r>
    <x v="1946"/>
    <x v="1946"/>
    <x v="1944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</r>
  <r>
    <x v="1947"/>
    <x v="1947"/>
    <x v="1945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</r>
  <r>
    <x v="1948"/>
    <x v="1948"/>
    <x v="1946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</r>
  <r>
    <x v="1949"/>
    <x v="1949"/>
    <x v="1947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</r>
  <r>
    <x v="1950"/>
    <x v="1950"/>
    <x v="1948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</r>
  <r>
    <x v="1951"/>
    <x v="1951"/>
    <x v="1949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</r>
  <r>
    <x v="1952"/>
    <x v="1952"/>
    <x v="1950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</r>
  <r>
    <x v="1953"/>
    <x v="1953"/>
    <x v="1951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</r>
  <r>
    <x v="1954"/>
    <x v="1954"/>
    <x v="1952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</r>
  <r>
    <x v="1955"/>
    <x v="1955"/>
    <x v="1953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</r>
  <r>
    <x v="1956"/>
    <x v="1956"/>
    <x v="1954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</r>
  <r>
    <x v="1957"/>
    <x v="1957"/>
    <x v="1955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</r>
  <r>
    <x v="1958"/>
    <x v="1958"/>
    <x v="1956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</r>
  <r>
    <x v="1959"/>
    <x v="1959"/>
    <x v="1957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</r>
  <r>
    <x v="1960"/>
    <x v="1960"/>
    <x v="1958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</r>
  <r>
    <x v="1961"/>
    <x v="1961"/>
    <x v="1959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</r>
  <r>
    <x v="1962"/>
    <x v="1962"/>
    <x v="1960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</r>
  <r>
    <x v="1963"/>
    <x v="1963"/>
    <x v="1961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</r>
  <r>
    <x v="1964"/>
    <x v="1964"/>
    <x v="1962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</r>
  <r>
    <x v="1965"/>
    <x v="1965"/>
    <x v="1963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</r>
  <r>
    <x v="1966"/>
    <x v="1966"/>
    <x v="1964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</r>
  <r>
    <x v="1967"/>
    <x v="1967"/>
    <x v="1965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</r>
  <r>
    <x v="1968"/>
    <x v="1968"/>
    <x v="1966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</r>
  <r>
    <x v="1969"/>
    <x v="1969"/>
    <x v="1967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</r>
  <r>
    <x v="1970"/>
    <x v="1970"/>
    <x v="1968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</r>
  <r>
    <x v="1971"/>
    <x v="1971"/>
    <x v="1969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</r>
  <r>
    <x v="1972"/>
    <x v="1972"/>
    <x v="1970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</r>
  <r>
    <x v="1973"/>
    <x v="1973"/>
    <x v="1971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</r>
  <r>
    <x v="1974"/>
    <x v="1974"/>
    <x v="1972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</r>
  <r>
    <x v="1975"/>
    <x v="1975"/>
    <x v="1973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</r>
  <r>
    <x v="1976"/>
    <x v="1976"/>
    <x v="1974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</r>
  <r>
    <x v="1977"/>
    <x v="1977"/>
    <x v="1975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</r>
  <r>
    <x v="1978"/>
    <x v="1978"/>
    <x v="1976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</r>
  <r>
    <x v="1979"/>
    <x v="1979"/>
    <x v="1977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</r>
  <r>
    <x v="1980"/>
    <x v="1980"/>
    <x v="1978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</r>
  <r>
    <x v="1981"/>
    <x v="1981"/>
    <x v="1979"/>
    <n v="7500"/>
    <n v="381"/>
    <x v="2"/>
    <x v="5"/>
    <s v="CAD"/>
    <n v="1404926665"/>
    <x v="1981"/>
    <b v="0"/>
    <n v="12"/>
    <b v="0"/>
    <s v="photography/people"/>
    <n v="5.08"/>
    <n v="31.75"/>
    <x v="8"/>
    <x v="31"/>
  </r>
  <r>
    <x v="1982"/>
    <x v="1982"/>
    <x v="1980"/>
    <n v="180000"/>
    <n v="0"/>
    <x v="2"/>
    <x v="7"/>
    <s v="HKD"/>
    <n v="1480863887"/>
    <x v="1982"/>
    <b v="0"/>
    <n v="0"/>
    <b v="0"/>
    <s v="photography/people"/>
    <n v="0"/>
    <e v="#DIV/0!"/>
    <x v="8"/>
    <x v="31"/>
  </r>
  <r>
    <x v="1983"/>
    <x v="1983"/>
    <x v="1981"/>
    <n v="33000"/>
    <n v="1419"/>
    <x v="2"/>
    <x v="0"/>
    <s v="USD"/>
    <n v="1472799600"/>
    <x v="1983"/>
    <b v="0"/>
    <n v="16"/>
    <b v="0"/>
    <s v="photography/people"/>
    <n v="4.3"/>
    <n v="88.6875"/>
    <x v="8"/>
    <x v="31"/>
  </r>
  <r>
    <x v="1984"/>
    <x v="1984"/>
    <x v="1982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</r>
  <r>
    <x v="1985"/>
    <x v="1985"/>
    <x v="1983"/>
    <n v="1600"/>
    <n v="51"/>
    <x v="2"/>
    <x v="1"/>
    <s v="GBP"/>
    <n v="1470178800"/>
    <x v="1985"/>
    <b v="0"/>
    <n v="4"/>
    <b v="0"/>
    <s v="photography/people"/>
    <n v="3.1875"/>
    <n v="12.75"/>
    <x v="8"/>
    <x v="31"/>
  </r>
  <r>
    <x v="1986"/>
    <x v="1986"/>
    <x v="1984"/>
    <n v="2000"/>
    <n v="1"/>
    <x v="2"/>
    <x v="1"/>
    <s v="GBP"/>
    <n v="1457947483"/>
    <x v="1986"/>
    <b v="0"/>
    <n v="1"/>
    <b v="0"/>
    <s v="photography/people"/>
    <n v="0.05"/>
    <n v="1"/>
    <x v="8"/>
    <x v="31"/>
  </r>
  <r>
    <x v="1987"/>
    <x v="1987"/>
    <x v="1985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</r>
  <r>
    <x v="1988"/>
    <x v="1988"/>
    <x v="1986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</r>
  <r>
    <x v="1989"/>
    <x v="1989"/>
    <x v="1987"/>
    <n v="5000"/>
    <n v="50"/>
    <x v="2"/>
    <x v="0"/>
    <s v="USD"/>
    <n v="1481473208"/>
    <x v="1989"/>
    <b v="0"/>
    <n v="1"/>
    <b v="0"/>
    <s v="photography/people"/>
    <n v="1"/>
    <n v="50"/>
    <x v="8"/>
    <x v="31"/>
  </r>
  <r>
    <x v="1990"/>
    <x v="1990"/>
    <x v="1988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</r>
  <r>
    <x v="1991"/>
    <x v="1991"/>
    <x v="1989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</r>
  <r>
    <x v="1992"/>
    <x v="1992"/>
    <x v="1990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</r>
  <r>
    <x v="1993"/>
    <x v="1993"/>
    <x v="1991"/>
    <n v="2000"/>
    <n v="0"/>
    <x v="2"/>
    <x v="1"/>
    <s v="GBP"/>
    <n v="1450706837"/>
    <x v="1993"/>
    <b v="0"/>
    <n v="0"/>
    <b v="0"/>
    <s v="photography/people"/>
    <n v="0"/>
    <e v="#DIV/0!"/>
    <x v="8"/>
    <x v="31"/>
  </r>
  <r>
    <x v="1994"/>
    <x v="1994"/>
    <x v="1992"/>
    <n v="3200"/>
    <n v="0"/>
    <x v="2"/>
    <x v="0"/>
    <s v="USD"/>
    <n v="1481072942"/>
    <x v="1994"/>
    <b v="0"/>
    <n v="0"/>
    <b v="0"/>
    <s v="photography/people"/>
    <n v="0"/>
    <e v="#DIV/0!"/>
    <x v="8"/>
    <x v="31"/>
  </r>
  <r>
    <x v="1995"/>
    <x v="1995"/>
    <x v="1993"/>
    <n v="1000"/>
    <n v="78"/>
    <x v="2"/>
    <x v="5"/>
    <s v="CAD"/>
    <n v="1437082736"/>
    <x v="1995"/>
    <b v="0"/>
    <n v="3"/>
    <b v="0"/>
    <s v="photography/people"/>
    <n v="7.8"/>
    <n v="26"/>
    <x v="8"/>
    <x v="31"/>
  </r>
  <r>
    <x v="1996"/>
    <x v="1996"/>
    <x v="1994"/>
    <n v="133800"/>
    <n v="0"/>
    <x v="2"/>
    <x v="0"/>
    <s v="USD"/>
    <n v="1405021211"/>
    <x v="1996"/>
    <b v="0"/>
    <n v="0"/>
    <b v="0"/>
    <s v="photography/people"/>
    <n v="0"/>
    <e v="#DIV/0!"/>
    <x v="8"/>
    <x v="31"/>
  </r>
  <r>
    <x v="1997"/>
    <x v="1997"/>
    <x v="1995"/>
    <n v="6500"/>
    <n v="0"/>
    <x v="2"/>
    <x v="0"/>
    <s v="USD"/>
    <n v="1409091612"/>
    <x v="1997"/>
    <b v="0"/>
    <n v="0"/>
    <b v="0"/>
    <s v="photography/people"/>
    <n v="0"/>
    <e v="#DIV/0!"/>
    <x v="8"/>
    <x v="31"/>
  </r>
  <r>
    <x v="1998"/>
    <x v="1998"/>
    <x v="1996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</r>
  <r>
    <x v="1999"/>
    <x v="1999"/>
    <x v="1997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</r>
  <r>
    <x v="2000"/>
    <x v="2000"/>
    <x v="1998"/>
    <n v="5000"/>
    <n v="625"/>
    <x v="2"/>
    <x v="5"/>
    <s v="CAD"/>
    <n v="1452120613"/>
    <x v="2000"/>
    <b v="0"/>
    <n v="25"/>
    <b v="0"/>
    <s v="photography/people"/>
    <n v="12.5"/>
    <n v="25"/>
    <x v="8"/>
    <x v="31"/>
  </r>
  <r>
    <x v="2001"/>
    <x v="2001"/>
    <x v="1999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</r>
  <r>
    <x v="2002"/>
    <x v="2002"/>
    <x v="2000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</r>
  <r>
    <x v="2003"/>
    <x v="2003"/>
    <x v="2001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</r>
  <r>
    <x v="2004"/>
    <x v="2004"/>
    <x v="2002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</r>
  <r>
    <x v="2005"/>
    <x v="2005"/>
    <x v="2003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</r>
  <r>
    <x v="2006"/>
    <x v="2006"/>
    <x v="2004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</r>
  <r>
    <x v="2007"/>
    <x v="2007"/>
    <x v="2005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</r>
  <r>
    <x v="2008"/>
    <x v="2008"/>
    <x v="2006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</r>
  <r>
    <x v="2009"/>
    <x v="2009"/>
    <x v="2007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</r>
  <r>
    <x v="2010"/>
    <x v="2010"/>
    <x v="2008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</r>
  <r>
    <x v="2011"/>
    <x v="2011"/>
    <x v="2009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</r>
  <r>
    <x v="2012"/>
    <x v="2012"/>
    <x v="2010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</r>
  <r>
    <x v="2013"/>
    <x v="2013"/>
    <x v="2011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</r>
  <r>
    <x v="2014"/>
    <x v="2014"/>
    <x v="2012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</r>
  <r>
    <x v="2015"/>
    <x v="2015"/>
    <x v="2013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</r>
  <r>
    <x v="2016"/>
    <x v="2016"/>
    <x v="2014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</r>
  <r>
    <x v="2017"/>
    <x v="2017"/>
    <x v="2015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</r>
  <r>
    <x v="2018"/>
    <x v="2018"/>
    <x v="2016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</r>
  <r>
    <x v="2019"/>
    <x v="2019"/>
    <x v="2017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</r>
  <r>
    <x v="2020"/>
    <x v="2020"/>
    <x v="2018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</r>
  <r>
    <x v="2021"/>
    <x v="2021"/>
    <x v="2019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</r>
  <r>
    <x v="2022"/>
    <x v="2022"/>
    <x v="2020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</r>
  <r>
    <x v="2023"/>
    <x v="2023"/>
    <x v="2021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</r>
  <r>
    <x v="2024"/>
    <x v="2024"/>
    <x v="2022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</r>
  <r>
    <x v="2025"/>
    <x v="2025"/>
    <x v="2023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</r>
  <r>
    <x v="2026"/>
    <x v="2026"/>
    <x v="2024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</r>
  <r>
    <x v="2027"/>
    <x v="2027"/>
    <x v="2025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</r>
  <r>
    <x v="2028"/>
    <x v="2028"/>
    <x v="2026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</r>
  <r>
    <x v="2029"/>
    <x v="2029"/>
    <x v="2027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</r>
  <r>
    <x v="2030"/>
    <x v="2030"/>
    <x v="2028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</r>
  <r>
    <x v="2031"/>
    <x v="2031"/>
    <x v="2029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</r>
  <r>
    <x v="2032"/>
    <x v="2032"/>
    <x v="2030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</r>
  <r>
    <x v="2033"/>
    <x v="2033"/>
    <x v="2031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</r>
  <r>
    <x v="2034"/>
    <x v="2034"/>
    <x v="2032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</r>
  <r>
    <x v="2035"/>
    <x v="2035"/>
    <x v="2033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</r>
  <r>
    <x v="2036"/>
    <x v="2036"/>
    <x v="2034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</r>
  <r>
    <x v="2037"/>
    <x v="2037"/>
    <x v="2035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</r>
  <r>
    <x v="2038"/>
    <x v="2038"/>
    <x v="2036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</r>
  <r>
    <x v="2039"/>
    <x v="2039"/>
    <x v="2037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</r>
  <r>
    <x v="2040"/>
    <x v="2040"/>
    <x v="2038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</r>
  <r>
    <x v="2041"/>
    <x v="2041"/>
    <x v="2039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</r>
  <r>
    <x v="2042"/>
    <x v="2042"/>
    <x v="2040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</r>
  <r>
    <x v="2043"/>
    <x v="2043"/>
    <x v="2041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</r>
  <r>
    <x v="2044"/>
    <x v="2044"/>
    <x v="2042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</r>
  <r>
    <x v="2045"/>
    <x v="2045"/>
    <x v="2043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</r>
  <r>
    <x v="2046"/>
    <x v="2046"/>
    <x v="2044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</r>
  <r>
    <x v="2047"/>
    <x v="2047"/>
    <x v="2045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</r>
  <r>
    <x v="2048"/>
    <x v="2048"/>
    <x v="2046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</r>
  <r>
    <x v="2049"/>
    <x v="2049"/>
    <x v="2047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</r>
  <r>
    <x v="2050"/>
    <x v="2050"/>
    <x v="2048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</r>
  <r>
    <x v="2051"/>
    <x v="2051"/>
    <x v="2049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</r>
  <r>
    <x v="2052"/>
    <x v="2052"/>
    <x v="2050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</r>
  <r>
    <x v="2053"/>
    <x v="2053"/>
    <x v="2051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</r>
  <r>
    <x v="2054"/>
    <x v="2054"/>
    <x v="2052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</r>
  <r>
    <x v="2055"/>
    <x v="2055"/>
    <x v="2053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</r>
  <r>
    <x v="2056"/>
    <x v="2056"/>
    <x v="2054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</r>
  <r>
    <x v="2057"/>
    <x v="2057"/>
    <x v="2055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</r>
  <r>
    <x v="2058"/>
    <x v="2058"/>
    <x v="2056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</r>
  <r>
    <x v="2059"/>
    <x v="2059"/>
    <x v="2057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</r>
  <r>
    <x v="2060"/>
    <x v="2060"/>
    <x v="2058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</r>
  <r>
    <x v="2061"/>
    <x v="2061"/>
    <x v="2059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</r>
  <r>
    <x v="2062"/>
    <x v="2062"/>
    <x v="2060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</r>
  <r>
    <x v="2063"/>
    <x v="2063"/>
    <x v="2061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</r>
  <r>
    <x v="2064"/>
    <x v="2064"/>
    <x v="2062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</r>
  <r>
    <x v="2065"/>
    <x v="2065"/>
    <x v="2063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</r>
  <r>
    <x v="2066"/>
    <x v="2066"/>
    <x v="2064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</r>
  <r>
    <x v="2067"/>
    <x v="2067"/>
    <x v="2065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</r>
  <r>
    <x v="2068"/>
    <x v="2068"/>
    <x v="2066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</r>
  <r>
    <x v="2069"/>
    <x v="2069"/>
    <x v="2067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</r>
  <r>
    <x v="2070"/>
    <x v="2070"/>
    <x v="2068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</r>
  <r>
    <x v="2071"/>
    <x v="2071"/>
    <x v="2069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</r>
  <r>
    <x v="2072"/>
    <x v="2072"/>
    <x v="2070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</r>
  <r>
    <x v="2073"/>
    <x v="2073"/>
    <x v="2071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</r>
  <r>
    <x v="2074"/>
    <x v="2074"/>
    <x v="2072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</r>
  <r>
    <x v="2075"/>
    <x v="2075"/>
    <x v="2073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</r>
  <r>
    <x v="2076"/>
    <x v="2076"/>
    <x v="2074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</r>
  <r>
    <x v="2077"/>
    <x v="2077"/>
    <x v="2075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</r>
  <r>
    <x v="2078"/>
    <x v="2078"/>
    <x v="2076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</r>
  <r>
    <x v="2079"/>
    <x v="2079"/>
    <x v="2077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</r>
  <r>
    <x v="2080"/>
    <x v="2080"/>
    <x v="2078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</r>
  <r>
    <x v="2081"/>
    <x v="2081"/>
    <x v="2079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</r>
  <r>
    <x v="2082"/>
    <x v="2082"/>
    <x v="2080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</r>
  <r>
    <x v="2083"/>
    <x v="2083"/>
    <x v="2081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</r>
  <r>
    <x v="2084"/>
    <x v="2084"/>
    <x v="2082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</r>
  <r>
    <x v="2085"/>
    <x v="2085"/>
    <x v="2083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</r>
  <r>
    <x v="2086"/>
    <x v="2086"/>
    <x v="2084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</r>
  <r>
    <x v="2087"/>
    <x v="2087"/>
    <x v="2085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</r>
  <r>
    <x v="2088"/>
    <x v="2088"/>
    <x v="2086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</r>
  <r>
    <x v="2089"/>
    <x v="2089"/>
    <x v="2087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</r>
  <r>
    <x v="2090"/>
    <x v="2090"/>
    <x v="2088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</r>
  <r>
    <x v="2091"/>
    <x v="2091"/>
    <x v="2089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</r>
  <r>
    <x v="2092"/>
    <x v="2092"/>
    <x v="2090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</r>
  <r>
    <x v="2093"/>
    <x v="2093"/>
    <x v="2091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</r>
  <r>
    <x v="2094"/>
    <x v="2094"/>
    <x v="2092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</r>
  <r>
    <x v="2095"/>
    <x v="2095"/>
    <x v="2093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</r>
  <r>
    <x v="2096"/>
    <x v="2096"/>
    <x v="2094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</r>
  <r>
    <x v="2097"/>
    <x v="2097"/>
    <x v="2095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</r>
  <r>
    <x v="2098"/>
    <x v="2098"/>
    <x v="2096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</r>
  <r>
    <x v="2099"/>
    <x v="2099"/>
    <x v="2097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</r>
  <r>
    <x v="2100"/>
    <x v="2100"/>
    <x v="2098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</r>
  <r>
    <x v="2101"/>
    <x v="2101"/>
    <x v="2099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</r>
  <r>
    <x v="2102"/>
    <x v="2102"/>
    <x v="2100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</r>
  <r>
    <x v="2103"/>
    <x v="2103"/>
    <x v="2101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</r>
  <r>
    <x v="2104"/>
    <x v="2104"/>
    <x v="2102"/>
    <n v="800"/>
    <n v="1036"/>
    <x v="0"/>
    <x v="0"/>
    <s v="USD"/>
    <n v="1369958400"/>
    <x v="2104"/>
    <b v="0"/>
    <n v="37"/>
    <b v="1"/>
    <s v="music/indie rock"/>
    <n v="129.5"/>
    <n v="28"/>
    <x v="4"/>
    <x v="14"/>
  </r>
  <r>
    <x v="2105"/>
    <x v="2105"/>
    <x v="2103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</r>
  <r>
    <x v="2106"/>
    <x v="2106"/>
    <x v="2104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</r>
  <r>
    <x v="2107"/>
    <x v="2107"/>
    <x v="2105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</r>
  <r>
    <x v="2108"/>
    <x v="2108"/>
    <x v="2106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</r>
  <r>
    <x v="2109"/>
    <x v="2109"/>
    <x v="2107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</r>
  <r>
    <x v="2110"/>
    <x v="2110"/>
    <x v="2108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</r>
  <r>
    <x v="2111"/>
    <x v="2111"/>
    <x v="2109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</r>
  <r>
    <x v="2112"/>
    <x v="2112"/>
    <x v="2110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</r>
  <r>
    <x v="2113"/>
    <x v="2113"/>
    <x v="2111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</r>
  <r>
    <x v="2114"/>
    <x v="2114"/>
    <x v="2112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</r>
  <r>
    <x v="2115"/>
    <x v="2115"/>
    <x v="2113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</r>
  <r>
    <x v="2116"/>
    <x v="2116"/>
    <x v="2114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</r>
  <r>
    <x v="2117"/>
    <x v="2117"/>
    <x v="2115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</r>
  <r>
    <x v="2118"/>
    <x v="2118"/>
    <x v="2116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</r>
  <r>
    <x v="2119"/>
    <x v="2119"/>
    <x v="2117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</r>
  <r>
    <x v="2120"/>
    <x v="2120"/>
    <x v="2118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</r>
  <r>
    <x v="2121"/>
    <x v="2121"/>
    <x v="2119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</r>
  <r>
    <x v="2122"/>
    <x v="2122"/>
    <x v="2120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</r>
  <r>
    <x v="2123"/>
    <x v="2123"/>
    <x v="2121"/>
    <n v="500"/>
    <n v="50"/>
    <x v="2"/>
    <x v="0"/>
    <s v="USD"/>
    <n v="1268636340"/>
    <x v="2123"/>
    <b v="0"/>
    <n v="5"/>
    <b v="0"/>
    <s v="games/video games"/>
    <n v="10"/>
    <n v="10"/>
    <x v="6"/>
    <x v="17"/>
  </r>
  <r>
    <x v="2124"/>
    <x v="2124"/>
    <x v="2122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</r>
  <r>
    <x v="2125"/>
    <x v="2125"/>
    <x v="2123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</r>
  <r>
    <x v="2126"/>
    <x v="2126"/>
    <x v="2124"/>
    <n v="20000"/>
    <n v="10"/>
    <x v="2"/>
    <x v="0"/>
    <s v="USD"/>
    <n v="1418080887"/>
    <x v="2126"/>
    <b v="0"/>
    <n v="2"/>
    <b v="0"/>
    <s v="games/video games"/>
    <n v="0.05"/>
    <n v="5"/>
    <x v="6"/>
    <x v="17"/>
  </r>
  <r>
    <x v="2127"/>
    <x v="2127"/>
    <x v="2125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</r>
  <r>
    <x v="2128"/>
    <x v="2128"/>
    <x v="2126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</r>
  <r>
    <x v="2129"/>
    <x v="2129"/>
    <x v="2127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</r>
  <r>
    <x v="2130"/>
    <x v="2130"/>
    <x v="2128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</r>
  <r>
    <x v="2131"/>
    <x v="2131"/>
    <x v="2129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</r>
  <r>
    <x v="2132"/>
    <x v="2132"/>
    <x v="2130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</r>
  <r>
    <x v="2133"/>
    <x v="2133"/>
    <x v="2131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</r>
  <r>
    <x v="2134"/>
    <x v="2134"/>
    <x v="2132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</r>
  <r>
    <x v="2135"/>
    <x v="2135"/>
    <x v="2133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</r>
  <r>
    <x v="2136"/>
    <x v="2136"/>
    <x v="2134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</r>
  <r>
    <x v="2137"/>
    <x v="2137"/>
    <x v="2135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</r>
  <r>
    <x v="2138"/>
    <x v="2138"/>
    <x v="2136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</r>
  <r>
    <x v="2139"/>
    <x v="2139"/>
    <x v="2137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</r>
  <r>
    <x v="2140"/>
    <x v="2140"/>
    <x v="2138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</r>
  <r>
    <x v="2141"/>
    <x v="2141"/>
    <x v="2139"/>
    <n v="15000"/>
    <n v="0"/>
    <x v="2"/>
    <x v="0"/>
    <s v="USD"/>
    <n v="1415947159"/>
    <x v="2141"/>
    <b v="0"/>
    <n v="0"/>
    <b v="0"/>
    <s v="games/video games"/>
    <n v="0"/>
    <e v="#DIV/0!"/>
    <x v="6"/>
    <x v="17"/>
  </r>
  <r>
    <x v="2142"/>
    <x v="2142"/>
    <x v="2140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</r>
  <r>
    <x v="2143"/>
    <x v="2143"/>
    <x v="2141"/>
    <n v="2000"/>
    <n v="225"/>
    <x v="2"/>
    <x v="0"/>
    <s v="USD"/>
    <n v="1279738800"/>
    <x v="2143"/>
    <b v="0"/>
    <n v="5"/>
    <b v="0"/>
    <s v="games/video games"/>
    <n v="11.25"/>
    <n v="45"/>
    <x v="6"/>
    <x v="17"/>
  </r>
  <r>
    <x v="2144"/>
    <x v="2144"/>
    <x v="2142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</r>
  <r>
    <x v="2145"/>
    <x v="2145"/>
    <x v="2143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</r>
  <r>
    <x v="2146"/>
    <x v="2146"/>
    <x v="2144"/>
    <n v="5000"/>
    <n v="1"/>
    <x v="2"/>
    <x v="0"/>
    <s v="USD"/>
    <n v="1455207510"/>
    <x v="2146"/>
    <b v="0"/>
    <n v="1"/>
    <b v="0"/>
    <s v="games/video games"/>
    <n v="0.02"/>
    <n v="1"/>
    <x v="6"/>
    <x v="17"/>
  </r>
  <r>
    <x v="2147"/>
    <x v="2147"/>
    <x v="2145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</r>
  <r>
    <x v="2148"/>
    <x v="2148"/>
    <x v="2146"/>
    <n v="100"/>
    <n v="2"/>
    <x v="2"/>
    <x v="1"/>
    <s v="GBP"/>
    <n v="1427992582"/>
    <x v="2148"/>
    <b v="0"/>
    <n v="2"/>
    <b v="0"/>
    <s v="games/video games"/>
    <n v="2"/>
    <n v="1"/>
    <x v="6"/>
    <x v="17"/>
  </r>
  <r>
    <x v="2149"/>
    <x v="2149"/>
    <x v="2147"/>
    <n v="2000"/>
    <n v="0"/>
    <x v="2"/>
    <x v="0"/>
    <s v="USD"/>
    <n v="1280534400"/>
    <x v="2149"/>
    <b v="0"/>
    <n v="0"/>
    <b v="0"/>
    <s v="games/video games"/>
    <n v="0"/>
    <e v="#DIV/0!"/>
    <x v="6"/>
    <x v="17"/>
  </r>
  <r>
    <x v="2150"/>
    <x v="2150"/>
    <x v="2148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</r>
  <r>
    <x v="2151"/>
    <x v="2151"/>
    <x v="2149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</r>
  <r>
    <x v="2152"/>
    <x v="2152"/>
    <x v="2150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</r>
  <r>
    <x v="2153"/>
    <x v="2153"/>
    <x v="2151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</r>
  <r>
    <x v="2154"/>
    <x v="2154"/>
    <x v="2152"/>
    <n v="250"/>
    <n v="2"/>
    <x v="2"/>
    <x v="0"/>
    <s v="USD"/>
    <n v="1390921827"/>
    <x v="2154"/>
    <b v="0"/>
    <n v="2"/>
    <b v="0"/>
    <s v="games/video games"/>
    <n v="0.8"/>
    <n v="1"/>
    <x v="6"/>
    <x v="17"/>
  </r>
  <r>
    <x v="2155"/>
    <x v="2155"/>
    <x v="2153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</r>
  <r>
    <x v="2156"/>
    <x v="2156"/>
    <x v="2154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</r>
  <r>
    <x v="2157"/>
    <x v="2157"/>
    <x v="2155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</r>
  <r>
    <x v="2158"/>
    <x v="2158"/>
    <x v="2156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</r>
  <r>
    <x v="2159"/>
    <x v="2159"/>
    <x v="2157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</r>
  <r>
    <x v="2160"/>
    <x v="2160"/>
    <x v="2158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</r>
  <r>
    <x v="2161"/>
    <x v="2161"/>
    <x v="2159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</r>
  <r>
    <x v="2162"/>
    <x v="2162"/>
    <x v="2160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</r>
  <r>
    <x v="2163"/>
    <x v="2163"/>
    <x v="2161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</r>
  <r>
    <x v="2164"/>
    <x v="2164"/>
    <x v="2162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</r>
  <r>
    <x v="2165"/>
    <x v="2165"/>
    <x v="2163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</r>
  <r>
    <x v="2166"/>
    <x v="2166"/>
    <x v="2164"/>
    <n v="2000"/>
    <n v="2932"/>
    <x v="0"/>
    <x v="0"/>
    <s v="USD"/>
    <n v="1417813618"/>
    <x v="2166"/>
    <b v="0"/>
    <n v="32"/>
    <b v="1"/>
    <s v="music/rock"/>
    <n v="146.6"/>
    <n v="91.625"/>
    <x v="4"/>
    <x v="11"/>
  </r>
  <r>
    <x v="2167"/>
    <x v="2167"/>
    <x v="2165"/>
    <n v="150"/>
    <n v="180"/>
    <x v="0"/>
    <x v="0"/>
    <s v="USD"/>
    <n v="1347672937"/>
    <x v="2167"/>
    <b v="0"/>
    <n v="8"/>
    <b v="1"/>
    <s v="music/rock"/>
    <n v="120"/>
    <n v="22.5"/>
    <x v="4"/>
    <x v="11"/>
  </r>
  <r>
    <x v="2168"/>
    <x v="2168"/>
    <x v="2166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</r>
  <r>
    <x v="2169"/>
    <x v="2169"/>
    <x v="2167"/>
    <n v="153"/>
    <n v="153"/>
    <x v="0"/>
    <x v="0"/>
    <s v="USD"/>
    <n v="1488473351"/>
    <x v="2169"/>
    <b v="0"/>
    <n v="7"/>
    <b v="1"/>
    <s v="music/rock"/>
    <n v="100"/>
    <n v="21.857142857142858"/>
    <x v="4"/>
    <x v="11"/>
  </r>
  <r>
    <x v="2170"/>
    <x v="2170"/>
    <x v="2168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</r>
  <r>
    <x v="2171"/>
    <x v="2171"/>
    <x v="2169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</r>
  <r>
    <x v="2172"/>
    <x v="2172"/>
    <x v="2170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</r>
  <r>
    <x v="2173"/>
    <x v="2173"/>
    <x v="2171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</r>
  <r>
    <x v="2174"/>
    <x v="2174"/>
    <x v="2172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</r>
  <r>
    <x v="2175"/>
    <x v="2175"/>
    <x v="2173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</r>
  <r>
    <x v="2176"/>
    <x v="2176"/>
    <x v="2174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</r>
  <r>
    <x v="2177"/>
    <x v="2177"/>
    <x v="2175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</r>
  <r>
    <x v="2178"/>
    <x v="2178"/>
    <x v="2176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</r>
  <r>
    <x v="2179"/>
    <x v="2179"/>
    <x v="2177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</r>
  <r>
    <x v="2180"/>
    <x v="2180"/>
    <x v="2178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</r>
  <r>
    <x v="2181"/>
    <x v="2181"/>
    <x v="2179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</r>
  <r>
    <x v="2182"/>
    <x v="2182"/>
    <x v="2180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</r>
  <r>
    <x v="2183"/>
    <x v="2183"/>
    <x v="2181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</r>
  <r>
    <x v="2184"/>
    <x v="2184"/>
    <x v="2182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</r>
  <r>
    <x v="2185"/>
    <x v="2185"/>
    <x v="2183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</r>
  <r>
    <x v="2186"/>
    <x v="2186"/>
    <x v="2184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</r>
  <r>
    <x v="2187"/>
    <x v="2187"/>
    <x v="2185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</r>
  <r>
    <x v="2188"/>
    <x v="2188"/>
    <x v="2186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</r>
  <r>
    <x v="2189"/>
    <x v="2189"/>
    <x v="2187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</r>
  <r>
    <x v="2190"/>
    <x v="2190"/>
    <x v="2188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</r>
  <r>
    <x v="2191"/>
    <x v="2191"/>
    <x v="2189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</r>
  <r>
    <x v="2192"/>
    <x v="2192"/>
    <x v="2190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</r>
  <r>
    <x v="2193"/>
    <x v="2193"/>
    <x v="2191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</r>
  <r>
    <x v="2194"/>
    <x v="2194"/>
    <x v="2192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</r>
  <r>
    <x v="2195"/>
    <x v="2195"/>
    <x v="2193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</r>
  <r>
    <x v="2196"/>
    <x v="2196"/>
    <x v="2194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</r>
  <r>
    <x v="2197"/>
    <x v="2197"/>
    <x v="2195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</r>
  <r>
    <x v="2198"/>
    <x v="2198"/>
    <x v="2196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</r>
  <r>
    <x v="2199"/>
    <x v="2199"/>
    <x v="2197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</r>
  <r>
    <x v="2200"/>
    <x v="2200"/>
    <x v="2198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</r>
  <r>
    <x v="2201"/>
    <x v="2201"/>
    <x v="2199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</r>
  <r>
    <x v="2202"/>
    <x v="2202"/>
    <x v="2200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</r>
  <r>
    <x v="2203"/>
    <x v="2203"/>
    <x v="2201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</r>
  <r>
    <x v="2204"/>
    <x v="2204"/>
    <x v="2202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</r>
  <r>
    <x v="2205"/>
    <x v="2205"/>
    <x v="2203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</r>
  <r>
    <x v="2206"/>
    <x v="2206"/>
    <x v="2204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</r>
  <r>
    <x v="2207"/>
    <x v="2207"/>
    <x v="2205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</r>
  <r>
    <x v="2208"/>
    <x v="2208"/>
    <x v="2206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</r>
  <r>
    <x v="2209"/>
    <x v="2209"/>
    <x v="2207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</r>
  <r>
    <x v="2210"/>
    <x v="2210"/>
    <x v="2208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</r>
  <r>
    <x v="2211"/>
    <x v="2211"/>
    <x v="2209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</r>
  <r>
    <x v="2212"/>
    <x v="2212"/>
    <x v="2210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</r>
  <r>
    <x v="2213"/>
    <x v="2213"/>
    <x v="2211"/>
    <n v="5"/>
    <n v="10"/>
    <x v="0"/>
    <x v="0"/>
    <s v="USD"/>
    <n v="1431719379"/>
    <x v="2213"/>
    <b v="0"/>
    <n v="1"/>
    <b v="1"/>
    <s v="music/electronic music"/>
    <n v="200"/>
    <n v="10"/>
    <x v="4"/>
    <x v="15"/>
  </r>
  <r>
    <x v="2214"/>
    <x v="2214"/>
    <x v="2212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</r>
  <r>
    <x v="2215"/>
    <x v="2215"/>
    <x v="2213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</r>
  <r>
    <x v="2216"/>
    <x v="2216"/>
    <x v="2214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</r>
  <r>
    <x v="2217"/>
    <x v="2217"/>
    <x v="2215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</r>
  <r>
    <x v="2218"/>
    <x v="2218"/>
    <x v="2216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</r>
  <r>
    <x v="2219"/>
    <x v="2219"/>
    <x v="2217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</r>
  <r>
    <x v="2220"/>
    <x v="2220"/>
    <x v="2218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</r>
  <r>
    <x v="2221"/>
    <x v="2221"/>
    <x v="2219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</r>
  <r>
    <x v="2222"/>
    <x v="2222"/>
    <x v="2220"/>
    <n v="500"/>
    <n v="813"/>
    <x v="0"/>
    <x v="0"/>
    <s v="USD"/>
    <n v="1327776847"/>
    <x v="2222"/>
    <b v="0"/>
    <n v="30"/>
    <b v="1"/>
    <s v="games/tabletop games"/>
    <n v="162.6"/>
    <n v="27.1"/>
    <x v="6"/>
    <x v="32"/>
  </r>
  <r>
    <x v="2223"/>
    <x v="2223"/>
    <x v="2221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</r>
  <r>
    <x v="2224"/>
    <x v="2224"/>
    <x v="2222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</r>
  <r>
    <x v="2225"/>
    <x v="2225"/>
    <x v="2223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</r>
  <r>
    <x v="2226"/>
    <x v="2226"/>
    <x v="2224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</r>
  <r>
    <x v="2227"/>
    <x v="2227"/>
    <x v="2225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</r>
  <r>
    <x v="2228"/>
    <x v="2228"/>
    <x v="2226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</r>
  <r>
    <x v="2229"/>
    <x v="2229"/>
    <x v="2227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</r>
  <r>
    <x v="2230"/>
    <x v="2230"/>
    <x v="2228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</r>
  <r>
    <x v="2231"/>
    <x v="2231"/>
    <x v="2229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</r>
  <r>
    <x v="2232"/>
    <x v="2232"/>
    <x v="2230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</r>
  <r>
    <x v="2233"/>
    <x v="2233"/>
    <x v="2231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</r>
  <r>
    <x v="2234"/>
    <x v="2234"/>
    <x v="2232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</r>
  <r>
    <x v="2235"/>
    <x v="2235"/>
    <x v="2233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</r>
  <r>
    <x v="2236"/>
    <x v="2236"/>
    <x v="2234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</r>
  <r>
    <x v="2237"/>
    <x v="2237"/>
    <x v="2235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</r>
  <r>
    <x v="2238"/>
    <x v="2238"/>
    <x v="2236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</r>
  <r>
    <x v="2239"/>
    <x v="2239"/>
    <x v="2237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</r>
  <r>
    <x v="2240"/>
    <x v="2240"/>
    <x v="2238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</r>
  <r>
    <x v="2241"/>
    <x v="2241"/>
    <x v="2239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</r>
  <r>
    <x v="2242"/>
    <x v="2242"/>
    <x v="2240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</r>
  <r>
    <x v="2243"/>
    <x v="2243"/>
    <x v="2241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</r>
  <r>
    <x v="2244"/>
    <x v="2244"/>
    <x v="2242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</r>
  <r>
    <x v="2245"/>
    <x v="2245"/>
    <x v="2243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</r>
  <r>
    <x v="2246"/>
    <x v="2246"/>
    <x v="2244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</r>
  <r>
    <x v="2247"/>
    <x v="2247"/>
    <x v="2245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</r>
  <r>
    <x v="2248"/>
    <x v="2248"/>
    <x v="2246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</r>
  <r>
    <x v="2249"/>
    <x v="2249"/>
    <x v="2247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</r>
  <r>
    <x v="2250"/>
    <x v="2250"/>
    <x v="2248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</r>
  <r>
    <x v="2251"/>
    <x v="2251"/>
    <x v="2249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</r>
  <r>
    <x v="2252"/>
    <x v="2252"/>
    <x v="2250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</r>
  <r>
    <x v="2253"/>
    <x v="2253"/>
    <x v="2251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</r>
  <r>
    <x v="2254"/>
    <x v="2254"/>
    <x v="2252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</r>
  <r>
    <x v="2255"/>
    <x v="2255"/>
    <x v="2253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</r>
  <r>
    <x v="2256"/>
    <x v="2256"/>
    <x v="2254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</r>
  <r>
    <x v="2257"/>
    <x v="2257"/>
    <x v="2255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</r>
  <r>
    <x v="2258"/>
    <x v="2258"/>
    <x v="2256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</r>
  <r>
    <x v="2259"/>
    <x v="2259"/>
    <x v="2257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</r>
  <r>
    <x v="2260"/>
    <x v="2260"/>
    <x v="2258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</r>
  <r>
    <x v="2261"/>
    <x v="2261"/>
    <x v="2259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</r>
  <r>
    <x v="2262"/>
    <x v="2262"/>
    <x v="2260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</r>
  <r>
    <x v="2263"/>
    <x v="2263"/>
    <x v="2261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</r>
  <r>
    <x v="2264"/>
    <x v="2264"/>
    <x v="2262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</r>
  <r>
    <x v="2265"/>
    <x v="2265"/>
    <x v="2263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</r>
  <r>
    <x v="2266"/>
    <x v="2266"/>
    <x v="2264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</r>
  <r>
    <x v="2267"/>
    <x v="2267"/>
    <x v="2265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</r>
  <r>
    <x v="2268"/>
    <x v="2268"/>
    <x v="2266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</r>
  <r>
    <x v="2269"/>
    <x v="2269"/>
    <x v="2267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</r>
  <r>
    <x v="2270"/>
    <x v="2270"/>
    <x v="2268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</r>
  <r>
    <x v="2271"/>
    <x v="2271"/>
    <x v="2269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</r>
  <r>
    <x v="2272"/>
    <x v="2272"/>
    <x v="2270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</r>
  <r>
    <x v="2273"/>
    <x v="2273"/>
    <x v="2271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</r>
  <r>
    <x v="2274"/>
    <x v="2274"/>
    <x v="2272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</r>
  <r>
    <x v="2275"/>
    <x v="2275"/>
    <x v="2273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</r>
  <r>
    <x v="2276"/>
    <x v="2276"/>
    <x v="2274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</r>
  <r>
    <x v="2277"/>
    <x v="2277"/>
    <x v="2275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</r>
  <r>
    <x v="2278"/>
    <x v="2278"/>
    <x v="2276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</r>
  <r>
    <x v="2279"/>
    <x v="2279"/>
    <x v="2277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</r>
  <r>
    <x v="2280"/>
    <x v="2280"/>
    <x v="2278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</r>
  <r>
    <x v="2281"/>
    <x v="2281"/>
    <x v="2279"/>
    <n v="300"/>
    <n v="555"/>
    <x v="0"/>
    <x v="0"/>
    <s v="USD"/>
    <n v="1311576600"/>
    <x v="2281"/>
    <b v="0"/>
    <n v="11"/>
    <b v="1"/>
    <s v="music/rock"/>
    <n v="185"/>
    <n v="50.454545454545453"/>
    <x v="4"/>
    <x v="11"/>
  </r>
  <r>
    <x v="2282"/>
    <x v="2282"/>
    <x v="2280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</r>
  <r>
    <x v="2283"/>
    <x v="2283"/>
    <x v="2281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</r>
  <r>
    <x v="2284"/>
    <x v="2284"/>
    <x v="2282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</r>
  <r>
    <x v="2285"/>
    <x v="2285"/>
    <x v="2283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</r>
  <r>
    <x v="2286"/>
    <x v="2286"/>
    <x v="2284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</r>
  <r>
    <x v="2287"/>
    <x v="2287"/>
    <x v="2285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</r>
  <r>
    <x v="2288"/>
    <x v="2288"/>
    <x v="2286"/>
    <n v="1000"/>
    <n v="1001"/>
    <x v="0"/>
    <x v="0"/>
    <s v="USD"/>
    <n v="1340733600"/>
    <x v="2288"/>
    <b v="0"/>
    <n v="25"/>
    <b v="1"/>
    <s v="music/rock"/>
    <n v="100.1"/>
    <n v="40.04"/>
    <x v="4"/>
    <x v="11"/>
  </r>
  <r>
    <x v="2289"/>
    <x v="2289"/>
    <x v="2287"/>
    <n v="1500"/>
    <n v="1611"/>
    <x v="0"/>
    <x v="0"/>
    <s v="USD"/>
    <n v="1386372120"/>
    <x v="2289"/>
    <b v="0"/>
    <n v="25"/>
    <b v="1"/>
    <s v="music/rock"/>
    <n v="107.4"/>
    <n v="64.44"/>
    <x v="4"/>
    <x v="11"/>
  </r>
  <r>
    <x v="2290"/>
    <x v="2290"/>
    <x v="2288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</r>
  <r>
    <x v="2291"/>
    <x v="2291"/>
    <x v="2289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</r>
  <r>
    <x v="2292"/>
    <x v="2292"/>
    <x v="2290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</r>
  <r>
    <x v="2293"/>
    <x v="2293"/>
    <x v="2291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</r>
  <r>
    <x v="2294"/>
    <x v="2294"/>
    <x v="2292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</r>
  <r>
    <x v="2295"/>
    <x v="2295"/>
    <x v="2293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</r>
  <r>
    <x v="2296"/>
    <x v="2296"/>
    <x v="2294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</r>
  <r>
    <x v="2297"/>
    <x v="2297"/>
    <x v="2295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</r>
  <r>
    <x v="2298"/>
    <x v="2298"/>
    <x v="2296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</r>
  <r>
    <x v="2299"/>
    <x v="2299"/>
    <x v="2297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</r>
  <r>
    <x v="2300"/>
    <x v="2300"/>
    <x v="2298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</r>
  <r>
    <x v="2301"/>
    <x v="2301"/>
    <x v="2299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</r>
  <r>
    <x v="2302"/>
    <x v="2302"/>
    <x v="2300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</r>
  <r>
    <x v="2303"/>
    <x v="2303"/>
    <x v="2301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</r>
  <r>
    <x v="2304"/>
    <x v="2304"/>
    <x v="2302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</r>
  <r>
    <x v="2305"/>
    <x v="2305"/>
    <x v="2303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</r>
  <r>
    <x v="2306"/>
    <x v="2306"/>
    <x v="2304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</r>
  <r>
    <x v="2307"/>
    <x v="2307"/>
    <x v="2305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</r>
  <r>
    <x v="2308"/>
    <x v="2308"/>
    <x v="2306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</r>
  <r>
    <x v="2309"/>
    <x v="2309"/>
    <x v="2307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</r>
  <r>
    <x v="2310"/>
    <x v="2310"/>
    <x v="2308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</r>
  <r>
    <x v="2311"/>
    <x v="2311"/>
    <x v="2309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</r>
  <r>
    <x v="2312"/>
    <x v="2312"/>
    <x v="2310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</r>
  <r>
    <x v="2313"/>
    <x v="2313"/>
    <x v="2311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</r>
  <r>
    <x v="2314"/>
    <x v="2314"/>
    <x v="2312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</r>
  <r>
    <x v="2315"/>
    <x v="2315"/>
    <x v="2313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</r>
  <r>
    <x v="2316"/>
    <x v="2316"/>
    <x v="2314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</r>
  <r>
    <x v="2317"/>
    <x v="2317"/>
    <x v="2315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</r>
  <r>
    <x v="2318"/>
    <x v="2318"/>
    <x v="2316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</r>
  <r>
    <x v="2319"/>
    <x v="2319"/>
    <x v="2317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</r>
  <r>
    <x v="2320"/>
    <x v="2320"/>
    <x v="2318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</r>
  <r>
    <x v="2321"/>
    <x v="2321"/>
    <x v="2319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</r>
  <r>
    <x v="2322"/>
    <x v="2322"/>
    <x v="2320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</r>
  <r>
    <x v="2323"/>
    <x v="2323"/>
    <x v="2321"/>
    <n v="250"/>
    <n v="120"/>
    <x v="3"/>
    <x v="0"/>
    <s v="USD"/>
    <n v="1490033247"/>
    <x v="2323"/>
    <b v="0"/>
    <n v="4"/>
    <b v="0"/>
    <s v="food/small batch"/>
    <n v="48"/>
    <n v="30"/>
    <x v="7"/>
    <x v="33"/>
  </r>
  <r>
    <x v="2324"/>
    <x v="2324"/>
    <x v="2322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</r>
  <r>
    <x v="2325"/>
    <x v="2325"/>
    <x v="2323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</r>
  <r>
    <x v="2326"/>
    <x v="2326"/>
    <x v="2324"/>
    <n v="15000"/>
    <n v="108"/>
    <x v="3"/>
    <x v="0"/>
    <s v="USD"/>
    <n v="1493571600"/>
    <x v="2326"/>
    <b v="0"/>
    <n v="1"/>
    <b v="0"/>
    <s v="food/small batch"/>
    <n v="0.72"/>
    <n v="108"/>
    <x v="7"/>
    <x v="33"/>
  </r>
  <r>
    <x v="2327"/>
    <x v="2327"/>
    <x v="2325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</r>
  <r>
    <x v="2328"/>
    <x v="2328"/>
    <x v="2326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</r>
  <r>
    <x v="2329"/>
    <x v="2329"/>
    <x v="2327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</r>
  <r>
    <x v="2330"/>
    <x v="2330"/>
    <x v="2328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</r>
  <r>
    <x v="2331"/>
    <x v="2331"/>
    <x v="2329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</r>
  <r>
    <x v="2332"/>
    <x v="2332"/>
    <x v="2330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</r>
  <r>
    <x v="2333"/>
    <x v="2333"/>
    <x v="2331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</r>
  <r>
    <x v="2334"/>
    <x v="2334"/>
    <x v="2332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</r>
  <r>
    <x v="2335"/>
    <x v="2335"/>
    <x v="2333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</r>
  <r>
    <x v="2336"/>
    <x v="2336"/>
    <x v="2334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</r>
  <r>
    <x v="2337"/>
    <x v="2337"/>
    <x v="2335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</r>
  <r>
    <x v="2338"/>
    <x v="2338"/>
    <x v="2336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</r>
  <r>
    <x v="2339"/>
    <x v="2339"/>
    <x v="2337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</r>
  <r>
    <x v="2340"/>
    <x v="2340"/>
    <x v="2338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</r>
  <r>
    <x v="2341"/>
    <x v="2341"/>
    <x v="2339"/>
    <n v="5000"/>
    <n v="0"/>
    <x v="1"/>
    <x v="0"/>
    <s v="USD"/>
    <n v="1436729504"/>
    <x v="2341"/>
    <b v="0"/>
    <n v="0"/>
    <b v="0"/>
    <s v="technology/web"/>
    <n v="0"/>
    <e v="#DIV/0!"/>
    <x v="2"/>
    <x v="7"/>
  </r>
  <r>
    <x v="2342"/>
    <x v="2342"/>
    <x v="2340"/>
    <n v="5500"/>
    <n v="0"/>
    <x v="1"/>
    <x v="0"/>
    <s v="USD"/>
    <n v="1412571600"/>
    <x v="2342"/>
    <b v="0"/>
    <n v="0"/>
    <b v="0"/>
    <s v="technology/web"/>
    <n v="0"/>
    <e v="#DIV/0!"/>
    <x v="2"/>
    <x v="7"/>
  </r>
  <r>
    <x v="2343"/>
    <x v="2343"/>
    <x v="2341"/>
    <n v="10000"/>
    <n v="300"/>
    <x v="1"/>
    <x v="0"/>
    <s v="USD"/>
    <n v="1452282420"/>
    <x v="2343"/>
    <b v="0"/>
    <n v="1"/>
    <b v="0"/>
    <s v="technology/web"/>
    <n v="3"/>
    <n v="300"/>
    <x v="2"/>
    <x v="7"/>
  </r>
  <r>
    <x v="2344"/>
    <x v="2344"/>
    <x v="2342"/>
    <n v="1000"/>
    <n v="1"/>
    <x v="1"/>
    <x v="5"/>
    <s v="CAD"/>
    <n v="1466789269"/>
    <x v="2344"/>
    <b v="0"/>
    <n v="1"/>
    <b v="0"/>
    <s v="technology/web"/>
    <n v="0.1"/>
    <n v="1"/>
    <x v="2"/>
    <x v="7"/>
  </r>
  <r>
    <x v="2345"/>
    <x v="2345"/>
    <x v="2343"/>
    <n v="3000"/>
    <n v="0"/>
    <x v="1"/>
    <x v="0"/>
    <s v="USD"/>
    <n v="1427845140"/>
    <x v="2345"/>
    <b v="0"/>
    <n v="0"/>
    <b v="0"/>
    <s v="technology/web"/>
    <n v="0"/>
    <e v="#DIV/0!"/>
    <x v="2"/>
    <x v="7"/>
  </r>
  <r>
    <x v="2346"/>
    <x v="2346"/>
    <x v="2344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</r>
  <r>
    <x v="2347"/>
    <x v="2347"/>
    <x v="2345"/>
    <n v="1000"/>
    <n v="15"/>
    <x v="1"/>
    <x v="0"/>
    <s v="USD"/>
    <n v="1472135676"/>
    <x v="2347"/>
    <b v="0"/>
    <n v="1"/>
    <b v="0"/>
    <s v="technology/web"/>
    <n v="1.5"/>
    <n v="15"/>
    <x v="2"/>
    <x v="7"/>
  </r>
  <r>
    <x v="2348"/>
    <x v="2348"/>
    <x v="2346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</r>
  <r>
    <x v="2349"/>
    <x v="2349"/>
    <x v="2347"/>
    <n v="474900"/>
    <n v="0"/>
    <x v="1"/>
    <x v="11"/>
    <s v="SEK"/>
    <n v="1439318228"/>
    <x v="2349"/>
    <b v="0"/>
    <n v="0"/>
    <b v="0"/>
    <s v="technology/web"/>
    <n v="0"/>
    <e v="#DIV/0!"/>
    <x v="2"/>
    <x v="7"/>
  </r>
  <r>
    <x v="2350"/>
    <x v="2350"/>
    <x v="2348"/>
    <n v="50000"/>
    <n v="0"/>
    <x v="1"/>
    <x v="17"/>
    <s v="EUR"/>
    <n v="1483474370"/>
    <x v="2350"/>
    <b v="0"/>
    <n v="0"/>
    <b v="0"/>
    <s v="technology/web"/>
    <n v="0"/>
    <e v="#DIV/0!"/>
    <x v="2"/>
    <x v="7"/>
  </r>
  <r>
    <x v="2351"/>
    <x v="2351"/>
    <x v="2349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</r>
  <r>
    <x v="2352"/>
    <x v="2352"/>
    <x v="2350"/>
    <n v="2000"/>
    <n v="0"/>
    <x v="1"/>
    <x v="0"/>
    <s v="USD"/>
    <n v="1433603552"/>
    <x v="2352"/>
    <b v="0"/>
    <n v="0"/>
    <b v="0"/>
    <s v="technology/web"/>
    <n v="0"/>
    <e v="#DIV/0!"/>
    <x v="2"/>
    <x v="7"/>
  </r>
  <r>
    <x v="2353"/>
    <x v="2353"/>
    <x v="2351"/>
    <n v="1000"/>
    <n v="0"/>
    <x v="1"/>
    <x v="0"/>
    <s v="USD"/>
    <n v="1429632822"/>
    <x v="2353"/>
    <b v="0"/>
    <n v="0"/>
    <b v="0"/>
    <s v="technology/web"/>
    <n v="0"/>
    <e v="#DIV/0!"/>
    <x v="2"/>
    <x v="7"/>
  </r>
  <r>
    <x v="2354"/>
    <x v="2354"/>
    <x v="2352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</r>
  <r>
    <x v="2355"/>
    <x v="2355"/>
    <x v="2353"/>
    <n v="8000"/>
    <n v="55"/>
    <x v="1"/>
    <x v="2"/>
    <s v="AUD"/>
    <n v="1430604136"/>
    <x v="2355"/>
    <b v="0"/>
    <n v="2"/>
    <b v="0"/>
    <s v="technology/web"/>
    <n v="0.6875"/>
    <n v="27.5"/>
    <x v="2"/>
    <x v="7"/>
  </r>
  <r>
    <x v="2356"/>
    <x v="2356"/>
    <x v="2354"/>
    <n v="10000"/>
    <n v="0"/>
    <x v="1"/>
    <x v="9"/>
    <s v="EUR"/>
    <n v="1433530104"/>
    <x v="2356"/>
    <b v="0"/>
    <n v="0"/>
    <b v="0"/>
    <s v="technology/web"/>
    <n v="0"/>
    <e v="#DIV/0!"/>
    <x v="2"/>
    <x v="7"/>
  </r>
  <r>
    <x v="2357"/>
    <x v="2357"/>
    <x v="2355"/>
    <n v="27000"/>
    <n v="0"/>
    <x v="1"/>
    <x v="1"/>
    <s v="GBP"/>
    <n v="1445093578"/>
    <x v="2357"/>
    <b v="0"/>
    <n v="0"/>
    <b v="0"/>
    <s v="technology/web"/>
    <n v="0"/>
    <e v="#DIV/0!"/>
    <x v="2"/>
    <x v="7"/>
  </r>
  <r>
    <x v="2358"/>
    <x v="2358"/>
    <x v="2356"/>
    <n v="1500"/>
    <n v="0"/>
    <x v="1"/>
    <x v="1"/>
    <s v="GBP"/>
    <n v="1422664740"/>
    <x v="2358"/>
    <b v="0"/>
    <n v="0"/>
    <b v="0"/>
    <s v="technology/web"/>
    <n v="0"/>
    <e v="#DIV/0!"/>
    <x v="2"/>
    <x v="7"/>
  </r>
  <r>
    <x v="2359"/>
    <x v="2359"/>
    <x v="2357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</r>
  <r>
    <x v="2360"/>
    <x v="2360"/>
    <x v="2358"/>
    <n v="5000"/>
    <n v="2"/>
    <x v="1"/>
    <x v="5"/>
    <s v="CAD"/>
    <n v="1454864280"/>
    <x v="2360"/>
    <b v="0"/>
    <n v="1"/>
    <b v="0"/>
    <s v="technology/web"/>
    <n v="0.04"/>
    <n v="2"/>
    <x v="2"/>
    <x v="7"/>
  </r>
  <r>
    <x v="2361"/>
    <x v="2361"/>
    <x v="2359"/>
    <n v="200"/>
    <n v="0"/>
    <x v="1"/>
    <x v="5"/>
    <s v="CAD"/>
    <n v="1462053600"/>
    <x v="2361"/>
    <b v="0"/>
    <n v="0"/>
    <b v="0"/>
    <s v="technology/web"/>
    <n v="0"/>
    <e v="#DIV/0!"/>
    <x v="2"/>
    <x v="7"/>
  </r>
  <r>
    <x v="2362"/>
    <x v="2362"/>
    <x v="2360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</r>
  <r>
    <x v="2363"/>
    <x v="2363"/>
    <x v="2361"/>
    <n v="175000"/>
    <n v="0"/>
    <x v="1"/>
    <x v="0"/>
    <s v="USD"/>
    <n v="1451348200"/>
    <x v="2363"/>
    <b v="0"/>
    <n v="0"/>
    <b v="0"/>
    <s v="technology/web"/>
    <n v="0"/>
    <e v="#DIV/0!"/>
    <x v="2"/>
    <x v="7"/>
  </r>
  <r>
    <x v="2364"/>
    <x v="2364"/>
    <x v="2362"/>
    <n v="128"/>
    <n v="0"/>
    <x v="1"/>
    <x v="0"/>
    <s v="USD"/>
    <n v="1445898356"/>
    <x v="2364"/>
    <b v="0"/>
    <n v="0"/>
    <b v="0"/>
    <s v="technology/web"/>
    <n v="0"/>
    <e v="#DIV/0!"/>
    <x v="2"/>
    <x v="7"/>
  </r>
  <r>
    <x v="2365"/>
    <x v="2365"/>
    <x v="2363"/>
    <n v="1000"/>
    <n v="0"/>
    <x v="1"/>
    <x v="13"/>
    <s v="EUR"/>
    <n v="1453071600"/>
    <x v="2365"/>
    <b v="0"/>
    <n v="0"/>
    <b v="0"/>
    <s v="technology/web"/>
    <n v="0"/>
    <e v="#DIV/0!"/>
    <x v="2"/>
    <x v="7"/>
  </r>
  <r>
    <x v="2366"/>
    <x v="2366"/>
    <x v="2364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</r>
  <r>
    <x v="2367"/>
    <x v="2367"/>
    <x v="2365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</r>
  <r>
    <x v="2368"/>
    <x v="2368"/>
    <x v="2366"/>
    <n v="40000"/>
    <n v="100"/>
    <x v="1"/>
    <x v="0"/>
    <s v="USD"/>
    <n v="1429028365"/>
    <x v="2368"/>
    <b v="0"/>
    <n v="2"/>
    <b v="0"/>
    <s v="technology/web"/>
    <n v="0.25"/>
    <n v="50"/>
    <x v="2"/>
    <x v="7"/>
  </r>
  <r>
    <x v="2369"/>
    <x v="2369"/>
    <x v="2367"/>
    <n v="25000"/>
    <n v="0"/>
    <x v="1"/>
    <x v="0"/>
    <s v="USD"/>
    <n v="1455132611"/>
    <x v="2369"/>
    <b v="0"/>
    <n v="0"/>
    <b v="0"/>
    <s v="technology/web"/>
    <n v="0"/>
    <e v="#DIV/0!"/>
    <x v="2"/>
    <x v="7"/>
  </r>
  <r>
    <x v="2370"/>
    <x v="2370"/>
    <x v="2368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</r>
  <r>
    <x v="2371"/>
    <x v="2371"/>
    <x v="2369"/>
    <n v="2000"/>
    <n v="0"/>
    <x v="1"/>
    <x v="0"/>
    <s v="USD"/>
    <n v="1435257596"/>
    <x v="2371"/>
    <b v="0"/>
    <n v="0"/>
    <b v="0"/>
    <s v="technology/web"/>
    <n v="0"/>
    <e v="#DIV/0!"/>
    <x v="2"/>
    <x v="7"/>
  </r>
  <r>
    <x v="2372"/>
    <x v="2372"/>
    <x v="2370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</r>
  <r>
    <x v="2373"/>
    <x v="2373"/>
    <x v="2371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</r>
  <r>
    <x v="2374"/>
    <x v="2374"/>
    <x v="2372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</r>
  <r>
    <x v="2375"/>
    <x v="2375"/>
    <x v="2373"/>
    <n v="10000"/>
    <n v="0"/>
    <x v="1"/>
    <x v="0"/>
    <s v="USD"/>
    <n v="1473451437"/>
    <x v="2375"/>
    <b v="0"/>
    <n v="0"/>
    <b v="0"/>
    <s v="technology/web"/>
    <n v="0"/>
    <e v="#DIV/0!"/>
    <x v="2"/>
    <x v="7"/>
  </r>
  <r>
    <x v="2376"/>
    <x v="2376"/>
    <x v="2374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</r>
  <r>
    <x v="2377"/>
    <x v="2377"/>
    <x v="2375"/>
    <n v="2500"/>
    <n v="0"/>
    <x v="1"/>
    <x v="5"/>
    <s v="CAD"/>
    <n v="1480110783"/>
    <x v="2377"/>
    <b v="0"/>
    <n v="0"/>
    <b v="0"/>
    <s v="technology/web"/>
    <n v="0"/>
    <e v="#DIV/0!"/>
    <x v="2"/>
    <x v="7"/>
  </r>
  <r>
    <x v="2378"/>
    <x v="2378"/>
    <x v="2376"/>
    <n v="110000"/>
    <n v="0"/>
    <x v="1"/>
    <x v="0"/>
    <s v="USD"/>
    <n v="1440548330"/>
    <x v="2378"/>
    <b v="0"/>
    <n v="0"/>
    <b v="0"/>
    <s v="technology/web"/>
    <n v="0"/>
    <e v="#DIV/0!"/>
    <x v="2"/>
    <x v="7"/>
  </r>
  <r>
    <x v="2379"/>
    <x v="2379"/>
    <x v="2377"/>
    <n v="30000"/>
    <n v="0"/>
    <x v="1"/>
    <x v="0"/>
    <s v="USD"/>
    <n v="1444004616"/>
    <x v="2379"/>
    <b v="0"/>
    <n v="0"/>
    <b v="0"/>
    <s v="technology/web"/>
    <n v="0"/>
    <e v="#DIV/0!"/>
    <x v="2"/>
    <x v="7"/>
  </r>
  <r>
    <x v="2380"/>
    <x v="2380"/>
    <x v="2378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</r>
  <r>
    <x v="2381"/>
    <x v="2381"/>
    <x v="2379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</r>
  <r>
    <x v="2382"/>
    <x v="2382"/>
    <x v="2380"/>
    <n v="3000"/>
    <n v="75"/>
    <x v="1"/>
    <x v="0"/>
    <s v="USD"/>
    <n v="1438662603"/>
    <x v="2382"/>
    <b v="0"/>
    <n v="2"/>
    <b v="0"/>
    <s v="technology/web"/>
    <n v="2.5"/>
    <n v="37.5"/>
    <x v="2"/>
    <x v="7"/>
  </r>
  <r>
    <x v="2383"/>
    <x v="2383"/>
    <x v="2381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</r>
  <r>
    <x v="2384"/>
    <x v="2384"/>
    <x v="2382"/>
    <n v="1000"/>
    <n v="8"/>
    <x v="1"/>
    <x v="0"/>
    <s v="USD"/>
    <n v="1415932643"/>
    <x v="2384"/>
    <b v="0"/>
    <n v="8"/>
    <b v="0"/>
    <s v="technology/web"/>
    <n v="0.8"/>
    <n v="1"/>
    <x v="2"/>
    <x v="7"/>
  </r>
  <r>
    <x v="2385"/>
    <x v="2385"/>
    <x v="2383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</r>
  <r>
    <x v="2386"/>
    <x v="2386"/>
    <x v="2384"/>
    <n v="30000"/>
    <n v="0"/>
    <x v="1"/>
    <x v="5"/>
    <s v="CAD"/>
    <n v="1420920424"/>
    <x v="2386"/>
    <b v="0"/>
    <n v="0"/>
    <b v="0"/>
    <s v="technology/web"/>
    <n v="0"/>
    <e v="#DIV/0!"/>
    <x v="2"/>
    <x v="7"/>
  </r>
  <r>
    <x v="2387"/>
    <x v="2387"/>
    <x v="2385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</r>
  <r>
    <x v="2388"/>
    <x v="2388"/>
    <x v="2386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</r>
  <r>
    <x v="2389"/>
    <x v="2389"/>
    <x v="2387"/>
    <n v="16000"/>
    <n v="30"/>
    <x v="1"/>
    <x v="6"/>
    <s v="EUR"/>
    <n v="1437861540"/>
    <x v="2389"/>
    <b v="0"/>
    <n v="1"/>
    <b v="0"/>
    <s v="technology/web"/>
    <n v="0.1875"/>
    <n v="30"/>
    <x v="2"/>
    <x v="7"/>
  </r>
  <r>
    <x v="2390"/>
    <x v="2390"/>
    <x v="2388"/>
    <n v="510000"/>
    <n v="0"/>
    <x v="1"/>
    <x v="2"/>
    <s v="AUD"/>
    <n v="1420352264"/>
    <x v="2390"/>
    <b v="0"/>
    <n v="0"/>
    <b v="0"/>
    <s v="technology/web"/>
    <n v="0"/>
    <e v="#DIV/0!"/>
    <x v="2"/>
    <x v="7"/>
  </r>
  <r>
    <x v="2391"/>
    <x v="2391"/>
    <x v="2389"/>
    <n v="20000"/>
    <n v="25"/>
    <x v="1"/>
    <x v="0"/>
    <s v="USD"/>
    <n v="1427825044"/>
    <x v="2391"/>
    <b v="0"/>
    <n v="1"/>
    <b v="0"/>
    <s v="technology/web"/>
    <n v="0.125"/>
    <n v="25"/>
    <x v="2"/>
    <x v="7"/>
  </r>
  <r>
    <x v="2392"/>
    <x v="2392"/>
    <x v="2390"/>
    <n v="4200"/>
    <n v="0"/>
    <x v="1"/>
    <x v="0"/>
    <s v="USD"/>
    <n v="1446087223"/>
    <x v="2392"/>
    <b v="0"/>
    <n v="0"/>
    <b v="0"/>
    <s v="technology/web"/>
    <n v="0"/>
    <e v="#DIV/0!"/>
    <x v="2"/>
    <x v="7"/>
  </r>
  <r>
    <x v="2393"/>
    <x v="2393"/>
    <x v="2391"/>
    <n v="100000"/>
    <n v="50"/>
    <x v="1"/>
    <x v="0"/>
    <s v="USD"/>
    <n v="1439048017"/>
    <x v="2393"/>
    <b v="0"/>
    <n v="1"/>
    <b v="0"/>
    <s v="technology/web"/>
    <n v="0.05"/>
    <n v="50"/>
    <x v="2"/>
    <x v="7"/>
  </r>
  <r>
    <x v="2394"/>
    <x v="2394"/>
    <x v="2392"/>
    <n v="5000"/>
    <n v="3"/>
    <x v="1"/>
    <x v="17"/>
    <s v="EUR"/>
    <n v="1424940093"/>
    <x v="2394"/>
    <b v="0"/>
    <n v="2"/>
    <b v="0"/>
    <s v="technology/web"/>
    <n v="0.06"/>
    <n v="1.5"/>
    <x v="2"/>
    <x v="7"/>
  </r>
  <r>
    <x v="2395"/>
    <x v="2395"/>
    <x v="2393"/>
    <n v="33000"/>
    <n v="0"/>
    <x v="1"/>
    <x v="0"/>
    <s v="USD"/>
    <n v="1484038620"/>
    <x v="2395"/>
    <b v="0"/>
    <n v="0"/>
    <b v="0"/>
    <s v="technology/web"/>
    <n v="0"/>
    <e v="#DIV/0!"/>
    <x v="2"/>
    <x v="7"/>
  </r>
  <r>
    <x v="2396"/>
    <x v="2396"/>
    <x v="2394"/>
    <n v="5000"/>
    <n v="10"/>
    <x v="1"/>
    <x v="16"/>
    <s v="CHF"/>
    <n v="1444940558"/>
    <x v="2396"/>
    <b v="0"/>
    <n v="1"/>
    <b v="0"/>
    <s v="technology/web"/>
    <n v="0.2"/>
    <n v="10"/>
    <x v="2"/>
    <x v="7"/>
  </r>
  <r>
    <x v="2397"/>
    <x v="2397"/>
    <x v="2395"/>
    <n v="124000"/>
    <n v="0"/>
    <x v="1"/>
    <x v="0"/>
    <s v="USD"/>
    <n v="1420233256"/>
    <x v="2397"/>
    <b v="0"/>
    <n v="0"/>
    <b v="0"/>
    <s v="technology/web"/>
    <n v="0"/>
    <e v="#DIV/0!"/>
    <x v="2"/>
    <x v="7"/>
  </r>
  <r>
    <x v="2398"/>
    <x v="2398"/>
    <x v="2396"/>
    <n v="4000"/>
    <n v="0"/>
    <x v="1"/>
    <x v="0"/>
    <s v="USD"/>
    <n v="1435874384"/>
    <x v="2398"/>
    <b v="0"/>
    <n v="0"/>
    <b v="0"/>
    <s v="technology/web"/>
    <n v="0"/>
    <e v="#DIV/0!"/>
    <x v="2"/>
    <x v="7"/>
  </r>
  <r>
    <x v="2399"/>
    <x v="2399"/>
    <x v="2397"/>
    <n v="13000"/>
    <n v="0"/>
    <x v="1"/>
    <x v="11"/>
    <s v="SEK"/>
    <n v="1418934506"/>
    <x v="2399"/>
    <b v="0"/>
    <n v="0"/>
    <b v="0"/>
    <s v="technology/web"/>
    <n v="0"/>
    <e v="#DIV/0!"/>
    <x v="2"/>
    <x v="7"/>
  </r>
  <r>
    <x v="2400"/>
    <x v="2400"/>
    <x v="2398"/>
    <n v="50000"/>
    <n v="0"/>
    <x v="1"/>
    <x v="2"/>
    <s v="AUD"/>
    <n v="1460615164"/>
    <x v="2400"/>
    <b v="0"/>
    <n v="0"/>
    <b v="0"/>
    <s v="technology/web"/>
    <n v="0"/>
    <e v="#DIV/0!"/>
    <x v="2"/>
    <x v="7"/>
  </r>
  <r>
    <x v="2401"/>
    <x v="2401"/>
    <x v="2399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</r>
  <r>
    <x v="2402"/>
    <x v="2402"/>
    <x v="2400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</r>
  <r>
    <x v="2403"/>
    <x v="2403"/>
    <x v="2401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</r>
  <r>
    <x v="2404"/>
    <x v="2404"/>
    <x v="2402"/>
    <n v="15000"/>
    <n v="0"/>
    <x v="2"/>
    <x v="0"/>
    <s v="USD"/>
    <n v="1451782607"/>
    <x v="2404"/>
    <b v="0"/>
    <n v="0"/>
    <b v="0"/>
    <s v="food/food trucks"/>
    <n v="0"/>
    <e v="#DIV/0!"/>
    <x v="7"/>
    <x v="19"/>
  </r>
  <r>
    <x v="2405"/>
    <x v="2405"/>
    <x v="2403"/>
    <n v="5000"/>
    <n v="1126"/>
    <x v="2"/>
    <x v="0"/>
    <s v="USD"/>
    <n v="1472911375"/>
    <x v="2405"/>
    <b v="0"/>
    <n v="20"/>
    <b v="0"/>
    <s v="food/food trucks"/>
    <n v="22.52"/>
    <n v="56.3"/>
    <x v="7"/>
    <x v="19"/>
  </r>
  <r>
    <x v="2406"/>
    <x v="2406"/>
    <x v="2404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</r>
  <r>
    <x v="2407"/>
    <x v="2407"/>
    <x v="2405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</r>
  <r>
    <x v="2408"/>
    <x v="2408"/>
    <x v="2406"/>
    <n v="15000"/>
    <n v="30"/>
    <x v="2"/>
    <x v="0"/>
    <s v="USD"/>
    <n v="1415247757"/>
    <x v="2408"/>
    <b v="0"/>
    <n v="2"/>
    <b v="0"/>
    <s v="food/food trucks"/>
    <n v="0.2"/>
    <n v="15"/>
    <x v="7"/>
    <x v="19"/>
  </r>
  <r>
    <x v="2409"/>
    <x v="2409"/>
    <x v="2407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</r>
  <r>
    <x v="2410"/>
    <x v="2410"/>
    <x v="2408"/>
    <n v="15000"/>
    <n v="0"/>
    <x v="2"/>
    <x v="2"/>
    <s v="AUD"/>
    <n v="1441619275"/>
    <x v="2410"/>
    <b v="0"/>
    <n v="0"/>
    <b v="0"/>
    <s v="food/food trucks"/>
    <n v="0"/>
    <e v="#DIV/0!"/>
    <x v="7"/>
    <x v="19"/>
  </r>
  <r>
    <x v="2411"/>
    <x v="2411"/>
    <x v="2409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</r>
  <r>
    <x v="2412"/>
    <x v="2412"/>
    <x v="2410"/>
    <n v="8000"/>
    <n v="0"/>
    <x v="2"/>
    <x v="6"/>
    <s v="EUR"/>
    <n v="1480185673"/>
    <x v="2412"/>
    <b v="0"/>
    <n v="0"/>
    <b v="0"/>
    <s v="food/food trucks"/>
    <n v="0"/>
    <e v="#DIV/0!"/>
    <x v="7"/>
    <x v="19"/>
  </r>
  <r>
    <x v="2413"/>
    <x v="2413"/>
    <x v="2411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</r>
  <r>
    <x v="2414"/>
    <x v="2414"/>
    <x v="2412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</r>
  <r>
    <x v="2415"/>
    <x v="2415"/>
    <x v="2413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</r>
  <r>
    <x v="2416"/>
    <x v="2416"/>
    <x v="2414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</r>
  <r>
    <x v="2417"/>
    <x v="2417"/>
    <x v="2415"/>
    <n v="1000"/>
    <n v="0"/>
    <x v="2"/>
    <x v="0"/>
    <s v="USD"/>
    <n v="1407705187"/>
    <x v="2417"/>
    <b v="0"/>
    <n v="0"/>
    <b v="0"/>
    <s v="food/food trucks"/>
    <n v="0"/>
    <e v="#DIV/0!"/>
    <x v="7"/>
    <x v="19"/>
  </r>
  <r>
    <x v="2418"/>
    <x v="2418"/>
    <x v="2416"/>
    <n v="25000"/>
    <n v="5"/>
    <x v="2"/>
    <x v="0"/>
    <s v="USD"/>
    <n v="1427225644"/>
    <x v="2418"/>
    <b v="0"/>
    <n v="5"/>
    <b v="0"/>
    <s v="food/food trucks"/>
    <n v="0.02"/>
    <n v="1"/>
    <x v="7"/>
    <x v="19"/>
  </r>
  <r>
    <x v="2419"/>
    <x v="2419"/>
    <x v="2417"/>
    <n v="3000"/>
    <n v="0"/>
    <x v="2"/>
    <x v="0"/>
    <s v="USD"/>
    <n v="1424281389"/>
    <x v="2419"/>
    <b v="0"/>
    <n v="0"/>
    <b v="0"/>
    <s v="food/food trucks"/>
    <n v="0"/>
    <e v="#DIV/0!"/>
    <x v="7"/>
    <x v="19"/>
  </r>
  <r>
    <x v="2420"/>
    <x v="2420"/>
    <x v="2418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</r>
  <r>
    <x v="2421"/>
    <x v="2421"/>
    <x v="2419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</r>
  <r>
    <x v="2422"/>
    <x v="2422"/>
    <x v="2420"/>
    <n v="500"/>
    <n v="1"/>
    <x v="2"/>
    <x v="0"/>
    <s v="USD"/>
    <n v="1426091036"/>
    <x v="2422"/>
    <b v="0"/>
    <n v="1"/>
    <b v="0"/>
    <s v="food/food trucks"/>
    <n v="0.2"/>
    <n v="1"/>
    <x v="7"/>
    <x v="19"/>
  </r>
  <r>
    <x v="2423"/>
    <x v="2423"/>
    <x v="2421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</r>
  <r>
    <x v="2424"/>
    <x v="2424"/>
    <x v="2422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</r>
  <r>
    <x v="2425"/>
    <x v="2425"/>
    <x v="2423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</r>
  <r>
    <x v="2426"/>
    <x v="2426"/>
    <x v="2424"/>
    <n v="20000"/>
    <n v="0"/>
    <x v="2"/>
    <x v="0"/>
    <s v="USD"/>
    <n v="1439006692"/>
    <x v="2426"/>
    <b v="0"/>
    <n v="0"/>
    <b v="0"/>
    <s v="food/food trucks"/>
    <n v="0"/>
    <e v="#DIV/0!"/>
    <x v="7"/>
    <x v="19"/>
  </r>
  <r>
    <x v="2427"/>
    <x v="2427"/>
    <x v="2425"/>
    <n v="50000"/>
    <n v="1"/>
    <x v="2"/>
    <x v="0"/>
    <s v="USD"/>
    <n v="1458715133"/>
    <x v="2427"/>
    <b v="0"/>
    <n v="1"/>
    <b v="0"/>
    <s v="food/food trucks"/>
    <n v="2E-3"/>
    <n v="1"/>
    <x v="7"/>
    <x v="19"/>
  </r>
  <r>
    <x v="2428"/>
    <x v="2428"/>
    <x v="2426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</r>
  <r>
    <x v="2429"/>
    <x v="2429"/>
    <x v="2427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</r>
  <r>
    <x v="2430"/>
    <x v="2430"/>
    <x v="2428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</r>
  <r>
    <x v="2431"/>
    <x v="2431"/>
    <x v="2429"/>
    <n v="100000"/>
    <n v="2"/>
    <x v="2"/>
    <x v="0"/>
    <s v="USD"/>
    <n v="1467080613"/>
    <x v="2431"/>
    <b v="0"/>
    <n v="2"/>
    <b v="0"/>
    <s v="food/food trucks"/>
    <n v="2E-3"/>
    <n v="1"/>
    <x v="7"/>
    <x v="19"/>
  </r>
  <r>
    <x v="2432"/>
    <x v="2432"/>
    <x v="2430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</r>
  <r>
    <x v="2433"/>
    <x v="2433"/>
    <x v="2431"/>
    <n v="10000"/>
    <n v="0"/>
    <x v="2"/>
    <x v="0"/>
    <s v="USD"/>
    <n v="1456608943"/>
    <x v="2433"/>
    <b v="0"/>
    <n v="0"/>
    <b v="0"/>
    <s v="food/food trucks"/>
    <n v="0"/>
    <e v="#DIV/0!"/>
    <x v="7"/>
    <x v="19"/>
  </r>
  <r>
    <x v="2434"/>
    <x v="2434"/>
    <x v="2432"/>
    <n v="20000"/>
    <n v="26"/>
    <x v="2"/>
    <x v="0"/>
    <s v="USD"/>
    <n v="1438662474"/>
    <x v="2434"/>
    <b v="0"/>
    <n v="2"/>
    <b v="0"/>
    <s v="food/food trucks"/>
    <n v="0.13"/>
    <n v="13"/>
    <x v="7"/>
    <x v="19"/>
  </r>
  <r>
    <x v="2435"/>
    <x v="2435"/>
    <x v="2433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</r>
  <r>
    <x v="2436"/>
    <x v="2436"/>
    <x v="2434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</r>
  <r>
    <x v="2437"/>
    <x v="2437"/>
    <x v="2435"/>
    <n v="8000"/>
    <n v="0"/>
    <x v="2"/>
    <x v="0"/>
    <s v="USD"/>
    <n v="1426615200"/>
    <x v="2437"/>
    <b v="0"/>
    <n v="0"/>
    <b v="0"/>
    <s v="food/food trucks"/>
    <n v="0"/>
    <e v="#DIV/0!"/>
    <x v="7"/>
    <x v="19"/>
  </r>
  <r>
    <x v="2438"/>
    <x v="2438"/>
    <x v="2436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</r>
  <r>
    <x v="2439"/>
    <x v="2439"/>
    <x v="2437"/>
    <n v="10000"/>
    <n v="0"/>
    <x v="2"/>
    <x v="0"/>
    <s v="USD"/>
    <n v="1445197129"/>
    <x v="2439"/>
    <b v="0"/>
    <n v="0"/>
    <b v="0"/>
    <s v="food/food trucks"/>
    <n v="0"/>
    <e v="#DIV/0!"/>
    <x v="7"/>
    <x v="19"/>
  </r>
  <r>
    <x v="2440"/>
    <x v="2440"/>
    <x v="2438"/>
    <n v="5000"/>
    <n v="10"/>
    <x v="2"/>
    <x v="18"/>
    <s v="EUR"/>
    <n v="1455399313"/>
    <x v="2440"/>
    <b v="0"/>
    <n v="2"/>
    <b v="0"/>
    <s v="food/food trucks"/>
    <n v="0.2"/>
    <n v="5"/>
    <x v="7"/>
    <x v="19"/>
  </r>
  <r>
    <x v="2441"/>
    <x v="2441"/>
    <x v="2439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</r>
  <r>
    <x v="2442"/>
    <x v="2442"/>
    <x v="2440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</r>
  <r>
    <x v="2443"/>
    <x v="2443"/>
    <x v="2441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</r>
  <r>
    <x v="2444"/>
    <x v="2444"/>
    <x v="2442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</r>
  <r>
    <x v="2445"/>
    <x v="2445"/>
    <x v="2443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</r>
  <r>
    <x v="2446"/>
    <x v="2446"/>
    <x v="2444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</r>
  <r>
    <x v="2447"/>
    <x v="2447"/>
    <x v="2445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</r>
  <r>
    <x v="2448"/>
    <x v="2448"/>
    <x v="2446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</r>
  <r>
    <x v="2449"/>
    <x v="2449"/>
    <x v="2447"/>
    <n v="10000"/>
    <n v="10800"/>
    <x v="0"/>
    <x v="0"/>
    <s v="USD"/>
    <n v="1417321515"/>
    <x v="2449"/>
    <b v="0"/>
    <n v="120"/>
    <b v="1"/>
    <s v="food/small batch"/>
    <n v="108"/>
    <n v="90"/>
    <x v="7"/>
    <x v="33"/>
  </r>
  <r>
    <x v="2450"/>
    <x v="2450"/>
    <x v="2448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</r>
  <r>
    <x v="2451"/>
    <x v="2451"/>
    <x v="2449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</r>
  <r>
    <x v="2452"/>
    <x v="2452"/>
    <x v="2450"/>
    <n v="600"/>
    <n v="801"/>
    <x v="0"/>
    <x v="0"/>
    <s v="USD"/>
    <n v="1451430000"/>
    <x v="2452"/>
    <b v="0"/>
    <n v="15"/>
    <b v="1"/>
    <s v="food/small batch"/>
    <n v="133.5"/>
    <n v="53.4"/>
    <x v="7"/>
    <x v="33"/>
  </r>
  <r>
    <x v="2453"/>
    <x v="2453"/>
    <x v="2451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</r>
  <r>
    <x v="2454"/>
    <x v="2454"/>
    <x v="2452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</r>
  <r>
    <x v="2455"/>
    <x v="2455"/>
    <x v="2453"/>
    <n v="300"/>
    <n v="546"/>
    <x v="0"/>
    <x v="0"/>
    <s v="USD"/>
    <n v="1461177950"/>
    <x v="2455"/>
    <b v="0"/>
    <n v="16"/>
    <b v="1"/>
    <s v="food/small batch"/>
    <n v="182"/>
    <n v="34.125"/>
    <x v="7"/>
    <x v="33"/>
  </r>
  <r>
    <x v="2456"/>
    <x v="2456"/>
    <x v="2454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</r>
  <r>
    <x v="2457"/>
    <x v="2457"/>
    <x v="2455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</r>
  <r>
    <x v="2458"/>
    <x v="2458"/>
    <x v="2456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</r>
  <r>
    <x v="2459"/>
    <x v="2459"/>
    <x v="2457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</r>
  <r>
    <x v="2460"/>
    <x v="2460"/>
    <x v="2458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</r>
  <r>
    <x v="2461"/>
    <x v="2461"/>
    <x v="2459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</r>
  <r>
    <x v="2462"/>
    <x v="2462"/>
    <x v="2460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</r>
  <r>
    <x v="2463"/>
    <x v="2463"/>
    <x v="2461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</r>
  <r>
    <x v="2464"/>
    <x v="2464"/>
    <x v="2462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</r>
  <r>
    <x v="2465"/>
    <x v="2465"/>
    <x v="2463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</r>
  <r>
    <x v="2466"/>
    <x v="2466"/>
    <x v="2464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</r>
  <r>
    <x v="2467"/>
    <x v="2467"/>
    <x v="2465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</r>
  <r>
    <x v="2468"/>
    <x v="2468"/>
    <x v="2466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</r>
  <r>
    <x v="2469"/>
    <x v="2469"/>
    <x v="2467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</r>
  <r>
    <x v="2470"/>
    <x v="2470"/>
    <x v="2468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</r>
  <r>
    <x v="2471"/>
    <x v="2471"/>
    <x v="2469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</r>
  <r>
    <x v="2472"/>
    <x v="2472"/>
    <x v="2470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</r>
  <r>
    <x v="2473"/>
    <x v="2473"/>
    <x v="2471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</r>
  <r>
    <x v="2474"/>
    <x v="2474"/>
    <x v="2472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</r>
  <r>
    <x v="2475"/>
    <x v="2475"/>
    <x v="2473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</r>
  <r>
    <x v="2476"/>
    <x v="2476"/>
    <x v="2474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</r>
  <r>
    <x v="2477"/>
    <x v="823"/>
    <x v="2475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</r>
  <r>
    <x v="2478"/>
    <x v="2477"/>
    <x v="2476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</r>
  <r>
    <x v="2479"/>
    <x v="2478"/>
    <x v="2477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</r>
  <r>
    <x v="2480"/>
    <x v="2479"/>
    <x v="2478"/>
    <n v="2000"/>
    <n v="2000"/>
    <x v="0"/>
    <x v="0"/>
    <s v="USD"/>
    <n v="1444516084"/>
    <x v="2480"/>
    <b v="0"/>
    <n v="8"/>
    <b v="1"/>
    <s v="music/indie rock"/>
    <n v="100"/>
    <n v="250"/>
    <x v="4"/>
    <x v="14"/>
  </r>
  <r>
    <x v="2481"/>
    <x v="2480"/>
    <x v="2479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</r>
  <r>
    <x v="2482"/>
    <x v="2481"/>
    <x v="2480"/>
    <n v="1000"/>
    <n v="1001"/>
    <x v="0"/>
    <x v="0"/>
    <s v="USD"/>
    <n v="1312224383"/>
    <x v="2482"/>
    <b v="0"/>
    <n v="25"/>
    <b v="1"/>
    <s v="music/indie rock"/>
    <n v="100.1"/>
    <n v="40.04"/>
    <x v="4"/>
    <x v="14"/>
  </r>
  <r>
    <x v="2483"/>
    <x v="2482"/>
    <x v="2481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</r>
  <r>
    <x v="2484"/>
    <x v="2483"/>
    <x v="2482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</r>
  <r>
    <x v="2485"/>
    <x v="2484"/>
    <x v="2483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</r>
  <r>
    <x v="2486"/>
    <x v="2485"/>
    <x v="2484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</r>
  <r>
    <x v="2487"/>
    <x v="2486"/>
    <x v="2485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</r>
  <r>
    <x v="2488"/>
    <x v="2487"/>
    <x v="2486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</r>
  <r>
    <x v="2489"/>
    <x v="2488"/>
    <x v="2487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</r>
  <r>
    <x v="2490"/>
    <x v="2489"/>
    <x v="2488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</r>
  <r>
    <x v="2491"/>
    <x v="2490"/>
    <x v="2489"/>
    <n v="500"/>
    <n v="516"/>
    <x v="0"/>
    <x v="0"/>
    <s v="USD"/>
    <n v="1295142660"/>
    <x v="2491"/>
    <b v="0"/>
    <n v="10"/>
    <b v="1"/>
    <s v="music/indie rock"/>
    <n v="103.2"/>
    <n v="51.6"/>
    <x v="4"/>
    <x v="14"/>
  </r>
  <r>
    <x v="2492"/>
    <x v="2491"/>
    <x v="2490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</r>
  <r>
    <x v="2493"/>
    <x v="2492"/>
    <x v="2491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</r>
  <r>
    <x v="2494"/>
    <x v="2493"/>
    <x v="2492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</r>
  <r>
    <x v="2495"/>
    <x v="2494"/>
    <x v="2493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</r>
  <r>
    <x v="2496"/>
    <x v="2495"/>
    <x v="2494"/>
    <n v="6000"/>
    <n v="6000"/>
    <x v="0"/>
    <x v="0"/>
    <s v="USD"/>
    <n v="1364597692"/>
    <x v="2496"/>
    <b v="0"/>
    <n v="10"/>
    <b v="1"/>
    <s v="music/indie rock"/>
    <n v="100"/>
    <n v="600"/>
    <x v="4"/>
    <x v="14"/>
  </r>
  <r>
    <x v="2497"/>
    <x v="2496"/>
    <x v="2495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</r>
  <r>
    <x v="2498"/>
    <x v="2497"/>
    <x v="2496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</r>
  <r>
    <x v="2499"/>
    <x v="2498"/>
    <x v="2497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</r>
  <r>
    <x v="2500"/>
    <x v="2499"/>
    <x v="2498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</r>
  <r>
    <x v="2501"/>
    <x v="2500"/>
    <x v="2499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</r>
  <r>
    <x v="2502"/>
    <x v="2501"/>
    <x v="2500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</r>
  <r>
    <x v="2503"/>
    <x v="2502"/>
    <x v="2501"/>
    <n v="10000"/>
    <n v="0"/>
    <x v="2"/>
    <x v="0"/>
    <s v="USD"/>
    <n v="1465333560"/>
    <x v="2503"/>
    <b v="0"/>
    <n v="0"/>
    <b v="0"/>
    <s v="food/restaurants"/>
    <n v="0"/>
    <e v="#DIV/0!"/>
    <x v="7"/>
    <x v="34"/>
  </r>
  <r>
    <x v="2504"/>
    <x v="2503"/>
    <x v="2502"/>
    <n v="35000"/>
    <n v="0"/>
    <x v="2"/>
    <x v="0"/>
    <s v="USD"/>
    <n v="1416014534"/>
    <x v="2504"/>
    <b v="0"/>
    <n v="0"/>
    <b v="0"/>
    <s v="food/restaurants"/>
    <n v="0"/>
    <e v="#DIV/0!"/>
    <x v="7"/>
    <x v="34"/>
  </r>
  <r>
    <x v="2505"/>
    <x v="2504"/>
    <x v="2503"/>
    <n v="7000"/>
    <n v="0"/>
    <x v="2"/>
    <x v="0"/>
    <s v="USD"/>
    <n v="1426292416"/>
    <x v="2505"/>
    <b v="0"/>
    <n v="0"/>
    <b v="0"/>
    <s v="food/restaurants"/>
    <n v="0"/>
    <e v="#DIV/0!"/>
    <x v="7"/>
    <x v="34"/>
  </r>
  <r>
    <x v="2506"/>
    <x v="2505"/>
    <x v="2504"/>
    <n v="5000"/>
    <n v="30"/>
    <x v="2"/>
    <x v="1"/>
    <s v="GBP"/>
    <n v="1443906000"/>
    <x v="2506"/>
    <b v="0"/>
    <n v="2"/>
    <b v="0"/>
    <s v="food/restaurants"/>
    <n v="0.6"/>
    <n v="15"/>
    <x v="7"/>
    <x v="34"/>
  </r>
  <r>
    <x v="2507"/>
    <x v="2506"/>
    <x v="2505"/>
    <n v="42850"/>
    <n v="0"/>
    <x v="2"/>
    <x v="0"/>
    <s v="USD"/>
    <n v="1431308704"/>
    <x v="2507"/>
    <b v="0"/>
    <n v="0"/>
    <b v="0"/>
    <s v="food/restaurants"/>
    <n v="0"/>
    <e v="#DIV/0!"/>
    <x v="7"/>
    <x v="34"/>
  </r>
  <r>
    <x v="2508"/>
    <x v="2507"/>
    <x v="2506"/>
    <n v="20000"/>
    <n v="0"/>
    <x v="2"/>
    <x v="0"/>
    <s v="USD"/>
    <n v="1408056634"/>
    <x v="2508"/>
    <b v="0"/>
    <n v="0"/>
    <b v="0"/>
    <s v="food/restaurants"/>
    <n v="0"/>
    <e v="#DIV/0!"/>
    <x v="7"/>
    <x v="34"/>
  </r>
  <r>
    <x v="2509"/>
    <x v="2508"/>
    <x v="2507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</r>
  <r>
    <x v="2510"/>
    <x v="2509"/>
    <x v="2508"/>
    <n v="50000"/>
    <n v="75"/>
    <x v="2"/>
    <x v="0"/>
    <s v="USD"/>
    <n v="1431647772"/>
    <x v="2510"/>
    <b v="0"/>
    <n v="2"/>
    <b v="0"/>
    <s v="food/restaurants"/>
    <n v="0.15"/>
    <n v="37.5"/>
    <x v="7"/>
    <x v="34"/>
  </r>
  <r>
    <x v="2511"/>
    <x v="2510"/>
    <x v="2509"/>
    <n v="100000"/>
    <n v="0"/>
    <x v="2"/>
    <x v="1"/>
    <s v="GBP"/>
    <n v="1454323413"/>
    <x v="2511"/>
    <b v="0"/>
    <n v="0"/>
    <b v="0"/>
    <s v="food/restaurants"/>
    <n v="0"/>
    <e v="#DIV/0!"/>
    <x v="7"/>
    <x v="34"/>
  </r>
  <r>
    <x v="2512"/>
    <x v="2511"/>
    <x v="2510"/>
    <n v="1150"/>
    <n v="0"/>
    <x v="2"/>
    <x v="0"/>
    <s v="USD"/>
    <n v="1418504561"/>
    <x v="2512"/>
    <b v="0"/>
    <n v="0"/>
    <b v="0"/>
    <s v="food/restaurants"/>
    <n v="0"/>
    <e v="#DIV/0!"/>
    <x v="7"/>
    <x v="34"/>
  </r>
  <r>
    <x v="2513"/>
    <x v="2512"/>
    <x v="2511"/>
    <n v="180000"/>
    <n v="0"/>
    <x v="2"/>
    <x v="12"/>
    <s v="EUR"/>
    <n v="1488067789"/>
    <x v="2513"/>
    <b v="0"/>
    <n v="0"/>
    <b v="0"/>
    <s v="food/restaurants"/>
    <n v="0"/>
    <e v="#DIV/0!"/>
    <x v="7"/>
    <x v="34"/>
  </r>
  <r>
    <x v="2514"/>
    <x v="2513"/>
    <x v="2512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</r>
  <r>
    <x v="2515"/>
    <x v="2514"/>
    <x v="2513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</r>
  <r>
    <x v="2516"/>
    <x v="2515"/>
    <x v="2514"/>
    <n v="22000"/>
    <n v="0"/>
    <x v="2"/>
    <x v="0"/>
    <s v="USD"/>
    <n v="1417279252"/>
    <x v="2516"/>
    <b v="0"/>
    <n v="0"/>
    <b v="0"/>
    <s v="food/restaurants"/>
    <n v="0"/>
    <e v="#DIV/0!"/>
    <x v="7"/>
    <x v="34"/>
  </r>
  <r>
    <x v="2517"/>
    <x v="2516"/>
    <x v="2515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</r>
  <r>
    <x v="2518"/>
    <x v="2517"/>
    <x v="2516"/>
    <n v="5000"/>
    <n v="0"/>
    <x v="2"/>
    <x v="0"/>
    <s v="USD"/>
    <n v="1415899228"/>
    <x v="2518"/>
    <b v="0"/>
    <n v="0"/>
    <b v="0"/>
    <s v="food/restaurants"/>
    <n v="0"/>
    <e v="#DIV/0!"/>
    <x v="7"/>
    <x v="34"/>
  </r>
  <r>
    <x v="2519"/>
    <x v="2518"/>
    <x v="2517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</r>
  <r>
    <x v="2520"/>
    <x v="2519"/>
    <x v="2518"/>
    <n v="100000"/>
    <n v="0"/>
    <x v="2"/>
    <x v="0"/>
    <s v="USD"/>
    <n v="1476559260"/>
    <x v="2520"/>
    <b v="0"/>
    <n v="0"/>
    <b v="0"/>
    <s v="food/restaurants"/>
    <n v="0"/>
    <e v="#DIV/0!"/>
    <x v="7"/>
    <x v="34"/>
  </r>
  <r>
    <x v="2521"/>
    <x v="2520"/>
    <x v="2519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</r>
  <r>
    <x v="2522"/>
    <x v="2521"/>
    <x v="2520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</r>
  <r>
    <x v="2523"/>
    <x v="2522"/>
    <x v="2521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</r>
  <r>
    <x v="2524"/>
    <x v="2523"/>
    <x v="2522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</r>
  <r>
    <x v="2525"/>
    <x v="2524"/>
    <x v="2523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</r>
  <r>
    <x v="2526"/>
    <x v="2525"/>
    <x v="2524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</r>
  <r>
    <x v="2527"/>
    <x v="2526"/>
    <x v="2525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</r>
  <r>
    <x v="2528"/>
    <x v="2527"/>
    <x v="2526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</r>
  <r>
    <x v="2529"/>
    <x v="2528"/>
    <x v="2527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</r>
  <r>
    <x v="2530"/>
    <x v="2529"/>
    <x v="2528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</r>
  <r>
    <x v="2531"/>
    <x v="2530"/>
    <x v="2529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</r>
  <r>
    <x v="2532"/>
    <x v="2531"/>
    <x v="2530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</r>
  <r>
    <x v="2533"/>
    <x v="2532"/>
    <x v="2531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</r>
  <r>
    <x v="2534"/>
    <x v="2533"/>
    <x v="2532"/>
    <n v="2000"/>
    <n v="2100"/>
    <x v="0"/>
    <x v="0"/>
    <s v="USD"/>
    <n v="1262325600"/>
    <x v="2534"/>
    <b v="0"/>
    <n v="14"/>
    <b v="1"/>
    <s v="music/classical music"/>
    <n v="105"/>
    <n v="150"/>
    <x v="4"/>
    <x v="35"/>
  </r>
  <r>
    <x v="2535"/>
    <x v="2534"/>
    <x v="2533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</r>
  <r>
    <x v="2536"/>
    <x v="2535"/>
    <x v="2534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</r>
  <r>
    <x v="2537"/>
    <x v="2536"/>
    <x v="2535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</r>
  <r>
    <x v="2538"/>
    <x v="2537"/>
    <x v="2536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</r>
  <r>
    <x v="2539"/>
    <x v="2538"/>
    <x v="2537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</r>
  <r>
    <x v="2540"/>
    <x v="2539"/>
    <x v="2538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</r>
  <r>
    <x v="2541"/>
    <x v="2540"/>
    <x v="25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</r>
  <r>
    <x v="2542"/>
    <x v="2541"/>
    <x v="2540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</r>
  <r>
    <x v="2543"/>
    <x v="2542"/>
    <x v="2541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</r>
  <r>
    <x v="2544"/>
    <x v="2543"/>
    <x v="2542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</r>
  <r>
    <x v="2545"/>
    <x v="2544"/>
    <x v="2543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</r>
  <r>
    <x v="2546"/>
    <x v="2545"/>
    <x v="254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</r>
  <r>
    <x v="2547"/>
    <x v="2546"/>
    <x v="2545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</r>
  <r>
    <x v="2548"/>
    <x v="2547"/>
    <x v="2546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</r>
  <r>
    <x v="2549"/>
    <x v="2548"/>
    <x v="2547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</r>
  <r>
    <x v="2550"/>
    <x v="2549"/>
    <x v="2548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</r>
  <r>
    <x v="2551"/>
    <x v="2550"/>
    <x v="2549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</r>
  <r>
    <x v="2552"/>
    <x v="2551"/>
    <x v="2550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</r>
  <r>
    <x v="2553"/>
    <x v="2552"/>
    <x v="2551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</r>
  <r>
    <x v="2554"/>
    <x v="2553"/>
    <x v="2552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</r>
  <r>
    <x v="2555"/>
    <x v="2554"/>
    <x v="2553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</r>
  <r>
    <x v="2556"/>
    <x v="2555"/>
    <x v="2554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</r>
  <r>
    <x v="2557"/>
    <x v="2556"/>
    <x v="2555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</r>
  <r>
    <x v="2558"/>
    <x v="2557"/>
    <x v="2556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</r>
  <r>
    <x v="2559"/>
    <x v="2558"/>
    <x v="2557"/>
    <n v="800"/>
    <n v="890"/>
    <x v="0"/>
    <x v="0"/>
    <s v="USD"/>
    <n v="1321385820"/>
    <x v="2559"/>
    <b v="0"/>
    <n v="25"/>
    <b v="1"/>
    <s v="music/classical music"/>
    <n v="111.25"/>
    <n v="35.6"/>
    <x v="4"/>
    <x v="35"/>
  </r>
  <r>
    <x v="2560"/>
    <x v="2559"/>
    <x v="2558"/>
    <n v="3000"/>
    <n v="3003"/>
    <x v="0"/>
    <x v="1"/>
    <s v="GBP"/>
    <n v="1425682174"/>
    <x v="2560"/>
    <b v="0"/>
    <n v="21"/>
    <b v="1"/>
    <s v="music/classical music"/>
    <n v="100.1"/>
    <n v="143"/>
    <x v="4"/>
    <x v="35"/>
  </r>
  <r>
    <x v="2561"/>
    <x v="2560"/>
    <x v="2559"/>
    <n v="100000"/>
    <n v="0"/>
    <x v="1"/>
    <x v="5"/>
    <s v="CAD"/>
    <n v="1444740089"/>
    <x v="2561"/>
    <b v="0"/>
    <n v="0"/>
    <b v="0"/>
    <s v="food/food trucks"/>
    <n v="0"/>
    <e v="#DIV/0!"/>
    <x v="7"/>
    <x v="19"/>
  </r>
  <r>
    <x v="2562"/>
    <x v="2561"/>
    <x v="2560"/>
    <n v="10000"/>
    <n v="75"/>
    <x v="1"/>
    <x v="12"/>
    <s v="EUR"/>
    <n v="1476189339"/>
    <x v="2562"/>
    <b v="0"/>
    <n v="3"/>
    <b v="0"/>
    <s v="food/food trucks"/>
    <n v="0.75"/>
    <n v="25"/>
    <x v="7"/>
    <x v="19"/>
  </r>
  <r>
    <x v="2563"/>
    <x v="2562"/>
    <x v="2561"/>
    <n v="20000"/>
    <n v="0"/>
    <x v="1"/>
    <x v="0"/>
    <s v="USD"/>
    <n v="1438226451"/>
    <x v="2563"/>
    <b v="0"/>
    <n v="0"/>
    <b v="0"/>
    <s v="food/food trucks"/>
    <n v="0"/>
    <e v="#DIV/0!"/>
    <x v="7"/>
    <x v="19"/>
  </r>
  <r>
    <x v="2564"/>
    <x v="2563"/>
    <x v="2562"/>
    <n v="40000"/>
    <n v="0"/>
    <x v="1"/>
    <x v="5"/>
    <s v="CAD"/>
    <n v="1406854699"/>
    <x v="2564"/>
    <b v="0"/>
    <n v="0"/>
    <b v="0"/>
    <s v="food/food trucks"/>
    <n v="0"/>
    <e v="#DIV/0!"/>
    <x v="7"/>
    <x v="19"/>
  </r>
  <r>
    <x v="2565"/>
    <x v="2564"/>
    <x v="2563"/>
    <n v="10000"/>
    <n v="100"/>
    <x v="1"/>
    <x v="0"/>
    <s v="USD"/>
    <n v="1462827000"/>
    <x v="2565"/>
    <b v="0"/>
    <n v="1"/>
    <b v="0"/>
    <s v="food/food trucks"/>
    <n v="1"/>
    <n v="100"/>
    <x v="7"/>
    <x v="19"/>
  </r>
  <r>
    <x v="2566"/>
    <x v="2565"/>
    <x v="2564"/>
    <n v="35000"/>
    <n v="0"/>
    <x v="1"/>
    <x v="0"/>
    <s v="USD"/>
    <n v="1408663948"/>
    <x v="2566"/>
    <b v="0"/>
    <n v="0"/>
    <b v="0"/>
    <s v="food/food trucks"/>
    <n v="0"/>
    <e v="#DIV/0!"/>
    <x v="7"/>
    <x v="19"/>
  </r>
  <r>
    <x v="2567"/>
    <x v="2566"/>
    <x v="2565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</r>
  <r>
    <x v="2568"/>
    <x v="2567"/>
    <x v="2566"/>
    <n v="10000"/>
    <n v="50"/>
    <x v="1"/>
    <x v="1"/>
    <s v="GBP"/>
    <n v="1472745594"/>
    <x v="2568"/>
    <b v="0"/>
    <n v="1"/>
    <b v="0"/>
    <s v="food/food trucks"/>
    <n v="0.5"/>
    <n v="50"/>
    <x v="7"/>
    <x v="19"/>
  </r>
  <r>
    <x v="2569"/>
    <x v="2568"/>
    <x v="2567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</r>
  <r>
    <x v="2570"/>
    <x v="2569"/>
    <x v="2568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</r>
  <r>
    <x v="2571"/>
    <x v="2570"/>
    <x v="2569"/>
    <n v="100000"/>
    <n v="250"/>
    <x v="1"/>
    <x v="2"/>
    <s v="AUD"/>
    <n v="1463645521"/>
    <x v="2571"/>
    <b v="0"/>
    <n v="4"/>
    <b v="0"/>
    <s v="food/food trucks"/>
    <n v="0.25"/>
    <n v="62.5"/>
    <x v="7"/>
    <x v="19"/>
  </r>
  <r>
    <x v="2572"/>
    <x v="2571"/>
    <x v="2570"/>
    <n v="30000"/>
    <n v="0"/>
    <x v="1"/>
    <x v="0"/>
    <s v="USD"/>
    <n v="1428893517"/>
    <x v="2572"/>
    <b v="0"/>
    <n v="0"/>
    <b v="0"/>
    <s v="food/food trucks"/>
    <n v="0"/>
    <e v="#DIV/0!"/>
    <x v="7"/>
    <x v="19"/>
  </r>
  <r>
    <x v="2573"/>
    <x v="2572"/>
    <x v="2571"/>
    <n v="8000"/>
    <n v="0"/>
    <x v="1"/>
    <x v="0"/>
    <s v="USD"/>
    <n v="1408803149"/>
    <x v="2573"/>
    <b v="0"/>
    <n v="0"/>
    <b v="0"/>
    <s v="food/food trucks"/>
    <n v="0"/>
    <e v="#DIV/0!"/>
    <x v="7"/>
    <x v="19"/>
  </r>
  <r>
    <x v="2574"/>
    <x v="2573"/>
    <x v="2572"/>
    <n v="10000"/>
    <n v="0"/>
    <x v="1"/>
    <x v="0"/>
    <s v="USD"/>
    <n v="1463600945"/>
    <x v="2574"/>
    <b v="0"/>
    <n v="0"/>
    <b v="0"/>
    <s v="food/food trucks"/>
    <n v="0"/>
    <e v="#DIV/0!"/>
    <x v="7"/>
    <x v="19"/>
  </r>
  <r>
    <x v="2575"/>
    <x v="2574"/>
    <x v="2573"/>
    <n v="85000"/>
    <n v="0"/>
    <x v="1"/>
    <x v="0"/>
    <s v="USD"/>
    <n v="1421030194"/>
    <x v="2575"/>
    <b v="0"/>
    <n v="0"/>
    <b v="0"/>
    <s v="food/food trucks"/>
    <n v="0"/>
    <e v="#DIV/0!"/>
    <x v="7"/>
    <x v="19"/>
  </r>
  <r>
    <x v="2576"/>
    <x v="2575"/>
    <x v="2574"/>
    <n v="10000"/>
    <n v="0"/>
    <x v="1"/>
    <x v="0"/>
    <s v="USD"/>
    <n v="1428707647"/>
    <x v="2576"/>
    <b v="0"/>
    <n v="0"/>
    <b v="0"/>
    <s v="food/food trucks"/>
    <n v="0"/>
    <e v="#DIV/0!"/>
    <x v="7"/>
    <x v="19"/>
  </r>
  <r>
    <x v="2577"/>
    <x v="2576"/>
    <x v="2575"/>
    <n v="15000"/>
    <n v="0"/>
    <x v="1"/>
    <x v="0"/>
    <s v="USD"/>
    <n v="1407181297"/>
    <x v="2577"/>
    <b v="0"/>
    <n v="0"/>
    <b v="0"/>
    <s v="food/food trucks"/>
    <n v="0"/>
    <e v="#DIV/0!"/>
    <x v="7"/>
    <x v="19"/>
  </r>
  <r>
    <x v="2578"/>
    <x v="2577"/>
    <x v="2576"/>
    <n v="6000"/>
    <n v="0"/>
    <x v="1"/>
    <x v="0"/>
    <s v="USD"/>
    <n v="1444410000"/>
    <x v="2578"/>
    <b v="0"/>
    <n v="0"/>
    <b v="0"/>
    <s v="food/food trucks"/>
    <n v="0"/>
    <e v="#DIV/0!"/>
    <x v="7"/>
    <x v="19"/>
  </r>
  <r>
    <x v="2579"/>
    <x v="2578"/>
    <x v="2577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</r>
  <r>
    <x v="2580"/>
    <x v="2579"/>
    <x v="2578"/>
    <n v="8500"/>
    <n v="51"/>
    <x v="1"/>
    <x v="0"/>
    <s v="USD"/>
    <n v="1431745200"/>
    <x v="2580"/>
    <b v="0"/>
    <n v="2"/>
    <b v="0"/>
    <s v="food/food trucks"/>
    <n v="0.6"/>
    <n v="25.5"/>
    <x v="7"/>
    <x v="19"/>
  </r>
  <r>
    <x v="2581"/>
    <x v="2580"/>
    <x v="2579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</r>
  <r>
    <x v="2582"/>
    <x v="2581"/>
    <x v="2580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</r>
  <r>
    <x v="2583"/>
    <x v="2582"/>
    <x v="2581"/>
    <n v="1000"/>
    <n v="5"/>
    <x v="2"/>
    <x v="0"/>
    <s v="USD"/>
    <n v="1426526880"/>
    <x v="2583"/>
    <b v="0"/>
    <n v="5"/>
    <b v="0"/>
    <s v="food/food trucks"/>
    <n v="0.5"/>
    <n v="1"/>
    <x v="7"/>
    <x v="19"/>
  </r>
  <r>
    <x v="2584"/>
    <x v="2583"/>
    <x v="2582"/>
    <n v="10000"/>
    <n v="0"/>
    <x v="2"/>
    <x v="0"/>
    <s v="USD"/>
    <n v="1434341369"/>
    <x v="2584"/>
    <b v="0"/>
    <n v="0"/>
    <b v="0"/>
    <s v="food/food trucks"/>
    <n v="0"/>
    <e v="#DIV/0!"/>
    <x v="7"/>
    <x v="19"/>
  </r>
  <r>
    <x v="2585"/>
    <x v="2584"/>
    <x v="2583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</r>
  <r>
    <x v="2586"/>
    <x v="2585"/>
    <x v="2584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</r>
  <r>
    <x v="2587"/>
    <x v="2586"/>
    <x v="2585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</r>
  <r>
    <x v="2588"/>
    <x v="2587"/>
    <x v="2586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</r>
  <r>
    <x v="2589"/>
    <x v="2588"/>
    <x v="2587"/>
    <n v="50000"/>
    <n v="5"/>
    <x v="2"/>
    <x v="8"/>
    <s v="DKK"/>
    <n v="1458733927"/>
    <x v="2589"/>
    <b v="0"/>
    <n v="1"/>
    <b v="0"/>
    <s v="food/food trucks"/>
    <n v="0.01"/>
    <n v="5"/>
    <x v="7"/>
    <x v="19"/>
  </r>
  <r>
    <x v="2590"/>
    <x v="2589"/>
    <x v="2588"/>
    <n v="3000"/>
    <n v="0"/>
    <x v="2"/>
    <x v="2"/>
    <s v="AUD"/>
    <n v="1453817297"/>
    <x v="2590"/>
    <b v="0"/>
    <n v="0"/>
    <b v="0"/>
    <s v="food/food trucks"/>
    <n v="0"/>
    <e v="#DIV/0!"/>
    <x v="7"/>
    <x v="19"/>
  </r>
  <r>
    <x v="2591"/>
    <x v="2590"/>
    <x v="2589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</r>
  <r>
    <x v="2592"/>
    <x v="2591"/>
    <x v="2590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</r>
  <r>
    <x v="2593"/>
    <x v="2592"/>
    <x v="2591"/>
    <n v="10000"/>
    <n v="0"/>
    <x v="2"/>
    <x v="0"/>
    <s v="USD"/>
    <n v="1429993026"/>
    <x v="2593"/>
    <b v="0"/>
    <n v="0"/>
    <b v="0"/>
    <s v="food/food trucks"/>
    <n v="0"/>
    <e v="#DIV/0!"/>
    <x v="7"/>
    <x v="19"/>
  </r>
  <r>
    <x v="2594"/>
    <x v="2593"/>
    <x v="2592"/>
    <n v="80000"/>
    <n v="1"/>
    <x v="2"/>
    <x v="0"/>
    <s v="USD"/>
    <n v="1407453228"/>
    <x v="2594"/>
    <b v="0"/>
    <n v="1"/>
    <b v="0"/>
    <s v="food/food trucks"/>
    <n v="1.25E-3"/>
    <n v="1"/>
    <x v="7"/>
    <x v="19"/>
  </r>
  <r>
    <x v="2595"/>
    <x v="2594"/>
    <x v="2593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</r>
  <r>
    <x v="2596"/>
    <x v="2595"/>
    <x v="2594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</r>
  <r>
    <x v="2597"/>
    <x v="2596"/>
    <x v="2595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</r>
  <r>
    <x v="2598"/>
    <x v="2597"/>
    <x v="2596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</r>
  <r>
    <x v="2599"/>
    <x v="2598"/>
    <x v="2597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</r>
  <r>
    <x v="2600"/>
    <x v="2599"/>
    <x v="2598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</r>
  <r>
    <x v="2601"/>
    <x v="2600"/>
    <x v="2599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</r>
  <r>
    <x v="2602"/>
    <x v="2601"/>
    <x v="2600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</r>
  <r>
    <x v="2603"/>
    <x v="2602"/>
    <x v="2601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</r>
  <r>
    <x v="2604"/>
    <x v="2603"/>
    <x v="2602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</r>
  <r>
    <x v="2605"/>
    <x v="2604"/>
    <x v="2603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</r>
  <r>
    <x v="2606"/>
    <x v="2605"/>
    <x v="2604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</r>
  <r>
    <x v="2607"/>
    <x v="2606"/>
    <x v="2605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</r>
  <r>
    <x v="2608"/>
    <x v="2607"/>
    <x v="2606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</r>
  <r>
    <x v="2609"/>
    <x v="2608"/>
    <x v="2607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</r>
  <r>
    <x v="2610"/>
    <x v="2609"/>
    <x v="2608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</r>
  <r>
    <x v="2611"/>
    <x v="2610"/>
    <x v="2609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</r>
  <r>
    <x v="2612"/>
    <x v="2611"/>
    <x v="2610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</r>
  <r>
    <x v="2613"/>
    <x v="2612"/>
    <x v="2611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</r>
  <r>
    <x v="2614"/>
    <x v="2613"/>
    <x v="2612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</r>
  <r>
    <x v="2615"/>
    <x v="2614"/>
    <x v="2613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</r>
  <r>
    <x v="2616"/>
    <x v="2615"/>
    <x v="2614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</r>
  <r>
    <x v="2617"/>
    <x v="2616"/>
    <x v="2615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</r>
  <r>
    <x v="2618"/>
    <x v="2617"/>
    <x v="2616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</r>
  <r>
    <x v="2619"/>
    <x v="2618"/>
    <x v="2617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</r>
  <r>
    <x v="2620"/>
    <x v="2619"/>
    <x v="2618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</r>
  <r>
    <x v="2621"/>
    <x v="2620"/>
    <x v="2619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</r>
  <r>
    <x v="2622"/>
    <x v="2621"/>
    <x v="2620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</r>
  <r>
    <x v="2623"/>
    <x v="2622"/>
    <x v="2621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</r>
  <r>
    <x v="2624"/>
    <x v="2623"/>
    <x v="2622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</r>
  <r>
    <x v="2625"/>
    <x v="2624"/>
    <x v="2623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</r>
  <r>
    <x v="2626"/>
    <x v="2625"/>
    <x v="2624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</r>
  <r>
    <x v="2627"/>
    <x v="2626"/>
    <x v="2625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</r>
  <r>
    <x v="2628"/>
    <x v="2627"/>
    <x v="2626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</r>
  <r>
    <x v="2629"/>
    <x v="2628"/>
    <x v="2627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</r>
  <r>
    <x v="2630"/>
    <x v="2629"/>
    <x v="2628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</r>
  <r>
    <x v="2631"/>
    <x v="2630"/>
    <x v="2629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</r>
  <r>
    <x v="2632"/>
    <x v="2631"/>
    <x v="2630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</r>
  <r>
    <x v="2633"/>
    <x v="2632"/>
    <x v="2631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</r>
  <r>
    <x v="2634"/>
    <x v="2633"/>
    <x v="2632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</r>
  <r>
    <x v="2635"/>
    <x v="2634"/>
    <x v="2633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</r>
  <r>
    <x v="2636"/>
    <x v="2635"/>
    <x v="2634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</r>
  <r>
    <x v="2637"/>
    <x v="2636"/>
    <x v="2635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</r>
  <r>
    <x v="2638"/>
    <x v="2637"/>
    <x v="2636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</r>
  <r>
    <x v="2639"/>
    <x v="2638"/>
    <x v="2637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</r>
  <r>
    <x v="2640"/>
    <x v="2639"/>
    <x v="2638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</r>
  <r>
    <x v="2641"/>
    <x v="2640"/>
    <x v="2639"/>
    <n v="1500"/>
    <n v="15"/>
    <x v="2"/>
    <x v="0"/>
    <s v="USD"/>
    <n v="1410811740"/>
    <x v="2641"/>
    <b v="0"/>
    <n v="1"/>
    <b v="0"/>
    <s v="technology/space exploration"/>
    <n v="1"/>
    <n v="15"/>
    <x v="2"/>
    <x v="36"/>
  </r>
  <r>
    <x v="2642"/>
    <x v="2641"/>
    <x v="2640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</r>
  <r>
    <x v="2643"/>
    <x v="2642"/>
    <x v="2641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</r>
  <r>
    <x v="2644"/>
    <x v="2643"/>
    <x v="2642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</r>
  <r>
    <x v="2645"/>
    <x v="2644"/>
    <x v="2643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</r>
  <r>
    <x v="2646"/>
    <x v="2645"/>
    <x v="2644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</r>
  <r>
    <x v="2647"/>
    <x v="2646"/>
    <x v="2645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</r>
  <r>
    <x v="2648"/>
    <x v="2647"/>
    <x v="2646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</r>
  <r>
    <x v="2649"/>
    <x v="2648"/>
    <x v="2647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</r>
  <r>
    <x v="2650"/>
    <x v="2649"/>
    <x v="2648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</r>
  <r>
    <x v="2651"/>
    <x v="2650"/>
    <x v="2649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</r>
  <r>
    <x v="2652"/>
    <x v="2651"/>
    <x v="2650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</r>
  <r>
    <x v="2653"/>
    <x v="2652"/>
    <x v="2651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</r>
  <r>
    <x v="2654"/>
    <x v="2653"/>
    <x v="2652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</r>
  <r>
    <x v="2655"/>
    <x v="2654"/>
    <x v="2653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</r>
  <r>
    <x v="2656"/>
    <x v="2655"/>
    <x v="2654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</r>
  <r>
    <x v="2657"/>
    <x v="2656"/>
    <x v="2655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</r>
  <r>
    <x v="2658"/>
    <x v="2657"/>
    <x v="2656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</r>
  <r>
    <x v="2659"/>
    <x v="2658"/>
    <x v="2657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</r>
  <r>
    <x v="2660"/>
    <x v="2659"/>
    <x v="2658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</r>
  <r>
    <x v="2661"/>
    <x v="2660"/>
    <x v="2659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</r>
  <r>
    <x v="2662"/>
    <x v="2661"/>
    <x v="2660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</r>
  <r>
    <x v="2663"/>
    <x v="2662"/>
    <x v="2661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</r>
  <r>
    <x v="2664"/>
    <x v="2663"/>
    <x v="2662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</r>
  <r>
    <x v="2665"/>
    <x v="2664"/>
    <x v="2663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</r>
  <r>
    <x v="2666"/>
    <x v="2665"/>
    <x v="2664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</r>
  <r>
    <x v="2667"/>
    <x v="2666"/>
    <x v="2665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</r>
  <r>
    <x v="2668"/>
    <x v="2667"/>
    <x v="2666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</r>
  <r>
    <x v="2669"/>
    <x v="2668"/>
    <x v="2667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</r>
  <r>
    <x v="2670"/>
    <x v="2669"/>
    <x v="2668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</r>
  <r>
    <x v="2671"/>
    <x v="2670"/>
    <x v="2669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</r>
  <r>
    <x v="2672"/>
    <x v="2671"/>
    <x v="2670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</r>
  <r>
    <x v="2673"/>
    <x v="2672"/>
    <x v="2671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</r>
  <r>
    <x v="2674"/>
    <x v="2673"/>
    <x v="2672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</r>
  <r>
    <x v="2675"/>
    <x v="2674"/>
    <x v="2673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</r>
  <r>
    <x v="2676"/>
    <x v="2675"/>
    <x v="2674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</r>
  <r>
    <x v="2677"/>
    <x v="2676"/>
    <x v="2675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</r>
  <r>
    <x v="2678"/>
    <x v="2677"/>
    <x v="2676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</r>
  <r>
    <x v="2679"/>
    <x v="2678"/>
    <x v="2677"/>
    <n v="40000"/>
    <n v="132"/>
    <x v="2"/>
    <x v="0"/>
    <s v="USD"/>
    <n v="1425081694"/>
    <x v="2679"/>
    <b v="0"/>
    <n v="3"/>
    <b v="0"/>
    <s v="technology/makerspaces"/>
    <n v="0.33"/>
    <n v="44"/>
    <x v="2"/>
    <x v="37"/>
  </r>
  <r>
    <x v="2680"/>
    <x v="2679"/>
    <x v="2678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</r>
  <r>
    <x v="2681"/>
    <x v="2680"/>
    <x v="2679"/>
    <n v="8000"/>
    <n v="55"/>
    <x v="2"/>
    <x v="0"/>
    <s v="USD"/>
    <n v="1405027750"/>
    <x v="2681"/>
    <b v="0"/>
    <n v="2"/>
    <b v="0"/>
    <s v="food/food trucks"/>
    <n v="0.6875"/>
    <n v="27.5"/>
    <x v="7"/>
    <x v="19"/>
  </r>
  <r>
    <x v="2682"/>
    <x v="2681"/>
    <x v="2680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</r>
  <r>
    <x v="2683"/>
    <x v="2682"/>
    <x v="2681"/>
    <n v="15000"/>
    <n v="36"/>
    <x v="2"/>
    <x v="0"/>
    <s v="USD"/>
    <n v="1425233240"/>
    <x v="2683"/>
    <b v="0"/>
    <n v="3"/>
    <b v="0"/>
    <s v="food/food trucks"/>
    <n v="0.24"/>
    <n v="12"/>
    <x v="7"/>
    <x v="19"/>
  </r>
  <r>
    <x v="2684"/>
    <x v="2683"/>
    <x v="2682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</r>
  <r>
    <x v="2685"/>
    <x v="2684"/>
    <x v="2683"/>
    <n v="50000"/>
    <n v="10"/>
    <x v="2"/>
    <x v="0"/>
    <s v="USD"/>
    <n v="1430149330"/>
    <x v="2685"/>
    <b v="0"/>
    <n v="1"/>
    <b v="0"/>
    <s v="food/food trucks"/>
    <n v="0.02"/>
    <n v="10"/>
    <x v="7"/>
    <x v="19"/>
  </r>
  <r>
    <x v="2686"/>
    <x v="2685"/>
    <x v="2684"/>
    <n v="30000"/>
    <n v="0"/>
    <x v="2"/>
    <x v="0"/>
    <s v="USD"/>
    <n v="1412119423"/>
    <x v="2686"/>
    <b v="0"/>
    <n v="0"/>
    <b v="0"/>
    <s v="food/food trucks"/>
    <n v="0"/>
    <e v="#DIV/0!"/>
    <x v="7"/>
    <x v="19"/>
  </r>
  <r>
    <x v="2687"/>
    <x v="2686"/>
    <x v="2685"/>
    <n v="15000"/>
    <n v="0"/>
    <x v="2"/>
    <x v="0"/>
    <s v="USD"/>
    <n v="1435591318"/>
    <x v="2687"/>
    <b v="0"/>
    <n v="0"/>
    <b v="0"/>
    <s v="food/food trucks"/>
    <n v="0"/>
    <e v="#DIV/0!"/>
    <x v="7"/>
    <x v="19"/>
  </r>
  <r>
    <x v="2688"/>
    <x v="2687"/>
    <x v="2686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</r>
  <r>
    <x v="2689"/>
    <x v="2688"/>
    <x v="2687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</r>
  <r>
    <x v="2690"/>
    <x v="2689"/>
    <x v="2688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</r>
  <r>
    <x v="2691"/>
    <x v="2690"/>
    <x v="2689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</r>
  <r>
    <x v="2692"/>
    <x v="2691"/>
    <x v="2690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</r>
  <r>
    <x v="2693"/>
    <x v="2692"/>
    <x v="2691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</r>
  <r>
    <x v="2694"/>
    <x v="2693"/>
    <x v="2692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</r>
  <r>
    <x v="2695"/>
    <x v="2694"/>
    <x v="2693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</r>
  <r>
    <x v="2696"/>
    <x v="2695"/>
    <x v="2694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</r>
  <r>
    <x v="2697"/>
    <x v="2696"/>
    <x v="2695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</r>
  <r>
    <x v="2698"/>
    <x v="2697"/>
    <x v="2696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</r>
  <r>
    <x v="2699"/>
    <x v="2698"/>
    <x v="2697"/>
    <n v="2"/>
    <n v="0"/>
    <x v="2"/>
    <x v="5"/>
    <s v="CAD"/>
    <n v="1407533463"/>
    <x v="2699"/>
    <b v="0"/>
    <n v="0"/>
    <b v="0"/>
    <s v="food/food trucks"/>
    <n v="0"/>
    <e v="#DIV/0!"/>
    <x v="7"/>
    <x v="19"/>
  </r>
  <r>
    <x v="2700"/>
    <x v="2699"/>
    <x v="2698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</r>
  <r>
    <x v="2701"/>
    <x v="2700"/>
    <x v="2699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</r>
  <r>
    <x v="2702"/>
    <x v="2701"/>
    <x v="2700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</r>
  <r>
    <x v="2703"/>
    <x v="2702"/>
    <x v="2701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</r>
  <r>
    <x v="2704"/>
    <x v="2703"/>
    <x v="2702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</r>
  <r>
    <x v="2705"/>
    <x v="2704"/>
    <x v="2703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</r>
  <r>
    <x v="2706"/>
    <x v="2705"/>
    <x v="2704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</r>
  <r>
    <x v="2707"/>
    <x v="2706"/>
    <x v="2705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</r>
  <r>
    <x v="2708"/>
    <x v="2707"/>
    <x v="2706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</r>
  <r>
    <x v="2709"/>
    <x v="2708"/>
    <x v="2707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</r>
  <r>
    <x v="2710"/>
    <x v="2709"/>
    <x v="2708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</r>
  <r>
    <x v="2711"/>
    <x v="2710"/>
    <x v="2709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</r>
  <r>
    <x v="2712"/>
    <x v="2711"/>
    <x v="2710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</r>
  <r>
    <x v="2713"/>
    <x v="2712"/>
    <x v="2711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</r>
  <r>
    <x v="2714"/>
    <x v="2713"/>
    <x v="2712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</r>
  <r>
    <x v="2715"/>
    <x v="2714"/>
    <x v="2713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</r>
  <r>
    <x v="2716"/>
    <x v="2715"/>
    <x v="2714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</r>
  <r>
    <x v="2717"/>
    <x v="2716"/>
    <x v="2715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</r>
  <r>
    <x v="2718"/>
    <x v="2717"/>
    <x v="2716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</r>
  <r>
    <x v="2719"/>
    <x v="2718"/>
    <x v="2717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</r>
  <r>
    <x v="2720"/>
    <x v="2719"/>
    <x v="2718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</r>
  <r>
    <x v="2721"/>
    <x v="2720"/>
    <x v="2719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</r>
  <r>
    <x v="2722"/>
    <x v="2721"/>
    <x v="2720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</r>
  <r>
    <x v="2723"/>
    <x v="2722"/>
    <x v="2721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</r>
  <r>
    <x v="2724"/>
    <x v="2723"/>
    <x v="2722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</r>
  <r>
    <x v="2725"/>
    <x v="2724"/>
    <x v="2723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</r>
  <r>
    <x v="2726"/>
    <x v="2725"/>
    <x v="2724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</r>
  <r>
    <x v="2727"/>
    <x v="2726"/>
    <x v="2725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</r>
  <r>
    <x v="2728"/>
    <x v="2727"/>
    <x v="2726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</r>
  <r>
    <x v="2729"/>
    <x v="2728"/>
    <x v="2727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</r>
  <r>
    <x v="2730"/>
    <x v="2729"/>
    <x v="2728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</r>
  <r>
    <x v="2731"/>
    <x v="2730"/>
    <x v="2729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</r>
  <r>
    <x v="2732"/>
    <x v="2731"/>
    <x v="2730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</r>
  <r>
    <x v="2733"/>
    <x v="2732"/>
    <x v="2731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</r>
  <r>
    <x v="2734"/>
    <x v="2733"/>
    <x v="2732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</r>
  <r>
    <x v="2735"/>
    <x v="2734"/>
    <x v="2733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</r>
  <r>
    <x v="2736"/>
    <x v="2735"/>
    <x v="2734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</r>
  <r>
    <x v="2737"/>
    <x v="2736"/>
    <x v="2735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</r>
  <r>
    <x v="2738"/>
    <x v="2737"/>
    <x v="2736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</r>
  <r>
    <x v="2739"/>
    <x v="2738"/>
    <x v="2737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</r>
  <r>
    <x v="2740"/>
    <x v="2739"/>
    <x v="2738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</r>
  <r>
    <x v="2741"/>
    <x v="2740"/>
    <x v="2739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</r>
  <r>
    <x v="2742"/>
    <x v="2741"/>
    <x v="2740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</r>
  <r>
    <x v="2743"/>
    <x v="2742"/>
    <x v="2741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</r>
  <r>
    <x v="2744"/>
    <x v="2743"/>
    <x v="2742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</r>
  <r>
    <x v="2745"/>
    <x v="2744"/>
    <x v="2743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</r>
  <r>
    <x v="2746"/>
    <x v="2745"/>
    <x v="2744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</r>
  <r>
    <x v="2747"/>
    <x v="2746"/>
    <x v="2745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</r>
  <r>
    <x v="2748"/>
    <x v="2747"/>
    <x v="2746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</r>
  <r>
    <x v="2749"/>
    <x v="2748"/>
    <x v="2747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</r>
  <r>
    <x v="2750"/>
    <x v="2749"/>
    <x v="2748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</r>
  <r>
    <x v="2751"/>
    <x v="2750"/>
    <x v="2749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</r>
  <r>
    <x v="2752"/>
    <x v="2751"/>
    <x v="2750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</r>
  <r>
    <x v="2753"/>
    <x v="2752"/>
    <x v="2751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</r>
  <r>
    <x v="2754"/>
    <x v="2753"/>
    <x v="2752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</r>
  <r>
    <x v="2755"/>
    <x v="2754"/>
    <x v="2753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</r>
  <r>
    <x v="2756"/>
    <x v="2755"/>
    <x v="2754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</r>
  <r>
    <x v="2757"/>
    <x v="2756"/>
    <x v="2755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</r>
  <r>
    <x v="2758"/>
    <x v="2757"/>
    <x v="2756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</r>
  <r>
    <x v="2759"/>
    <x v="2758"/>
    <x v="2757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</r>
  <r>
    <x v="2760"/>
    <x v="2759"/>
    <x v="2758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</r>
  <r>
    <x v="2761"/>
    <x v="2760"/>
    <x v="2759"/>
    <n v="5000"/>
    <n v="36"/>
    <x v="2"/>
    <x v="0"/>
    <s v="USD"/>
    <n v="1357176693"/>
    <x v="2761"/>
    <b v="0"/>
    <n v="4"/>
    <b v="0"/>
    <s v="publishing/children's books"/>
    <n v="0.72"/>
    <n v="9"/>
    <x v="3"/>
    <x v="39"/>
  </r>
  <r>
    <x v="2762"/>
    <x v="2761"/>
    <x v="2760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</r>
  <r>
    <x v="2763"/>
    <x v="2762"/>
    <x v="2761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</r>
  <r>
    <x v="2764"/>
    <x v="2763"/>
    <x v="2762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</r>
  <r>
    <x v="2765"/>
    <x v="2764"/>
    <x v="2763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</r>
  <r>
    <x v="2766"/>
    <x v="2765"/>
    <x v="2764"/>
    <n v="5000"/>
    <n v="100"/>
    <x v="2"/>
    <x v="0"/>
    <s v="USD"/>
    <n v="1313078518"/>
    <x v="2766"/>
    <b v="0"/>
    <n v="4"/>
    <b v="0"/>
    <s v="publishing/children's books"/>
    <n v="2"/>
    <n v="25"/>
    <x v="3"/>
    <x v="39"/>
  </r>
  <r>
    <x v="2767"/>
    <x v="2766"/>
    <x v="2765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</r>
  <r>
    <x v="2768"/>
    <x v="2767"/>
    <x v="2766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</r>
  <r>
    <x v="2769"/>
    <x v="2768"/>
    <x v="2767"/>
    <n v="800"/>
    <n v="2"/>
    <x v="2"/>
    <x v="1"/>
    <s v="GBP"/>
    <n v="1401997790"/>
    <x v="2769"/>
    <b v="0"/>
    <n v="2"/>
    <b v="0"/>
    <s v="publishing/children's books"/>
    <n v="0.25"/>
    <n v="1"/>
    <x v="3"/>
    <x v="39"/>
  </r>
  <r>
    <x v="2770"/>
    <x v="2769"/>
    <x v="2768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</r>
  <r>
    <x v="2771"/>
    <x v="2770"/>
    <x v="2769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</r>
  <r>
    <x v="2772"/>
    <x v="2771"/>
    <x v="2770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</r>
  <r>
    <x v="2773"/>
    <x v="2772"/>
    <x v="2771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</r>
  <r>
    <x v="2774"/>
    <x v="2773"/>
    <x v="2772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</r>
  <r>
    <x v="2775"/>
    <x v="2774"/>
    <x v="2773"/>
    <n v="5000"/>
    <n v="150"/>
    <x v="2"/>
    <x v="0"/>
    <s v="USD"/>
    <n v="1323994754"/>
    <x v="2775"/>
    <b v="0"/>
    <n v="2"/>
    <b v="0"/>
    <s v="publishing/children's books"/>
    <n v="3"/>
    <n v="75"/>
    <x v="3"/>
    <x v="39"/>
  </r>
  <r>
    <x v="2776"/>
    <x v="2775"/>
    <x v="2774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</r>
  <r>
    <x v="2777"/>
    <x v="2776"/>
    <x v="2775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</r>
  <r>
    <x v="2778"/>
    <x v="2777"/>
    <x v="2776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</r>
  <r>
    <x v="2779"/>
    <x v="2778"/>
    <x v="2777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</r>
  <r>
    <x v="2780"/>
    <x v="2779"/>
    <x v="2778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</r>
  <r>
    <x v="2781"/>
    <x v="2780"/>
    <x v="2779"/>
    <n v="1250"/>
    <n v="1316"/>
    <x v="0"/>
    <x v="0"/>
    <s v="USD"/>
    <n v="1423724400"/>
    <x v="2781"/>
    <b v="0"/>
    <n v="28"/>
    <b v="1"/>
    <s v="theater/plays"/>
    <n v="105.28"/>
    <n v="47"/>
    <x v="1"/>
    <x v="6"/>
  </r>
  <r>
    <x v="2782"/>
    <x v="2781"/>
    <x v="2780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</r>
  <r>
    <x v="2783"/>
    <x v="2782"/>
    <x v="2781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</r>
  <r>
    <x v="2784"/>
    <x v="2783"/>
    <x v="2782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</r>
  <r>
    <x v="2785"/>
    <x v="2784"/>
    <x v="2783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</r>
  <r>
    <x v="2786"/>
    <x v="2785"/>
    <x v="2784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</r>
  <r>
    <x v="2787"/>
    <x v="2786"/>
    <x v="2785"/>
    <n v="1000"/>
    <n v="1197"/>
    <x v="0"/>
    <x v="0"/>
    <s v="USD"/>
    <n v="1405658752"/>
    <x v="2787"/>
    <b v="0"/>
    <n v="38"/>
    <b v="1"/>
    <s v="theater/plays"/>
    <n v="119.7"/>
    <n v="31.5"/>
    <x v="1"/>
    <x v="6"/>
  </r>
  <r>
    <x v="2788"/>
    <x v="2787"/>
    <x v="2786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</r>
  <r>
    <x v="2789"/>
    <x v="2788"/>
    <x v="2787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</r>
  <r>
    <x v="2790"/>
    <x v="2789"/>
    <x v="2788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</r>
  <r>
    <x v="2791"/>
    <x v="2790"/>
    <x v="2789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</r>
  <r>
    <x v="2792"/>
    <x v="2791"/>
    <x v="2790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</r>
  <r>
    <x v="2793"/>
    <x v="2792"/>
    <x v="2791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</r>
  <r>
    <x v="2794"/>
    <x v="2793"/>
    <x v="2792"/>
    <n v="50"/>
    <n v="75"/>
    <x v="0"/>
    <x v="1"/>
    <s v="GBP"/>
    <n v="1457031600"/>
    <x v="2794"/>
    <b v="0"/>
    <n v="3"/>
    <b v="1"/>
    <s v="theater/plays"/>
    <n v="150"/>
    <n v="25"/>
    <x v="1"/>
    <x v="6"/>
  </r>
  <r>
    <x v="2795"/>
    <x v="2794"/>
    <x v="2793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</r>
  <r>
    <x v="2796"/>
    <x v="2795"/>
    <x v="2794"/>
    <n v="800"/>
    <n v="924"/>
    <x v="0"/>
    <x v="1"/>
    <s v="GBP"/>
    <n v="1404564028"/>
    <x v="2796"/>
    <b v="0"/>
    <n v="21"/>
    <b v="1"/>
    <s v="theater/plays"/>
    <n v="115.5"/>
    <n v="44"/>
    <x v="1"/>
    <x v="6"/>
  </r>
  <r>
    <x v="2797"/>
    <x v="2796"/>
    <x v="2795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</r>
  <r>
    <x v="2798"/>
    <x v="2797"/>
    <x v="2796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</r>
  <r>
    <x v="2799"/>
    <x v="2798"/>
    <x v="2797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</r>
  <r>
    <x v="2800"/>
    <x v="2799"/>
    <x v="2798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</r>
  <r>
    <x v="2801"/>
    <x v="2800"/>
    <x v="2799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</r>
  <r>
    <x v="2802"/>
    <x v="2801"/>
    <x v="2800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</r>
  <r>
    <x v="2803"/>
    <x v="2802"/>
    <x v="2801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</r>
  <r>
    <x v="2804"/>
    <x v="2803"/>
    <x v="2802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</r>
  <r>
    <x v="2805"/>
    <x v="2804"/>
    <x v="2803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</r>
  <r>
    <x v="2806"/>
    <x v="2805"/>
    <x v="2804"/>
    <n v="3000"/>
    <n v="3363"/>
    <x v="0"/>
    <x v="1"/>
    <s v="GBP"/>
    <n v="1438772400"/>
    <x v="2806"/>
    <b v="0"/>
    <n v="76"/>
    <b v="1"/>
    <s v="theater/plays"/>
    <n v="112.1"/>
    <n v="44.25"/>
    <x v="1"/>
    <x v="6"/>
  </r>
  <r>
    <x v="2807"/>
    <x v="2806"/>
    <x v="2805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</r>
  <r>
    <x v="2808"/>
    <x v="2807"/>
    <x v="2806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</r>
  <r>
    <x v="2809"/>
    <x v="2808"/>
    <x v="2807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</r>
  <r>
    <x v="2810"/>
    <x v="2809"/>
    <x v="2808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</r>
  <r>
    <x v="2811"/>
    <x v="2810"/>
    <x v="2809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</r>
  <r>
    <x v="2812"/>
    <x v="2811"/>
    <x v="2810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</r>
  <r>
    <x v="2813"/>
    <x v="2812"/>
    <x v="2811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</r>
  <r>
    <x v="2814"/>
    <x v="2813"/>
    <x v="2812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</r>
  <r>
    <x v="2815"/>
    <x v="2814"/>
    <x v="2813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</r>
  <r>
    <x v="2816"/>
    <x v="2815"/>
    <x v="2814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</r>
  <r>
    <x v="2817"/>
    <x v="2816"/>
    <x v="2815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</r>
  <r>
    <x v="2818"/>
    <x v="2817"/>
    <x v="2816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</r>
  <r>
    <x v="2819"/>
    <x v="2818"/>
    <x v="2817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</r>
  <r>
    <x v="2820"/>
    <x v="2819"/>
    <x v="2818"/>
    <n v="200"/>
    <n v="272"/>
    <x v="0"/>
    <x v="1"/>
    <s v="GBP"/>
    <n v="1456444800"/>
    <x v="2820"/>
    <b v="0"/>
    <n v="20"/>
    <b v="1"/>
    <s v="theater/plays"/>
    <n v="136"/>
    <n v="13.6"/>
    <x v="1"/>
    <x v="6"/>
  </r>
  <r>
    <x v="2821"/>
    <x v="2820"/>
    <x v="2819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</r>
  <r>
    <x v="2822"/>
    <x v="2821"/>
    <x v="2820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</r>
  <r>
    <x v="2823"/>
    <x v="2822"/>
    <x v="2821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</r>
  <r>
    <x v="2824"/>
    <x v="2823"/>
    <x v="2822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</r>
  <r>
    <x v="2825"/>
    <x v="2824"/>
    <x v="2823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</r>
  <r>
    <x v="2826"/>
    <x v="2825"/>
    <x v="2824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</r>
  <r>
    <x v="2827"/>
    <x v="2826"/>
    <x v="2825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</r>
  <r>
    <x v="2828"/>
    <x v="2827"/>
    <x v="2826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</r>
  <r>
    <x v="2829"/>
    <x v="2828"/>
    <x v="2827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</r>
  <r>
    <x v="2830"/>
    <x v="2829"/>
    <x v="2828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</r>
  <r>
    <x v="2831"/>
    <x v="2830"/>
    <x v="2829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</r>
  <r>
    <x v="2832"/>
    <x v="2831"/>
    <x v="2830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</r>
  <r>
    <x v="2833"/>
    <x v="2832"/>
    <x v="2831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</r>
  <r>
    <x v="2834"/>
    <x v="2833"/>
    <x v="2832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</r>
  <r>
    <x v="2835"/>
    <x v="2834"/>
    <x v="2833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</r>
  <r>
    <x v="2836"/>
    <x v="2835"/>
    <x v="2834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</r>
  <r>
    <x v="2837"/>
    <x v="2836"/>
    <x v="2835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</r>
  <r>
    <x v="2838"/>
    <x v="2837"/>
    <x v="2836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</r>
  <r>
    <x v="2839"/>
    <x v="2838"/>
    <x v="2837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</r>
  <r>
    <x v="2840"/>
    <x v="2839"/>
    <x v="2838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</r>
  <r>
    <x v="2841"/>
    <x v="2840"/>
    <x v="2839"/>
    <n v="1000"/>
    <n v="10"/>
    <x v="2"/>
    <x v="1"/>
    <s v="GBP"/>
    <n v="1450032297"/>
    <x v="2841"/>
    <b v="0"/>
    <n v="1"/>
    <b v="0"/>
    <s v="theater/plays"/>
    <n v="1"/>
    <n v="10"/>
    <x v="1"/>
    <x v="6"/>
  </r>
  <r>
    <x v="2842"/>
    <x v="2841"/>
    <x v="2840"/>
    <n v="1500"/>
    <n v="0"/>
    <x v="2"/>
    <x v="1"/>
    <s v="GBP"/>
    <n v="1403348400"/>
    <x v="2842"/>
    <b v="0"/>
    <n v="0"/>
    <b v="0"/>
    <s v="theater/plays"/>
    <n v="0"/>
    <e v="#DIV/0!"/>
    <x v="1"/>
    <x v="6"/>
  </r>
  <r>
    <x v="2843"/>
    <x v="2842"/>
    <x v="2841"/>
    <n v="1200"/>
    <n v="0"/>
    <x v="2"/>
    <x v="0"/>
    <s v="USD"/>
    <n v="1465790400"/>
    <x v="2843"/>
    <b v="0"/>
    <n v="0"/>
    <b v="0"/>
    <s v="theater/plays"/>
    <n v="0"/>
    <e v="#DIV/0!"/>
    <x v="1"/>
    <x v="6"/>
  </r>
  <r>
    <x v="2844"/>
    <x v="2843"/>
    <x v="2842"/>
    <n v="550"/>
    <n v="30"/>
    <x v="2"/>
    <x v="15"/>
    <s v="EUR"/>
    <n v="1483535180"/>
    <x v="2844"/>
    <b v="0"/>
    <n v="1"/>
    <b v="0"/>
    <s v="theater/plays"/>
    <n v="5.4545454545454541"/>
    <n v="30"/>
    <x v="1"/>
    <x v="6"/>
  </r>
  <r>
    <x v="2845"/>
    <x v="2844"/>
    <x v="2843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</r>
  <r>
    <x v="2846"/>
    <x v="2845"/>
    <x v="2844"/>
    <n v="8000"/>
    <n v="0"/>
    <x v="2"/>
    <x v="0"/>
    <s v="USD"/>
    <n v="1432917394"/>
    <x v="2846"/>
    <b v="0"/>
    <n v="0"/>
    <b v="0"/>
    <s v="theater/plays"/>
    <n v="0"/>
    <e v="#DIV/0!"/>
    <x v="1"/>
    <x v="6"/>
  </r>
  <r>
    <x v="2847"/>
    <x v="2846"/>
    <x v="2845"/>
    <n v="2000"/>
    <n v="0"/>
    <x v="2"/>
    <x v="0"/>
    <s v="USD"/>
    <n v="1464031265"/>
    <x v="2847"/>
    <b v="0"/>
    <n v="0"/>
    <b v="0"/>
    <s v="theater/plays"/>
    <n v="0"/>
    <e v="#DIV/0!"/>
    <x v="1"/>
    <x v="6"/>
  </r>
  <r>
    <x v="2848"/>
    <x v="2847"/>
    <x v="2846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</r>
  <r>
    <x v="2849"/>
    <x v="2848"/>
    <x v="2847"/>
    <n v="500"/>
    <n v="5"/>
    <x v="2"/>
    <x v="1"/>
    <s v="GBP"/>
    <n v="1461406600"/>
    <x v="2849"/>
    <b v="0"/>
    <n v="1"/>
    <b v="0"/>
    <s v="theater/plays"/>
    <n v="1"/>
    <n v="5"/>
    <x v="1"/>
    <x v="6"/>
  </r>
  <r>
    <x v="2850"/>
    <x v="2849"/>
    <x v="2848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</r>
  <r>
    <x v="2851"/>
    <x v="2850"/>
    <x v="2849"/>
    <n v="4500"/>
    <n v="0"/>
    <x v="2"/>
    <x v="17"/>
    <s v="EUR"/>
    <n v="1454109420"/>
    <x v="2851"/>
    <b v="0"/>
    <n v="0"/>
    <b v="0"/>
    <s v="theater/plays"/>
    <n v="0"/>
    <e v="#DIV/0!"/>
    <x v="1"/>
    <x v="6"/>
  </r>
  <r>
    <x v="2852"/>
    <x v="2851"/>
    <x v="2850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</r>
  <r>
    <x v="2853"/>
    <x v="2852"/>
    <x v="2851"/>
    <n v="9500"/>
    <n v="0"/>
    <x v="2"/>
    <x v="5"/>
    <s v="CAD"/>
    <n v="1410669297"/>
    <x v="2853"/>
    <b v="0"/>
    <n v="0"/>
    <b v="0"/>
    <s v="theater/plays"/>
    <n v="0"/>
    <e v="#DIV/0!"/>
    <x v="1"/>
    <x v="6"/>
  </r>
  <r>
    <x v="2854"/>
    <x v="2853"/>
    <x v="2852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</r>
  <r>
    <x v="2855"/>
    <x v="2854"/>
    <x v="2853"/>
    <n v="600"/>
    <n v="300"/>
    <x v="2"/>
    <x v="0"/>
    <s v="USD"/>
    <n v="1454110440"/>
    <x v="2855"/>
    <b v="0"/>
    <n v="5"/>
    <b v="0"/>
    <s v="theater/plays"/>
    <n v="50"/>
    <n v="60"/>
    <x v="1"/>
    <x v="6"/>
  </r>
  <r>
    <x v="2856"/>
    <x v="2855"/>
    <x v="2854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</r>
  <r>
    <x v="2857"/>
    <x v="2856"/>
    <x v="2855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</r>
  <r>
    <x v="2858"/>
    <x v="2857"/>
    <x v="2856"/>
    <n v="1000"/>
    <n v="0"/>
    <x v="2"/>
    <x v="9"/>
    <s v="EUR"/>
    <n v="1417778880"/>
    <x v="2858"/>
    <b v="0"/>
    <n v="0"/>
    <b v="0"/>
    <s v="theater/plays"/>
    <n v="0"/>
    <e v="#DIV/0!"/>
    <x v="1"/>
    <x v="6"/>
  </r>
  <r>
    <x v="2859"/>
    <x v="2858"/>
    <x v="2857"/>
    <n v="2000"/>
    <n v="35"/>
    <x v="2"/>
    <x v="2"/>
    <s v="AUD"/>
    <n v="1444984904"/>
    <x v="2859"/>
    <b v="0"/>
    <n v="1"/>
    <b v="0"/>
    <s v="theater/plays"/>
    <n v="1.7500000000000002"/>
    <n v="35"/>
    <x v="1"/>
    <x v="6"/>
  </r>
  <r>
    <x v="2860"/>
    <x v="2859"/>
    <x v="2858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</r>
  <r>
    <x v="2861"/>
    <x v="2860"/>
    <x v="2859"/>
    <n v="250"/>
    <n v="80"/>
    <x v="2"/>
    <x v="2"/>
    <s v="AUD"/>
    <n v="1443103848"/>
    <x v="2861"/>
    <b v="0"/>
    <n v="3"/>
    <b v="0"/>
    <s v="theater/plays"/>
    <n v="32"/>
    <n v="26.666666666666668"/>
    <x v="1"/>
    <x v="6"/>
  </r>
  <r>
    <x v="2862"/>
    <x v="2861"/>
    <x v="2860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</r>
  <r>
    <x v="2863"/>
    <x v="2862"/>
    <x v="2861"/>
    <n v="50000"/>
    <n v="20"/>
    <x v="2"/>
    <x v="0"/>
    <s v="USD"/>
    <n v="1410279123"/>
    <x v="2863"/>
    <b v="0"/>
    <n v="1"/>
    <b v="0"/>
    <s v="theater/plays"/>
    <n v="0.04"/>
    <n v="20"/>
    <x v="1"/>
    <x v="6"/>
  </r>
  <r>
    <x v="2864"/>
    <x v="2863"/>
    <x v="2862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</r>
  <r>
    <x v="2865"/>
    <x v="2864"/>
    <x v="2863"/>
    <n v="2888"/>
    <n v="0"/>
    <x v="2"/>
    <x v="0"/>
    <s v="USD"/>
    <n v="1420512259"/>
    <x v="2865"/>
    <b v="0"/>
    <n v="0"/>
    <b v="0"/>
    <s v="theater/plays"/>
    <n v="0"/>
    <e v="#DIV/0!"/>
    <x v="1"/>
    <x v="6"/>
  </r>
  <r>
    <x v="2866"/>
    <x v="2865"/>
    <x v="2864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</r>
  <r>
    <x v="2867"/>
    <x v="2866"/>
    <x v="2865"/>
    <n v="2500"/>
    <n v="504"/>
    <x v="2"/>
    <x v="0"/>
    <s v="USD"/>
    <n v="1467604800"/>
    <x v="2867"/>
    <b v="0"/>
    <n v="10"/>
    <b v="0"/>
    <s v="theater/plays"/>
    <n v="20.16"/>
    <n v="50.4"/>
    <x v="1"/>
    <x v="6"/>
  </r>
  <r>
    <x v="2868"/>
    <x v="2867"/>
    <x v="2866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</r>
  <r>
    <x v="2869"/>
    <x v="2868"/>
    <x v="2867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</r>
  <r>
    <x v="2870"/>
    <x v="2869"/>
    <x v="2868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</r>
  <r>
    <x v="2871"/>
    <x v="2870"/>
    <x v="2869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</r>
  <r>
    <x v="2872"/>
    <x v="2871"/>
    <x v="2870"/>
    <n v="3000"/>
    <n v="0"/>
    <x v="2"/>
    <x v="0"/>
    <s v="USD"/>
    <n v="1434768438"/>
    <x v="2872"/>
    <b v="0"/>
    <n v="0"/>
    <b v="0"/>
    <s v="theater/plays"/>
    <n v="0"/>
    <e v="#DIV/0!"/>
    <x v="1"/>
    <x v="6"/>
  </r>
  <r>
    <x v="2873"/>
    <x v="2872"/>
    <x v="2871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</r>
  <r>
    <x v="2874"/>
    <x v="2873"/>
    <x v="2872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</r>
  <r>
    <x v="2875"/>
    <x v="2874"/>
    <x v="2873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</r>
  <r>
    <x v="2876"/>
    <x v="2875"/>
    <x v="2874"/>
    <n v="150000"/>
    <n v="0"/>
    <x v="2"/>
    <x v="0"/>
    <s v="USD"/>
    <n v="1437069079"/>
    <x v="2876"/>
    <b v="0"/>
    <n v="0"/>
    <b v="0"/>
    <s v="theater/plays"/>
    <n v="0"/>
    <e v="#DIV/0!"/>
    <x v="1"/>
    <x v="6"/>
  </r>
  <r>
    <x v="2877"/>
    <x v="2876"/>
    <x v="2875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</r>
  <r>
    <x v="2878"/>
    <x v="2877"/>
    <x v="2876"/>
    <n v="3000"/>
    <n v="63"/>
    <x v="2"/>
    <x v="1"/>
    <s v="GBP"/>
    <n v="1435934795"/>
    <x v="2878"/>
    <b v="0"/>
    <n v="4"/>
    <b v="0"/>
    <s v="theater/plays"/>
    <n v="2.1"/>
    <n v="15.75"/>
    <x v="1"/>
    <x v="6"/>
  </r>
  <r>
    <x v="2879"/>
    <x v="2878"/>
    <x v="2877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</r>
  <r>
    <x v="2880"/>
    <x v="2879"/>
    <x v="2878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</r>
  <r>
    <x v="2881"/>
    <x v="2880"/>
    <x v="2879"/>
    <n v="5500"/>
    <n v="0"/>
    <x v="2"/>
    <x v="0"/>
    <s v="USD"/>
    <n v="1417620036"/>
    <x v="2881"/>
    <b v="0"/>
    <n v="0"/>
    <b v="0"/>
    <s v="theater/plays"/>
    <n v="0"/>
    <e v="#DIV/0!"/>
    <x v="1"/>
    <x v="6"/>
  </r>
  <r>
    <x v="2882"/>
    <x v="2881"/>
    <x v="2880"/>
    <n v="750"/>
    <n v="252"/>
    <x v="2"/>
    <x v="0"/>
    <s v="USD"/>
    <n v="1462112318"/>
    <x v="2882"/>
    <b v="0"/>
    <n v="4"/>
    <b v="0"/>
    <s v="theater/plays"/>
    <n v="33.6"/>
    <n v="63"/>
    <x v="1"/>
    <x v="6"/>
  </r>
  <r>
    <x v="2883"/>
    <x v="2882"/>
    <x v="2881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</r>
  <r>
    <x v="2884"/>
    <x v="2883"/>
    <x v="2882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</r>
  <r>
    <x v="2885"/>
    <x v="2884"/>
    <x v="2883"/>
    <n v="400"/>
    <n v="130"/>
    <x v="2"/>
    <x v="0"/>
    <s v="USD"/>
    <n v="1426294201"/>
    <x v="2885"/>
    <b v="0"/>
    <n v="5"/>
    <b v="0"/>
    <s v="theater/plays"/>
    <n v="32.5"/>
    <n v="26"/>
    <x v="1"/>
    <x v="6"/>
  </r>
  <r>
    <x v="2886"/>
    <x v="2885"/>
    <x v="2884"/>
    <n v="200"/>
    <n v="10"/>
    <x v="2"/>
    <x v="0"/>
    <s v="USD"/>
    <n v="1442635140"/>
    <x v="2886"/>
    <b v="0"/>
    <n v="1"/>
    <b v="0"/>
    <s v="theater/plays"/>
    <n v="5"/>
    <n v="10"/>
    <x v="1"/>
    <x v="6"/>
  </r>
  <r>
    <x v="2887"/>
    <x v="2886"/>
    <x v="2885"/>
    <n v="3000"/>
    <n v="5"/>
    <x v="2"/>
    <x v="0"/>
    <s v="USD"/>
    <n v="1420971324"/>
    <x v="2887"/>
    <b v="0"/>
    <n v="1"/>
    <b v="0"/>
    <s v="theater/plays"/>
    <n v="0.16666666666666669"/>
    <n v="5"/>
    <x v="1"/>
    <x v="6"/>
  </r>
  <r>
    <x v="2888"/>
    <x v="2887"/>
    <x v="2886"/>
    <n v="30000"/>
    <n v="0"/>
    <x v="2"/>
    <x v="0"/>
    <s v="USD"/>
    <n v="1413608340"/>
    <x v="2888"/>
    <b v="0"/>
    <n v="0"/>
    <b v="0"/>
    <s v="theater/plays"/>
    <n v="0"/>
    <e v="#DIV/0!"/>
    <x v="1"/>
    <x v="6"/>
  </r>
  <r>
    <x v="2889"/>
    <x v="2888"/>
    <x v="2887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</r>
  <r>
    <x v="2890"/>
    <x v="2889"/>
    <x v="2888"/>
    <n v="2000"/>
    <n v="21"/>
    <x v="2"/>
    <x v="0"/>
    <s v="USD"/>
    <n v="1407553200"/>
    <x v="2890"/>
    <b v="0"/>
    <n v="3"/>
    <b v="0"/>
    <s v="theater/plays"/>
    <n v="1.05"/>
    <n v="7"/>
    <x v="1"/>
    <x v="6"/>
  </r>
  <r>
    <x v="2891"/>
    <x v="2890"/>
    <x v="2889"/>
    <n v="10000"/>
    <n v="273"/>
    <x v="2"/>
    <x v="0"/>
    <s v="USD"/>
    <n v="1460751128"/>
    <x v="2891"/>
    <b v="0"/>
    <n v="10"/>
    <b v="0"/>
    <s v="theater/plays"/>
    <n v="2.73"/>
    <n v="27.3"/>
    <x v="1"/>
    <x v="6"/>
  </r>
  <r>
    <x v="2892"/>
    <x v="2891"/>
    <x v="2890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</r>
  <r>
    <x v="2893"/>
    <x v="2892"/>
    <x v="2891"/>
    <n v="5000"/>
    <n v="25"/>
    <x v="2"/>
    <x v="0"/>
    <s v="USD"/>
    <n v="1420768800"/>
    <x v="2893"/>
    <b v="0"/>
    <n v="2"/>
    <b v="0"/>
    <s v="theater/plays"/>
    <n v="0.5"/>
    <n v="12.5"/>
    <x v="1"/>
    <x v="6"/>
  </r>
  <r>
    <x v="2894"/>
    <x v="2893"/>
    <x v="2892"/>
    <n v="50000"/>
    <n v="0"/>
    <x v="2"/>
    <x v="0"/>
    <s v="USD"/>
    <n v="1428100815"/>
    <x v="2894"/>
    <b v="0"/>
    <n v="0"/>
    <b v="0"/>
    <s v="theater/plays"/>
    <n v="0"/>
    <e v="#DIV/0!"/>
    <x v="1"/>
    <x v="6"/>
  </r>
  <r>
    <x v="2895"/>
    <x v="2894"/>
    <x v="2893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</r>
  <r>
    <x v="2896"/>
    <x v="2895"/>
    <x v="2894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</r>
  <r>
    <x v="2897"/>
    <x v="2896"/>
    <x v="2895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</r>
  <r>
    <x v="2898"/>
    <x v="2897"/>
    <x v="2896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</r>
  <r>
    <x v="2899"/>
    <x v="2898"/>
    <x v="2897"/>
    <n v="10000"/>
    <n v="0"/>
    <x v="2"/>
    <x v="0"/>
    <s v="USD"/>
    <n v="1469325158"/>
    <x v="2899"/>
    <b v="0"/>
    <n v="0"/>
    <b v="0"/>
    <s v="theater/plays"/>
    <n v="0"/>
    <e v="#DIV/0!"/>
    <x v="1"/>
    <x v="6"/>
  </r>
  <r>
    <x v="2900"/>
    <x v="2899"/>
    <x v="2898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</r>
  <r>
    <x v="2901"/>
    <x v="2900"/>
    <x v="2899"/>
    <n v="750"/>
    <n v="6"/>
    <x v="2"/>
    <x v="0"/>
    <s v="USD"/>
    <n v="1423345339"/>
    <x v="2901"/>
    <b v="0"/>
    <n v="2"/>
    <b v="0"/>
    <s v="theater/plays"/>
    <n v="0.8"/>
    <n v="3"/>
    <x v="1"/>
    <x v="6"/>
  </r>
  <r>
    <x v="2902"/>
    <x v="2901"/>
    <x v="2900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</r>
  <r>
    <x v="2903"/>
    <x v="2902"/>
    <x v="2901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</r>
  <r>
    <x v="2904"/>
    <x v="2903"/>
    <x v="2902"/>
    <n v="1500"/>
    <n v="75"/>
    <x v="2"/>
    <x v="1"/>
    <s v="GBP"/>
    <n v="1415534400"/>
    <x v="2904"/>
    <b v="0"/>
    <n v="4"/>
    <b v="0"/>
    <s v="theater/plays"/>
    <n v="5"/>
    <n v="18.75"/>
    <x v="1"/>
    <x v="6"/>
  </r>
  <r>
    <x v="2905"/>
    <x v="2904"/>
    <x v="2903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</r>
  <r>
    <x v="2906"/>
    <x v="2905"/>
    <x v="2904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</r>
  <r>
    <x v="2907"/>
    <x v="2906"/>
    <x v="2905"/>
    <n v="2500"/>
    <n v="2"/>
    <x v="2"/>
    <x v="0"/>
    <s v="USD"/>
    <n v="1463259837"/>
    <x v="2907"/>
    <b v="0"/>
    <n v="2"/>
    <b v="0"/>
    <s v="theater/plays"/>
    <n v="0.08"/>
    <n v="1"/>
    <x v="1"/>
    <x v="6"/>
  </r>
  <r>
    <x v="2908"/>
    <x v="2907"/>
    <x v="2906"/>
    <n v="9600"/>
    <n v="264"/>
    <x v="2"/>
    <x v="0"/>
    <s v="USD"/>
    <n v="1465407219"/>
    <x v="2908"/>
    <b v="0"/>
    <n v="5"/>
    <b v="0"/>
    <s v="theater/plays"/>
    <n v="2.75"/>
    <n v="52.8"/>
    <x v="1"/>
    <x v="6"/>
  </r>
  <r>
    <x v="2909"/>
    <x v="2908"/>
    <x v="2907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</r>
  <r>
    <x v="2910"/>
    <x v="2909"/>
    <x v="2908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</r>
  <r>
    <x v="2911"/>
    <x v="2910"/>
    <x v="2909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</r>
  <r>
    <x v="2912"/>
    <x v="2911"/>
    <x v="2910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</r>
  <r>
    <x v="2913"/>
    <x v="2912"/>
    <x v="2911"/>
    <n v="10000"/>
    <n v="2"/>
    <x v="2"/>
    <x v="0"/>
    <s v="USD"/>
    <n v="1410041339"/>
    <x v="2913"/>
    <b v="0"/>
    <n v="2"/>
    <b v="0"/>
    <s v="theater/plays"/>
    <n v="0.02"/>
    <n v="1"/>
    <x v="1"/>
    <x v="6"/>
  </r>
  <r>
    <x v="2914"/>
    <x v="2913"/>
    <x v="2912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</r>
  <r>
    <x v="2915"/>
    <x v="2914"/>
    <x v="2913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</r>
  <r>
    <x v="2916"/>
    <x v="2915"/>
    <x v="2914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</r>
  <r>
    <x v="2917"/>
    <x v="2916"/>
    <x v="2915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</r>
  <r>
    <x v="2918"/>
    <x v="2917"/>
    <x v="2916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</r>
  <r>
    <x v="2919"/>
    <x v="2918"/>
    <x v="2917"/>
    <n v="600"/>
    <n v="51"/>
    <x v="2"/>
    <x v="0"/>
    <s v="USD"/>
    <n v="1407250329"/>
    <x v="2919"/>
    <b v="0"/>
    <n v="6"/>
    <b v="0"/>
    <s v="theater/plays"/>
    <n v="8.5"/>
    <n v="8.5"/>
    <x v="1"/>
    <x v="6"/>
  </r>
  <r>
    <x v="2920"/>
    <x v="2919"/>
    <x v="2918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</r>
  <r>
    <x v="2921"/>
    <x v="2920"/>
    <x v="2919"/>
    <n v="100"/>
    <n v="129"/>
    <x v="0"/>
    <x v="0"/>
    <s v="USD"/>
    <n v="1411679804"/>
    <x v="2921"/>
    <b v="0"/>
    <n v="3"/>
    <b v="1"/>
    <s v="theater/musical"/>
    <n v="129"/>
    <n v="43"/>
    <x v="1"/>
    <x v="40"/>
  </r>
  <r>
    <x v="2922"/>
    <x v="2921"/>
    <x v="2920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</r>
  <r>
    <x v="2923"/>
    <x v="2922"/>
    <x v="2921"/>
    <n v="300"/>
    <n v="300"/>
    <x v="0"/>
    <x v="0"/>
    <s v="USD"/>
    <n v="1422068400"/>
    <x v="2923"/>
    <b v="0"/>
    <n v="10"/>
    <b v="1"/>
    <s v="theater/musical"/>
    <n v="100"/>
    <n v="30"/>
    <x v="1"/>
    <x v="40"/>
  </r>
  <r>
    <x v="2924"/>
    <x v="2923"/>
    <x v="2922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</r>
  <r>
    <x v="2925"/>
    <x v="2924"/>
    <x v="2923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</r>
  <r>
    <x v="2926"/>
    <x v="2925"/>
    <x v="2924"/>
    <n v="3000"/>
    <n v="3750"/>
    <x v="0"/>
    <x v="0"/>
    <s v="USD"/>
    <n v="1424715779"/>
    <x v="2926"/>
    <b v="0"/>
    <n v="50"/>
    <b v="1"/>
    <s v="theater/musical"/>
    <n v="125"/>
    <n v="75"/>
    <x v="1"/>
    <x v="40"/>
  </r>
  <r>
    <x v="2927"/>
    <x v="2926"/>
    <x v="2925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</r>
  <r>
    <x v="2928"/>
    <x v="2927"/>
    <x v="2926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</r>
  <r>
    <x v="2929"/>
    <x v="2928"/>
    <x v="2927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</r>
  <r>
    <x v="2930"/>
    <x v="2929"/>
    <x v="2928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</r>
  <r>
    <x v="2931"/>
    <x v="2930"/>
    <x v="2929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</r>
  <r>
    <x v="2932"/>
    <x v="2931"/>
    <x v="2930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</r>
  <r>
    <x v="2933"/>
    <x v="2932"/>
    <x v="2931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</r>
  <r>
    <x v="2934"/>
    <x v="2933"/>
    <x v="2932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</r>
  <r>
    <x v="2935"/>
    <x v="2934"/>
    <x v="2933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</r>
  <r>
    <x v="2936"/>
    <x v="2935"/>
    <x v="2934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</r>
  <r>
    <x v="2937"/>
    <x v="2936"/>
    <x v="2935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</r>
  <r>
    <x v="2938"/>
    <x v="2937"/>
    <x v="2936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</r>
  <r>
    <x v="2939"/>
    <x v="2938"/>
    <x v="2937"/>
    <n v="8000"/>
    <n v="8230"/>
    <x v="0"/>
    <x v="0"/>
    <s v="USD"/>
    <n v="1409187600"/>
    <x v="2939"/>
    <b v="0"/>
    <n v="25"/>
    <b v="1"/>
    <s v="theater/musical"/>
    <n v="102.875"/>
    <n v="329.2"/>
    <x v="1"/>
    <x v="40"/>
  </r>
  <r>
    <x v="2940"/>
    <x v="2939"/>
    <x v="2938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</r>
  <r>
    <x v="2941"/>
    <x v="2940"/>
    <x v="2939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</r>
  <r>
    <x v="2942"/>
    <x v="2941"/>
    <x v="2940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</r>
  <r>
    <x v="2943"/>
    <x v="2942"/>
    <x v="2941"/>
    <n v="3000"/>
    <n v="0"/>
    <x v="2"/>
    <x v="0"/>
    <s v="USD"/>
    <n v="1428894380"/>
    <x v="2943"/>
    <b v="0"/>
    <n v="0"/>
    <b v="0"/>
    <s v="theater/spaces"/>
    <n v="0"/>
    <e v="#DIV/0!"/>
    <x v="1"/>
    <x v="38"/>
  </r>
  <r>
    <x v="2944"/>
    <x v="2943"/>
    <x v="2942"/>
    <n v="10000"/>
    <n v="100"/>
    <x v="2"/>
    <x v="0"/>
    <s v="USD"/>
    <n v="1433714198"/>
    <x v="2944"/>
    <b v="0"/>
    <n v="1"/>
    <b v="0"/>
    <s v="theater/spaces"/>
    <n v="1"/>
    <n v="100"/>
    <x v="1"/>
    <x v="38"/>
  </r>
  <r>
    <x v="2945"/>
    <x v="2944"/>
    <x v="2943"/>
    <n v="50000"/>
    <n v="0"/>
    <x v="2"/>
    <x v="0"/>
    <s v="USD"/>
    <n v="1432437660"/>
    <x v="2945"/>
    <b v="0"/>
    <n v="0"/>
    <b v="0"/>
    <s v="theater/spaces"/>
    <n v="0"/>
    <e v="#DIV/0!"/>
    <x v="1"/>
    <x v="38"/>
  </r>
  <r>
    <x v="2946"/>
    <x v="2945"/>
    <x v="2944"/>
    <n v="2000"/>
    <n v="2"/>
    <x v="2"/>
    <x v="1"/>
    <s v="GBP"/>
    <n v="1471265092"/>
    <x v="2946"/>
    <b v="0"/>
    <n v="2"/>
    <b v="0"/>
    <s v="theater/spaces"/>
    <n v="0.1"/>
    <n v="1"/>
    <x v="1"/>
    <x v="38"/>
  </r>
  <r>
    <x v="2947"/>
    <x v="2946"/>
    <x v="2945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</r>
  <r>
    <x v="2948"/>
    <x v="2947"/>
    <x v="2946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</r>
  <r>
    <x v="2949"/>
    <x v="2948"/>
    <x v="2947"/>
    <n v="1000"/>
    <n v="25"/>
    <x v="2"/>
    <x v="0"/>
    <s v="USD"/>
    <n v="1447965917"/>
    <x v="2949"/>
    <b v="0"/>
    <n v="2"/>
    <b v="0"/>
    <s v="theater/spaces"/>
    <n v="2.5"/>
    <n v="12.5"/>
    <x v="1"/>
    <x v="38"/>
  </r>
  <r>
    <x v="2950"/>
    <x v="2949"/>
    <x v="2948"/>
    <n v="5000000"/>
    <n v="0"/>
    <x v="2"/>
    <x v="0"/>
    <s v="USD"/>
    <n v="1453538752"/>
    <x v="2950"/>
    <b v="0"/>
    <n v="0"/>
    <b v="0"/>
    <s v="theater/spaces"/>
    <n v="0"/>
    <e v="#DIV/0!"/>
    <x v="1"/>
    <x v="38"/>
  </r>
  <r>
    <x v="2951"/>
    <x v="2950"/>
    <x v="2949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</r>
  <r>
    <x v="2952"/>
    <x v="2951"/>
    <x v="2950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</r>
  <r>
    <x v="2953"/>
    <x v="2952"/>
    <x v="2951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</r>
  <r>
    <x v="2954"/>
    <x v="2953"/>
    <x v="2952"/>
    <n v="15000"/>
    <n v="0"/>
    <x v="1"/>
    <x v="0"/>
    <s v="USD"/>
    <n v="1489669203"/>
    <x v="2954"/>
    <b v="0"/>
    <n v="0"/>
    <b v="0"/>
    <s v="theater/spaces"/>
    <n v="0"/>
    <e v="#DIV/0!"/>
    <x v="1"/>
    <x v="38"/>
  </r>
  <r>
    <x v="2955"/>
    <x v="2954"/>
    <x v="2953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</r>
  <r>
    <x v="2956"/>
    <x v="2955"/>
    <x v="2954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</r>
  <r>
    <x v="2957"/>
    <x v="2956"/>
    <x v="2955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</r>
  <r>
    <x v="2958"/>
    <x v="2957"/>
    <x v="2956"/>
    <n v="80000"/>
    <n v="0"/>
    <x v="1"/>
    <x v="0"/>
    <s v="USD"/>
    <n v="1462729317"/>
    <x v="2958"/>
    <b v="0"/>
    <n v="0"/>
    <b v="0"/>
    <s v="theater/spaces"/>
    <n v="0"/>
    <e v="#DIV/0!"/>
    <x v="1"/>
    <x v="38"/>
  </r>
  <r>
    <x v="2959"/>
    <x v="2958"/>
    <x v="2957"/>
    <n v="10000"/>
    <n v="0"/>
    <x v="1"/>
    <x v="1"/>
    <s v="GBP"/>
    <n v="1465258325"/>
    <x v="2959"/>
    <b v="0"/>
    <n v="0"/>
    <b v="0"/>
    <s v="theater/spaces"/>
    <n v="0"/>
    <e v="#DIV/0!"/>
    <x v="1"/>
    <x v="38"/>
  </r>
  <r>
    <x v="2960"/>
    <x v="2959"/>
    <x v="2958"/>
    <n v="30000000"/>
    <n v="0"/>
    <x v="1"/>
    <x v="0"/>
    <s v="USD"/>
    <n v="1410459023"/>
    <x v="2960"/>
    <b v="0"/>
    <n v="0"/>
    <b v="0"/>
    <s v="theater/spaces"/>
    <n v="0"/>
    <e v="#DIV/0!"/>
    <x v="1"/>
    <x v="38"/>
  </r>
  <r>
    <x v="2961"/>
    <x v="2960"/>
    <x v="2959"/>
    <n v="5000"/>
    <n v="5481"/>
    <x v="0"/>
    <x v="0"/>
    <s v="USD"/>
    <n v="1427342400"/>
    <x v="2961"/>
    <b v="0"/>
    <n v="108"/>
    <b v="1"/>
    <s v="theater/plays"/>
    <n v="109.62"/>
    <n v="50.75"/>
    <x v="1"/>
    <x v="6"/>
  </r>
  <r>
    <x v="2962"/>
    <x v="2961"/>
    <x v="2960"/>
    <n v="1000"/>
    <n v="1218"/>
    <x v="0"/>
    <x v="0"/>
    <s v="USD"/>
    <n v="1425193140"/>
    <x v="2962"/>
    <b v="0"/>
    <n v="20"/>
    <b v="1"/>
    <s v="theater/plays"/>
    <n v="121.8"/>
    <n v="60.9"/>
    <x v="1"/>
    <x v="6"/>
  </r>
  <r>
    <x v="2963"/>
    <x v="2962"/>
    <x v="2961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</r>
  <r>
    <x v="2964"/>
    <x v="2963"/>
    <x v="2962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</r>
  <r>
    <x v="2965"/>
    <x v="2964"/>
    <x v="2963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</r>
  <r>
    <x v="2966"/>
    <x v="2965"/>
    <x v="2964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</r>
  <r>
    <x v="2967"/>
    <x v="2966"/>
    <x v="2965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</r>
  <r>
    <x v="2968"/>
    <x v="2967"/>
    <x v="2966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</r>
  <r>
    <x v="2969"/>
    <x v="2968"/>
    <x v="2967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</r>
  <r>
    <x v="2970"/>
    <x v="2969"/>
    <x v="2968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</r>
  <r>
    <x v="2971"/>
    <x v="2970"/>
    <x v="2969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</r>
  <r>
    <x v="2972"/>
    <x v="2971"/>
    <x v="2970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</r>
  <r>
    <x v="2973"/>
    <x v="2972"/>
    <x v="2971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</r>
  <r>
    <x v="2974"/>
    <x v="2973"/>
    <x v="2972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</r>
  <r>
    <x v="2975"/>
    <x v="2974"/>
    <x v="2973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</r>
  <r>
    <x v="2976"/>
    <x v="2975"/>
    <x v="2974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</r>
  <r>
    <x v="2977"/>
    <x v="2976"/>
    <x v="2975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</r>
  <r>
    <x v="2978"/>
    <x v="2977"/>
    <x v="2976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</r>
  <r>
    <x v="2979"/>
    <x v="2978"/>
    <x v="2977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</r>
  <r>
    <x v="2980"/>
    <x v="2979"/>
    <x v="2978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</r>
  <r>
    <x v="2981"/>
    <x v="2980"/>
    <x v="2979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</r>
  <r>
    <x v="2982"/>
    <x v="2981"/>
    <x v="2980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</r>
  <r>
    <x v="2983"/>
    <x v="2982"/>
    <x v="2981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</r>
  <r>
    <x v="2984"/>
    <x v="2983"/>
    <x v="2982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</r>
  <r>
    <x v="2985"/>
    <x v="2984"/>
    <x v="2983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</r>
  <r>
    <x v="2986"/>
    <x v="2985"/>
    <x v="2984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</r>
  <r>
    <x v="2987"/>
    <x v="2986"/>
    <x v="2985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</r>
  <r>
    <x v="2988"/>
    <x v="2987"/>
    <x v="2986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</r>
  <r>
    <x v="2989"/>
    <x v="2988"/>
    <x v="2987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</r>
  <r>
    <x v="2990"/>
    <x v="2989"/>
    <x v="2988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</r>
  <r>
    <x v="2991"/>
    <x v="2990"/>
    <x v="2989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</r>
  <r>
    <x v="2992"/>
    <x v="2991"/>
    <x v="2990"/>
    <n v="3000"/>
    <n v="3135"/>
    <x v="0"/>
    <x v="0"/>
    <s v="USD"/>
    <n v="1476037510"/>
    <x v="2992"/>
    <b v="0"/>
    <n v="64"/>
    <b v="1"/>
    <s v="theater/spaces"/>
    <n v="104.5"/>
    <n v="48.984375"/>
    <x v="1"/>
    <x v="38"/>
  </r>
  <r>
    <x v="2993"/>
    <x v="2992"/>
    <x v="2991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</r>
  <r>
    <x v="2994"/>
    <x v="2993"/>
    <x v="2992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</r>
  <r>
    <x v="2995"/>
    <x v="2994"/>
    <x v="2993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</r>
  <r>
    <x v="2996"/>
    <x v="2995"/>
    <x v="2994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</r>
  <r>
    <x v="2997"/>
    <x v="2996"/>
    <x v="2995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</r>
  <r>
    <x v="2998"/>
    <x v="2997"/>
    <x v="2996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</r>
  <r>
    <x v="2999"/>
    <x v="2998"/>
    <x v="2997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</r>
  <r>
    <x v="3000"/>
    <x v="2999"/>
    <x v="2998"/>
    <n v="500"/>
    <n v="500"/>
    <x v="0"/>
    <x v="0"/>
    <s v="USD"/>
    <n v="1485885600"/>
    <x v="3000"/>
    <b v="0"/>
    <n v="8"/>
    <b v="1"/>
    <s v="theater/spaces"/>
    <n v="100"/>
    <n v="62.5"/>
    <x v="1"/>
    <x v="38"/>
  </r>
  <r>
    <x v="3001"/>
    <x v="3000"/>
    <x v="2999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</r>
  <r>
    <x v="3002"/>
    <x v="3001"/>
    <x v="3000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</r>
  <r>
    <x v="3003"/>
    <x v="3002"/>
    <x v="3001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</r>
  <r>
    <x v="3004"/>
    <x v="3003"/>
    <x v="3002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</r>
  <r>
    <x v="3005"/>
    <x v="3004"/>
    <x v="3003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</r>
  <r>
    <x v="3006"/>
    <x v="3005"/>
    <x v="3004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</r>
  <r>
    <x v="3007"/>
    <x v="3006"/>
    <x v="3005"/>
    <n v="600"/>
    <n v="1080"/>
    <x v="0"/>
    <x v="0"/>
    <s v="USD"/>
    <n v="1429938683"/>
    <x v="3007"/>
    <b v="0"/>
    <n v="20"/>
    <b v="1"/>
    <s v="theater/spaces"/>
    <n v="180"/>
    <n v="54"/>
    <x v="1"/>
    <x v="38"/>
  </r>
  <r>
    <x v="3008"/>
    <x v="3007"/>
    <x v="3006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</r>
  <r>
    <x v="3009"/>
    <x v="3008"/>
    <x v="3007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</r>
  <r>
    <x v="3010"/>
    <x v="3009"/>
    <x v="3008"/>
    <n v="1500"/>
    <n v="2370"/>
    <x v="0"/>
    <x v="0"/>
    <s v="USD"/>
    <n v="1424548719"/>
    <x v="3010"/>
    <b v="0"/>
    <n v="15"/>
    <b v="1"/>
    <s v="theater/spaces"/>
    <n v="158"/>
    <n v="158"/>
    <x v="1"/>
    <x v="38"/>
  </r>
  <r>
    <x v="3011"/>
    <x v="3010"/>
    <x v="3009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</r>
  <r>
    <x v="3012"/>
    <x v="3011"/>
    <x v="3010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</r>
  <r>
    <x v="3013"/>
    <x v="3012"/>
    <x v="3011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</r>
  <r>
    <x v="3014"/>
    <x v="3013"/>
    <x v="3012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</r>
  <r>
    <x v="3015"/>
    <x v="3014"/>
    <x v="3013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</r>
  <r>
    <x v="3016"/>
    <x v="3015"/>
    <x v="3014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</r>
  <r>
    <x v="3017"/>
    <x v="3016"/>
    <x v="3015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</r>
  <r>
    <x v="3018"/>
    <x v="3017"/>
    <x v="3016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</r>
  <r>
    <x v="3019"/>
    <x v="3018"/>
    <x v="3017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</r>
  <r>
    <x v="3020"/>
    <x v="3019"/>
    <x v="3018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</r>
  <r>
    <x v="3021"/>
    <x v="3020"/>
    <x v="3019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</r>
  <r>
    <x v="3022"/>
    <x v="3021"/>
    <x v="3020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</r>
  <r>
    <x v="3023"/>
    <x v="3022"/>
    <x v="3021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</r>
  <r>
    <x v="3024"/>
    <x v="3023"/>
    <x v="3022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</r>
  <r>
    <x v="3025"/>
    <x v="3024"/>
    <x v="3023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</r>
  <r>
    <x v="3026"/>
    <x v="3025"/>
    <x v="3024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</r>
  <r>
    <x v="3027"/>
    <x v="3026"/>
    <x v="3025"/>
    <n v="40000"/>
    <n v="52576"/>
    <x v="0"/>
    <x v="0"/>
    <s v="USD"/>
    <n v="1426866851"/>
    <x v="3027"/>
    <b v="0"/>
    <n v="320"/>
    <b v="1"/>
    <s v="theater/spaces"/>
    <n v="131.44"/>
    <n v="164.3"/>
    <x v="1"/>
    <x v="38"/>
  </r>
  <r>
    <x v="3028"/>
    <x v="3027"/>
    <x v="3026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</r>
  <r>
    <x v="3029"/>
    <x v="3028"/>
    <x v="3027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</r>
  <r>
    <x v="3030"/>
    <x v="3029"/>
    <x v="3028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</r>
  <r>
    <x v="3031"/>
    <x v="3030"/>
    <x v="3029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</r>
  <r>
    <x v="3032"/>
    <x v="3031"/>
    <x v="3030"/>
    <n v="1000"/>
    <n v="1272"/>
    <x v="0"/>
    <x v="0"/>
    <s v="USD"/>
    <n v="1441933459"/>
    <x v="3032"/>
    <b v="0"/>
    <n v="25"/>
    <b v="1"/>
    <s v="theater/spaces"/>
    <n v="127.2"/>
    <n v="50.88"/>
    <x v="1"/>
    <x v="38"/>
  </r>
  <r>
    <x v="3033"/>
    <x v="3032"/>
    <x v="3031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</r>
  <r>
    <x v="3034"/>
    <x v="3033"/>
    <x v="3032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</r>
  <r>
    <x v="3035"/>
    <x v="3034"/>
    <x v="3033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</r>
  <r>
    <x v="3036"/>
    <x v="3035"/>
    <x v="3034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</r>
  <r>
    <x v="3037"/>
    <x v="3036"/>
    <x v="3035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</r>
  <r>
    <x v="3038"/>
    <x v="3037"/>
    <x v="3036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</r>
  <r>
    <x v="3039"/>
    <x v="3038"/>
    <x v="3037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</r>
  <r>
    <x v="3040"/>
    <x v="3039"/>
    <x v="3038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</r>
  <r>
    <x v="3041"/>
    <x v="3040"/>
    <x v="3039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</r>
  <r>
    <x v="3042"/>
    <x v="3041"/>
    <x v="3040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</r>
  <r>
    <x v="3043"/>
    <x v="3042"/>
    <x v="3041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</r>
  <r>
    <x v="3044"/>
    <x v="3043"/>
    <x v="3042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</r>
  <r>
    <x v="3045"/>
    <x v="3044"/>
    <x v="3043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</r>
  <r>
    <x v="3046"/>
    <x v="3045"/>
    <x v="3044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</r>
  <r>
    <x v="3047"/>
    <x v="3046"/>
    <x v="3045"/>
    <n v="500"/>
    <n v="745"/>
    <x v="0"/>
    <x v="0"/>
    <s v="USD"/>
    <n v="1461762960"/>
    <x v="3047"/>
    <b v="0"/>
    <n v="20"/>
    <b v="1"/>
    <s v="theater/spaces"/>
    <n v="149"/>
    <n v="37.25"/>
    <x v="1"/>
    <x v="38"/>
  </r>
  <r>
    <x v="3048"/>
    <x v="3047"/>
    <x v="3046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</r>
  <r>
    <x v="3049"/>
    <x v="3048"/>
    <x v="3047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</r>
  <r>
    <x v="3050"/>
    <x v="3049"/>
    <x v="3048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</r>
  <r>
    <x v="3051"/>
    <x v="3050"/>
    <x v="3049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</r>
  <r>
    <x v="3052"/>
    <x v="3051"/>
    <x v="3050"/>
    <n v="50000"/>
    <n v="75"/>
    <x v="2"/>
    <x v="0"/>
    <s v="USD"/>
    <n v="1432828740"/>
    <x v="3052"/>
    <b v="0"/>
    <n v="2"/>
    <b v="0"/>
    <s v="theater/spaces"/>
    <n v="0.15"/>
    <n v="37.5"/>
    <x v="1"/>
    <x v="38"/>
  </r>
  <r>
    <x v="3053"/>
    <x v="3052"/>
    <x v="3051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</r>
  <r>
    <x v="3054"/>
    <x v="3053"/>
    <x v="3052"/>
    <n v="300"/>
    <n v="0"/>
    <x v="2"/>
    <x v="0"/>
    <s v="USD"/>
    <n v="1425258240"/>
    <x v="3054"/>
    <b v="0"/>
    <n v="0"/>
    <b v="0"/>
    <s v="theater/spaces"/>
    <n v="0"/>
    <e v="#DIV/0!"/>
    <x v="1"/>
    <x v="38"/>
  </r>
  <r>
    <x v="3055"/>
    <x v="3054"/>
    <x v="3053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</r>
  <r>
    <x v="3056"/>
    <x v="3055"/>
    <x v="3054"/>
    <n v="25000"/>
    <n v="0"/>
    <x v="2"/>
    <x v="0"/>
    <s v="USD"/>
    <n v="1412003784"/>
    <x v="3056"/>
    <b v="0"/>
    <n v="0"/>
    <b v="0"/>
    <s v="theater/spaces"/>
    <n v="0"/>
    <e v="#DIV/0!"/>
    <x v="1"/>
    <x v="38"/>
  </r>
  <r>
    <x v="3057"/>
    <x v="3056"/>
    <x v="3055"/>
    <n v="50000"/>
    <n v="0"/>
    <x v="2"/>
    <x v="1"/>
    <s v="GBP"/>
    <n v="1459694211"/>
    <x v="3057"/>
    <b v="0"/>
    <n v="0"/>
    <b v="0"/>
    <s v="theater/spaces"/>
    <n v="0"/>
    <e v="#DIV/0!"/>
    <x v="1"/>
    <x v="38"/>
  </r>
  <r>
    <x v="3058"/>
    <x v="3057"/>
    <x v="3056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</r>
  <r>
    <x v="3059"/>
    <x v="3058"/>
    <x v="3057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</r>
  <r>
    <x v="3060"/>
    <x v="3059"/>
    <x v="3058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</r>
  <r>
    <x v="3061"/>
    <x v="3060"/>
    <x v="3059"/>
    <n v="1000000"/>
    <n v="0"/>
    <x v="2"/>
    <x v="0"/>
    <s v="USD"/>
    <n v="1407955748"/>
    <x v="3061"/>
    <b v="0"/>
    <n v="0"/>
    <b v="0"/>
    <s v="theater/spaces"/>
    <n v="0"/>
    <e v="#DIV/0!"/>
    <x v="1"/>
    <x v="38"/>
  </r>
  <r>
    <x v="3062"/>
    <x v="3061"/>
    <x v="3060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</r>
  <r>
    <x v="3063"/>
    <x v="3062"/>
    <x v="3061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</r>
  <r>
    <x v="3064"/>
    <x v="3063"/>
    <x v="3062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</r>
  <r>
    <x v="3065"/>
    <x v="3064"/>
    <x v="3063"/>
    <n v="25000"/>
    <n v="10"/>
    <x v="2"/>
    <x v="0"/>
    <s v="USD"/>
    <n v="1406683172"/>
    <x v="3065"/>
    <b v="0"/>
    <n v="2"/>
    <b v="0"/>
    <s v="theater/spaces"/>
    <n v="0.04"/>
    <n v="5"/>
    <x v="1"/>
    <x v="38"/>
  </r>
  <r>
    <x v="3066"/>
    <x v="3065"/>
    <x v="3064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</r>
  <r>
    <x v="3067"/>
    <x v="3066"/>
    <x v="3065"/>
    <n v="8000"/>
    <n v="200"/>
    <x v="2"/>
    <x v="4"/>
    <s v="NZD"/>
    <n v="1441837879"/>
    <x v="3067"/>
    <b v="0"/>
    <n v="1"/>
    <b v="0"/>
    <s v="theater/spaces"/>
    <n v="2.5"/>
    <n v="200"/>
    <x v="1"/>
    <x v="38"/>
  </r>
  <r>
    <x v="3068"/>
    <x v="3067"/>
    <x v="3066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</r>
  <r>
    <x v="3069"/>
    <x v="3068"/>
    <x v="3067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</r>
  <r>
    <x v="3070"/>
    <x v="3069"/>
    <x v="3068"/>
    <n v="10000"/>
    <n v="334"/>
    <x v="2"/>
    <x v="1"/>
    <s v="GBP"/>
    <n v="1481132169"/>
    <x v="3070"/>
    <b v="0"/>
    <n v="16"/>
    <b v="0"/>
    <s v="theater/spaces"/>
    <n v="3.34"/>
    <n v="20.875"/>
    <x v="1"/>
    <x v="38"/>
  </r>
  <r>
    <x v="3071"/>
    <x v="3070"/>
    <x v="3069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</r>
  <r>
    <x v="3072"/>
    <x v="3071"/>
    <x v="3070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</r>
  <r>
    <x v="3073"/>
    <x v="3072"/>
    <x v="3071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</r>
  <r>
    <x v="3074"/>
    <x v="3073"/>
    <x v="3072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</r>
  <r>
    <x v="3075"/>
    <x v="3074"/>
    <x v="3073"/>
    <n v="15000"/>
    <n v="1296"/>
    <x v="2"/>
    <x v="0"/>
    <s v="USD"/>
    <n v="1471573640"/>
    <x v="3075"/>
    <b v="0"/>
    <n v="20"/>
    <b v="0"/>
    <s v="theater/spaces"/>
    <n v="8.64"/>
    <n v="64.8"/>
    <x v="1"/>
    <x v="38"/>
  </r>
  <r>
    <x v="3076"/>
    <x v="3075"/>
    <x v="3074"/>
    <n v="10000"/>
    <n v="1506"/>
    <x v="2"/>
    <x v="0"/>
    <s v="USD"/>
    <n v="1444405123"/>
    <x v="3076"/>
    <b v="0"/>
    <n v="50"/>
    <b v="0"/>
    <s v="theater/spaces"/>
    <n v="15.06"/>
    <n v="30.12"/>
    <x v="1"/>
    <x v="38"/>
  </r>
  <r>
    <x v="3077"/>
    <x v="3076"/>
    <x v="3075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</r>
  <r>
    <x v="3078"/>
    <x v="3077"/>
    <x v="3076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</r>
  <r>
    <x v="3079"/>
    <x v="3078"/>
    <x v="3077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</r>
  <r>
    <x v="3080"/>
    <x v="3079"/>
    <x v="3078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</r>
  <r>
    <x v="3081"/>
    <x v="3080"/>
    <x v="3079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</r>
  <r>
    <x v="3082"/>
    <x v="3081"/>
    <x v="3080"/>
    <n v="9000"/>
    <n v="0"/>
    <x v="2"/>
    <x v="0"/>
    <s v="USD"/>
    <n v="1447628946"/>
    <x v="3082"/>
    <b v="0"/>
    <n v="0"/>
    <b v="0"/>
    <s v="theater/spaces"/>
    <n v="0"/>
    <e v="#DIV/0!"/>
    <x v="1"/>
    <x v="38"/>
  </r>
  <r>
    <x v="3083"/>
    <x v="3082"/>
    <x v="3081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</r>
  <r>
    <x v="3084"/>
    <x v="3083"/>
    <x v="3082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</r>
  <r>
    <x v="3085"/>
    <x v="3084"/>
    <x v="3083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</r>
  <r>
    <x v="3086"/>
    <x v="3085"/>
    <x v="3084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</r>
  <r>
    <x v="3087"/>
    <x v="3086"/>
    <x v="3085"/>
    <n v="20000"/>
    <n v="125"/>
    <x v="2"/>
    <x v="0"/>
    <s v="USD"/>
    <n v="1482294990"/>
    <x v="3087"/>
    <b v="0"/>
    <n v="2"/>
    <b v="0"/>
    <s v="theater/spaces"/>
    <n v="0.625"/>
    <n v="62.5"/>
    <x v="1"/>
    <x v="38"/>
  </r>
  <r>
    <x v="3088"/>
    <x v="3087"/>
    <x v="3086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</r>
  <r>
    <x v="3089"/>
    <x v="3088"/>
    <x v="3087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</r>
  <r>
    <x v="3090"/>
    <x v="3089"/>
    <x v="3088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</r>
  <r>
    <x v="3091"/>
    <x v="3090"/>
    <x v="3089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</r>
  <r>
    <x v="3092"/>
    <x v="3091"/>
    <x v="3090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</r>
  <r>
    <x v="3093"/>
    <x v="3092"/>
    <x v="3091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</r>
  <r>
    <x v="3094"/>
    <x v="3093"/>
    <x v="3092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</r>
  <r>
    <x v="3095"/>
    <x v="3094"/>
    <x v="3093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</r>
  <r>
    <x v="3096"/>
    <x v="3095"/>
    <x v="3094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</r>
  <r>
    <x v="3097"/>
    <x v="3096"/>
    <x v="3095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</r>
  <r>
    <x v="3098"/>
    <x v="3097"/>
    <x v="3096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</r>
  <r>
    <x v="3099"/>
    <x v="3098"/>
    <x v="3097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</r>
  <r>
    <x v="3100"/>
    <x v="3099"/>
    <x v="3098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</r>
  <r>
    <x v="3101"/>
    <x v="3100"/>
    <x v="3099"/>
    <n v="2500"/>
    <n v="300"/>
    <x v="2"/>
    <x v="6"/>
    <s v="EUR"/>
    <n v="1437033360"/>
    <x v="3101"/>
    <b v="0"/>
    <n v="12"/>
    <b v="0"/>
    <s v="theater/spaces"/>
    <n v="12"/>
    <n v="25"/>
    <x v="1"/>
    <x v="38"/>
  </r>
  <r>
    <x v="3102"/>
    <x v="3101"/>
    <x v="3100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</r>
  <r>
    <x v="3103"/>
    <x v="3102"/>
    <x v="3101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</r>
  <r>
    <x v="3104"/>
    <x v="3103"/>
    <x v="3102"/>
    <n v="4000"/>
    <n v="1185"/>
    <x v="2"/>
    <x v="2"/>
    <s v="AUD"/>
    <n v="1422928800"/>
    <x v="3104"/>
    <b v="0"/>
    <n v="5"/>
    <b v="0"/>
    <s v="theater/spaces"/>
    <n v="29.625"/>
    <n v="237"/>
    <x v="1"/>
    <x v="38"/>
  </r>
  <r>
    <x v="3105"/>
    <x v="3104"/>
    <x v="3103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</r>
  <r>
    <x v="3106"/>
    <x v="3105"/>
    <x v="3104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</r>
  <r>
    <x v="3107"/>
    <x v="3106"/>
    <x v="3105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</r>
  <r>
    <x v="3108"/>
    <x v="3107"/>
    <x v="3106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</r>
  <r>
    <x v="3109"/>
    <x v="3108"/>
    <x v="3107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</r>
  <r>
    <x v="3110"/>
    <x v="3109"/>
    <x v="3108"/>
    <n v="25000"/>
    <n v="10"/>
    <x v="2"/>
    <x v="0"/>
    <s v="USD"/>
    <n v="1487465119"/>
    <x v="3110"/>
    <b v="0"/>
    <n v="1"/>
    <b v="0"/>
    <s v="theater/spaces"/>
    <n v="0.04"/>
    <n v="10"/>
    <x v="1"/>
    <x v="38"/>
  </r>
  <r>
    <x v="3111"/>
    <x v="3110"/>
    <x v="3109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</r>
  <r>
    <x v="3112"/>
    <x v="3111"/>
    <x v="3110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</r>
  <r>
    <x v="3113"/>
    <x v="3112"/>
    <x v="3111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</r>
  <r>
    <x v="3114"/>
    <x v="3113"/>
    <x v="3112"/>
    <n v="75000"/>
    <n v="0"/>
    <x v="2"/>
    <x v="0"/>
    <s v="USD"/>
    <n v="1411312250"/>
    <x v="3114"/>
    <b v="0"/>
    <n v="0"/>
    <b v="0"/>
    <s v="theater/spaces"/>
    <n v="0"/>
    <e v="#DIV/0!"/>
    <x v="1"/>
    <x v="38"/>
  </r>
  <r>
    <x v="3115"/>
    <x v="3114"/>
    <x v="3113"/>
    <n v="10000"/>
    <n v="300"/>
    <x v="2"/>
    <x v="11"/>
    <s v="SEK"/>
    <n v="1465123427"/>
    <x v="3115"/>
    <b v="0"/>
    <n v="1"/>
    <b v="0"/>
    <s v="theater/spaces"/>
    <n v="3"/>
    <n v="300"/>
    <x v="1"/>
    <x v="38"/>
  </r>
  <r>
    <x v="3116"/>
    <x v="3115"/>
    <x v="3114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</r>
  <r>
    <x v="3117"/>
    <x v="3116"/>
    <x v="3115"/>
    <n v="1000"/>
    <n v="1"/>
    <x v="2"/>
    <x v="1"/>
    <s v="GBP"/>
    <n v="1464354720"/>
    <x v="3117"/>
    <b v="0"/>
    <n v="1"/>
    <b v="0"/>
    <s v="theater/spaces"/>
    <n v="0.1"/>
    <n v="1"/>
    <x v="1"/>
    <x v="38"/>
  </r>
  <r>
    <x v="3118"/>
    <x v="3117"/>
    <x v="3116"/>
    <n v="500000"/>
    <n v="1550"/>
    <x v="2"/>
    <x v="11"/>
    <s v="SEK"/>
    <n v="1467473723"/>
    <x v="3118"/>
    <b v="0"/>
    <n v="2"/>
    <b v="0"/>
    <s v="theater/spaces"/>
    <n v="0.31"/>
    <n v="775"/>
    <x v="1"/>
    <x v="38"/>
  </r>
  <r>
    <x v="3119"/>
    <x v="3118"/>
    <x v="3117"/>
    <n v="10000"/>
    <n v="5"/>
    <x v="2"/>
    <x v="0"/>
    <s v="USD"/>
    <n v="1427414732"/>
    <x v="3119"/>
    <b v="0"/>
    <n v="1"/>
    <b v="0"/>
    <s v="theater/spaces"/>
    <n v="0.05"/>
    <n v="5"/>
    <x v="1"/>
    <x v="38"/>
  </r>
  <r>
    <x v="3120"/>
    <x v="3119"/>
    <x v="3118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</r>
  <r>
    <x v="3121"/>
    <x v="3120"/>
    <x v="3119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</r>
  <r>
    <x v="3122"/>
    <x v="3121"/>
    <x v="3120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</r>
  <r>
    <x v="3123"/>
    <x v="3122"/>
    <x v="3121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</r>
  <r>
    <x v="3124"/>
    <x v="3123"/>
    <x v="3122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</r>
  <r>
    <x v="3125"/>
    <x v="3124"/>
    <x v="3123"/>
    <n v="1500000"/>
    <n v="0"/>
    <x v="1"/>
    <x v="0"/>
    <s v="USD"/>
    <n v="1452142672"/>
    <x v="3125"/>
    <b v="0"/>
    <n v="0"/>
    <b v="0"/>
    <s v="theater/spaces"/>
    <n v="0"/>
    <e v="#DIV/0!"/>
    <x v="1"/>
    <x v="38"/>
  </r>
  <r>
    <x v="3126"/>
    <x v="3125"/>
    <x v="3124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</r>
  <r>
    <x v="3127"/>
    <x v="3126"/>
    <x v="3125"/>
    <n v="100000"/>
    <n v="0"/>
    <x v="1"/>
    <x v="0"/>
    <s v="USD"/>
    <n v="1425242029"/>
    <x v="3127"/>
    <b v="0"/>
    <n v="0"/>
    <b v="0"/>
    <s v="theater/spaces"/>
    <n v="0"/>
    <e v="#DIV/0!"/>
    <x v="1"/>
    <x v="38"/>
  </r>
  <r>
    <x v="3128"/>
    <x v="3127"/>
    <x v="3126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</r>
  <r>
    <x v="3129"/>
    <x v="3128"/>
    <x v="3127"/>
    <n v="1250"/>
    <n v="10"/>
    <x v="3"/>
    <x v="0"/>
    <s v="USD"/>
    <n v="1492542819"/>
    <x v="3129"/>
    <b v="0"/>
    <n v="1"/>
    <b v="0"/>
    <s v="theater/plays"/>
    <n v="0.8"/>
    <n v="10"/>
    <x v="1"/>
    <x v="6"/>
  </r>
  <r>
    <x v="3130"/>
    <x v="3129"/>
    <x v="3128"/>
    <n v="10000"/>
    <n v="375"/>
    <x v="3"/>
    <x v="0"/>
    <s v="USD"/>
    <n v="1492145940"/>
    <x v="3130"/>
    <b v="0"/>
    <n v="4"/>
    <b v="0"/>
    <s v="theater/plays"/>
    <n v="3.75"/>
    <n v="93.75"/>
    <x v="1"/>
    <x v="6"/>
  </r>
  <r>
    <x v="3131"/>
    <x v="3130"/>
    <x v="3129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</r>
  <r>
    <x v="3132"/>
    <x v="3131"/>
    <x v="3130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</r>
  <r>
    <x v="3133"/>
    <x v="3132"/>
    <x v="3131"/>
    <n v="500"/>
    <n v="540"/>
    <x v="3"/>
    <x v="1"/>
    <s v="GBP"/>
    <n v="1490358834"/>
    <x v="3133"/>
    <b v="0"/>
    <n v="16"/>
    <b v="0"/>
    <s v="theater/plays"/>
    <n v="108"/>
    <n v="33.75"/>
    <x v="1"/>
    <x v="6"/>
  </r>
  <r>
    <x v="3134"/>
    <x v="3133"/>
    <x v="3132"/>
    <n v="1000"/>
    <n v="225"/>
    <x v="3"/>
    <x v="1"/>
    <s v="GBP"/>
    <n v="1490631419"/>
    <x v="3134"/>
    <b v="0"/>
    <n v="12"/>
    <b v="0"/>
    <s v="theater/plays"/>
    <n v="22.5"/>
    <n v="18.75"/>
    <x v="1"/>
    <x v="6"/>
  </r>
  <r>
    <x v="3135"/>
    <x v="3134"/>
    <x v="3133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</r>
  <r>
    <x v="3136"/>
    <x v="3135"/>
    <x v="3134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</r>
  <r>
    <x v="3137"/>
    <x v="3136"/>
    <x v="3135"/>
    <n v="1500"/>
    <n v="50"/>
    <x v="3"/>
    <x v="0"/>
    <s v="USD"/>
    <n v="1493838720"/>
    <x v="3137"/>
    <b v="0"/>
    <n v="1"/>
    <b v="0"/>
    <s v="theater/plays"/>
    <n v="3.3333333333333335"/>
    <n v="50"/>
    <x v="1"/>
    <x v="6"/>
  </r>
  <r>
    <x v="3138"/>
    <x v="3137"/>
    <x v="3136"/>
    <n v="200"/>
    <n v="0"/>
    <x v="3"/>
    <x v="1"/>
    <s v="GBP"/>
    <n v="1491233407"/>
    <x v="3138"/>
    <b v="0"/>
    <n v="0"/>
    <b v="0"/>
    <s v="theater/plays"/>
    <n v="0"/>
    <e v="#DIV/0!"/>
    <x v="1"/>
    <x v="6"/>
  </r>
  <r>
    <x v="3139"/>
    <x v="3138"/>
    <x v="3137"/>
    <n v="50000"/>
    <n v="2700"/>
    <x v="3"/>
    <x v="14"/>
    <s v="MXN"/>
    <n v="1490416380"/>
    <x v="3139"/>
    <b v="0"/>
    <n v="6"/>
    <b v="0"/>
    <s v="theater/plays"/>
    <n v="5.4"/>
    <n v="450"/>
    <x v="1"/>
    <x v="6"/>
  </r>
  <r>
    <x v="3140"/>
    <x v="3139"/>
    <x v="3138"/>
    <n v="10000"/>
    <n v="96"/>
    <x v="3"/>
    <x v="6"/>
    <s v="EUR"/>
    <n v="1491581703"/>
    <x v="3140"/>
    <b v="0"/>
    <n v="4"/>
    <b v="0"/>
    <s v="theater/plays"/>
    <n v="0.96"/>
    <n v="24"/>
    <x v="1"/>
    <x v="6"/>
  </r>
  <r>
    <x v="3141"/>
    <x v="3140"/>
    <x v="3139"/>
    <n v="500"/>
    <n v="258"/>
    <x v="3"/>
    <x v="9"/>
    <s v="EUR"/>
    <n v="1492372800"/>
    <x v="3141"/>
    <b v="0"/>
    <n v="8"/>
    <b v="0"/>
    <s v="theater/plays"/>
    <n v="51.6"/>
    <n v="32.25"/>
    <x v="1"/>
    <x v="6"/>
  </r>
  <r>
    <x v="3142"/>
    <x v="3141"/>
    <x v="3140"/>
    <n v="2750"/>
    <n v="45"/>
    <x v="3"/>
    <x v="1"/>
    <s v="GBP"/>
    <n v="1489922339"/>
    <x v="3142"/>
    <b v="0"/>
    <n v="3"/>
    <b v="0"/>
    <s v="theater/plays"/>
    <n v="1.6363636363636365"/>
    <n v="15"/>
    <x v="1"/>
    <x v="6"/>
  </r>
  <r>
    <x v="3143"/>
    <x v="3142"/>
    <x v="3141"/>
    <n v="700"/>
    <n v="0"/>
    <x v="3"/>
    <x v="1"/>
    <s v="GBP"/>
    <n v="1491726956"/>
    <x v="3143"/>
    <b v="0"/>
    <n v="0"/>
    <b v="0"/>
    <s v="theater/plays"/>
    <n v="0"/>
    <e v="#DIV/0!"/>
    <x v="1"/>
    <x v="6"/>
  </r>
  <r>
    <x v="3144"/>
    <x v="3143"/>
    <x v="3142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</r>
  <r>
    <x v="3145"/>
    <x v="3144"/>
    <x v="3143"/>
    <n v="25000"/>
    <n v="0"/>
    <x v="3"/>
    <x v="0"/>
    <s v="USD"/>
    <n v="1490659134"/>
    <x v="3145"/>
    <b v="0"/>
    <n v="0"/>
    <b v="0"/>
    <s v="theater/plays"/>
    <n v="0"/>
    <e v="#DIV/0!"/>
    <x v="1"/>
    <x v="6"/>
  </r>
  <r>
    <x v="3146"/>
    <x v="3145"/>
    <x v="3144"/>
    <n v="50000"/>
    <n v="5250"/>
    <x v="3"/>
    <x v="14"/>
    <s v="MXN"/>
    <n v="1492356166"/>
    <x v="3146"/>
    <b v="0"/>
    <n v="12"/>
    <b v="0"/>
    <s v="theater/plays"/>
    <n v="10.5"/>
    <n v="437.5"/>
    <x v="1"/>
    <x v="6"/>
  </r>
  <r>
    <x v="3147"/>
    <x v="3146"/>
    <x v="3145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</r>
  <r>
    <x v="3148"/>
    <x v="3147"/>
    <x v="3146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</r>
  <r>
    <x v="3149"/>
    <x v="3148"/>
    <x v="3147"/>
    <n v="1250"/>
    <n v="1300"/>
    <x v="0"/>
    <x v="0"/>
    <s v="USD"/>
    <n v="1354845600"/>
    <x v="3149"/>
    <b v="1"/>
    <n v="25"/>
    <b v="1"/>
    <s v="theater/plays"/>
    <n v="104"/>
    <n v="52"/>
    <x v="1"/>
    <x v="6"/>
  </r>
  <r>
    <x v="3150"/>
    <x v="3149"/>
    <x v="3148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</r>
  <r>
    <x v="3151"/>
    <x v="3150"/>
    <x v="3149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</r>
  <r>
    <x v="3152"/>
    <x v="3151"/>
    <x v="3150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</r>
  <r>
    <x v="3153"/>
    <x v="3152"/>
    <x v="3151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</r>
  <r>
    <x v="3154"/>
    <x v="3153"/>
    <x v="3152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</r>
  <r>
    <x v="3155"/>
    <x v="3154"/>
    <x v="3153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</r>
  <r>
    <x v="3156"/>
    <x v="3155"/>
    <x v="3154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</r>
  <r>
    <x v="3157"/>
    <x v="3156"/>
    <x v="3155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</r>
  <r>
    <x v="3158"/>
    <x v="3157"/>
    <x v="3156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</r>
  <r>
    <x v="3159"/>
    <x v="3158"/>
    <x v="3157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</r>
  <r>
    <x v="3160"/>
    <x v="3159"/>
    <x v="3158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</r>
  <r>
    <x v="3161"/>
    <x v="3160"/>
    <x v="3159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</r>
  <r>
    <x v="3162"/>
    <x v="3161"/>
    <x v="3160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</r>
  <r>
    <x v="3163"/>
    <x v="3162"/>
    <x v="3161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</r>
  <r>
    <x v="3164"/>
    <x v="3163"/>
    <x v="3162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</r>
  <r>
    <x v="3165"/>
    <x v="3164"/>
    <x v="3163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</r>
  <r>
    <x v="3166"/>
    <x v="3165"/>
    <x v="3164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</r>
  <r>
    <x v="3167"/>
    <x v="3166"/>
    <x v="3165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</r>
  <r>
    <x v="3168"/>
    <x v="3167"/>
    <x v="3166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</r>
  <r>
    <x v="3169"/>
    <x v="3168"/>
    <x v="3167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</r>
  <r>
    <x v="3170"/>
    <x v="3169"/>
    <x v="3168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</r>
  <r>
    <x v="3171"/>
    <x v="3170"/>
    <x v="3169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</r>
  <r>
    <x v="3172"/>
    <x v="3171"/>
    <x v="3170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</r>
  <r>
    <x v="3173"/>
    <x v="3172"/>
    <x v="3171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</r>
  <r>
    <x v="3174"/>
    <x v="3173"/>
    <x v="3172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</r>
  <r>
    <x v="3175"/>
    <x v="3174"/>
    <x v="3173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</r>
  <r>
    <x v="3176"/>
    <x v="3175"/>
    <x v="3174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</r>
  <r>
    <x v="3177"/>
    <x v="3176"/>
    <x v="3175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</r>
  <r>
    <x v="3178"/>
    <x v="3177"/>
    <x v="3176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</r>
  <r>
    <x v="3179"/>
    <x v="3178"/>
    <x v="3177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</r>
  <r>
    <x v="3180"/>
    <x v="3179"/>
    <x v="3178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</r>
  <r>
    <x v="3181"/>
    <x v="3180"/>
    <x v="3179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</r>
  <r>
    <x v="3182"/>
    <x v="3181"/>
    <x v="3180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</r>
  <r>
    <x v="3183"/>
    <x v="3182"/>
    <x v="3181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</r>
  <r>
    <x v="3184"/>
    <x v="3183"/>
    <x v="3182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</r>
  <r>
    <x v="3185"/>
    <x v="3184"/>
    <x v="3183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</r>
  <r>
    <x v="3186"/>
    <x v="3185"/>
    <x v="3184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</r>
  <r>
    <x v="3187"/>
    <x v="3186"/>
    <x v="3185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</r>
  <r>
    <x v="3188"/>
    <x v="3187"/>
    <x v="3186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</r>
  <r>
    <x v="3189"/>
    <x v="3188"/>
    <x v="3187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</r>
  <r>
    <x v="3190"/>
    <x v="3189"/>
    <x v="3188"/>
    <n v="4000"/>
    <n v="0"/>
    <x v="2"/>
    <x v="5"/>
    <s v="CAD"/>
    <n v="1481258275"/>
    <x v="3190"/>
    <b v="0"/>
    <n v="0"/>
    <b v="0"/>
    <s v="theater/musical"/>
    <n v="0"/>
    <e v="#DIV/0!"/>
    <x v="1"/>
    <x v="40"/>
  </r>
  <r>
    <x v="3191"/>
    <x v="3190"/>
    <x v="3189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</r>
  <r>
    <x v="3192"/>
    <x v="3191"/>
    <x v="3190"/>
    <n v="10000"/>
    <n v="102"/>
    <x v="2"/>
    <x v="1"/>
    <s v="GBP"/>
    <n v="1425160800"/>
    <x v="3192"/>
    <b v="0"/>
    <n v="8"/>
    <b v="0"/>
    <s v="theater/musical"/>
    <n v="1.02"/>
    <n v="12.75"/>
    <x v="1"/>
    <x v="40"/>
  </r>
  <r>
    <x v="3193"/>
    <x v="3192"/>
    <x v="3191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</r>
  <r>
    <x v="3194"/>
    <x v="3193"/>
    <x v="3192"/>
    <n v="11000"/>
    <n v="0"/>
    <x v="2"/>
    <x v="0"/>
    <s v="USD"/>
    <n v="1437960598"/>
    <x v="3194"/>
    <b v="0"/>
    <n v="0"/>
    <b v="0"/>
    <s v="theater/musical"/>
    <n v="0"/>
    <e v="#DIV/0!"/>
    <x v="1"/>
    <x v="40"/>
  </r>
  <r>
    <x v="3195"/>
    <x v="3194"/>
    <x v="3193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</r>
  <r>
    <x v="3196"/>
    <x v="3195"/>
    <x v="3194"/>
    <n v="3000000"/>
    <n v="1800"/>
    <x v="2"/>
    <x v="0"/>
    <s v="USD"/>
    <n v="1438437600"/>
    <x v="3196"/>
    <b v="0"/>
    <n v="6"/>
    <b v="0"/>
    <s v="theater/musical"/>
    <n v="0.06"/>
    <n v="300"/>
    <x v="1"/>
    <x v="40"/>
  </r>
  <r>
    <x v="3197"/>
    <x v="3196"/>
    <x v="3195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</r>
  <r>
    <x v="3198"/>
    <x v="3197"/>
    <x v="3196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</r>
  <r>
    <x v="3199"/>
    <x v="3198"/>
    <x v="3197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</r>
  <r>
    <x v="3200"/>
    <x v="3199"/>
    <x v="3198"/>
    <n v="50000"/>
    <n v="1"/>
    <x v="2"/>
    <x v="0"/>
    <s v="USD"/>
    <n v="1461994440"/>
    <x v="3200"/>
    <b v="0"/>
    <n v="1"/>
    <b v="0"/>
    <s v="theater/musical"/>
    <n v="2E-3"/>
    <n v="1"/>
    <x v="1"/>
    <x v="40"/>
  </r>
  <r>
    <x v="3201"/>
    <x v="3200"/>
    <x v="3199"/>
    <n v="2000"/>
    <n v="25"/>
    <x v="2"/>
    <x v="1"/>
    <s v="GBP"/>
    <n v="1409509477"/>
    <x v="3201"/>
    <b v="0"/>
    <n v="2"/>
    <b v="0"/>
    <s v="theater/musical"/>
    <n v="1.25"/>
    <n v="12.5"/>
    <x v="1"/>
    <x v="40"/>
  </r>
  <r>
    <x v="3202"/>
    <x v="3201"/>
    <x v="3200"/>
    <n v="5000"/>
    <n v="2726"/>
    <x v="2"/>
    <x v="0"/>
    <s v="USD"/>
    <n v="1450072740"/>
    <x v="3202"/>
    <b v="0"/>
    <n v="25"/>
    <b v="0"/>
    <s v="theater/musical"/>
    <n v="54.52"/>
    <n v="109.04"/>
    <x v="1"/>
    <x v="40"/>
  </r>
  <r>
    <x v="3203"/>
    <x v="3202"/>
    <x v="3201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</r>
  <r>
    <x v="3204"/>
    <x v="3203"/>
    <x v="3202"/>
    <n v="500"/>
    <n v="0"/>
    <x v="2"/>
    <x v="0"/>
    <s v="USD"/>
    <n v="1437149640"/>
    <x v="3204"/>
    <b v="0"/>
    <n v="0"/>
    <b v="0"/>
    <s v="theater/musical"/>
    <n v="0"/>
    <e v="#DIV/0!"/>
    <x v="1"/>
    <x v="40"/>
  </r>
  <r>
    <x v="3205"/>
    <x v="3204"/>
    <x v="3203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</r>
  <r>
    <x v="3206"/>
    <x v="3205"/>
    <x v="3204"/>
    <n v="5000"/>
    <n v="0"/>
    <x v="2"/>
    <x v="0"/>
    <s v="USD"/>
    <n v="1442644651"/>
    <x v="3206"/>
    <b v="0"/>
    <n v="0"/>
    <b v="0"/>
    <s v="theater/musical"/>
    <n v="0"/>
    <e v="#DIV/0!"/>
    <x v="1"/>
    <x v="40"/>
  </r>
  <r>
    <x v="3207"/>
    <x v="3206"/>
    <x v="3205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</r>
  <r>
    <x v="3208"/>
    <x v="3207"/>
    <x v="3206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</r>
  <r>
    <x v="3209"/>
    <x v="3208"/>
    <x v="3207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</r>
  <r>
    <x v="3210"/>
    <x v="3209"/>
    <x v="3208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</r>
  <r>
    <x v="3211"/>
    <x v="3210"/>
    <x v="3209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</r>
  <r>
    <x v="3212"/>
    <x v="3211"/>
    <x v="3210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</r>
  <r>
    <x v="3213"/>
    <x v="3212"/>
    <x v="3211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</r>
  <r>
    <x v="3214"/>
    <x v="3213"/>
    <x v="3212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</r>
  <r>
    <x v="3215"/>
    <x v="3214"/>
    <x v="3213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</r>
  <r>
    <x v="3216"/>
    <x v="3215"/>
    <x v="3214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</r>
  <r>
    <x v="3217"/>
    <x v="3216"/>
    <x v="3215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</r>
  <r>
    <x v="3218"/>
    <x v="3217"/>
    <x v="3216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</r>
  <r>
    <x v="3219"/>
    <x v="3218"/>
    <x v="3217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</r>
  <r>
    <x v="3220"/>
    <x v="3219"/>
    <x v="3218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</r>
  <r>
    <x v="3221"/>
    <x v="3220"/>
    <x v="3219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</r>
  <r>
    <x v="3222"/>
    <x v="3221"/>
    <x v="3220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</r>
  <r>
    <x v="3223"/>
    <x v="3222"/>
    <x v="3221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</r>
  <r>
    <x v="3224"/>
    <x v="3223"/>
    <x v="3222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</r>
  <r>
    <x v="3225"/>
    <x v="3224"/>
    <x v="3223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</r>
  <r>
    <x v="3226"/>
    <x v="3225"/>
    <x v="3224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</r>
  <r>
    <x v="3227"/>
    <x v="3226"/>
    <x v="3225"/>
    <n v="1200"/>
    <n v="1500"/>
    <x v="0"/>
    <x v="1"/>
    <s v="GBP"/>
    <n v="1484687436"/>
    <x v="3227"/>
    <b v="0"/>
    <n v="30"/>
    <b v="1"/>
    <s v="theater/plays"/>
    <n v="125"/>
    <n v="50"/>
    <x v="1"/>
    <x v="6"/>
  </r>
  <r>
    <x v="3228"/>
    <x v="3227"/>
    <x v="3226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</r>
  <r>
    <x v="3229"/>
    <x v="3228"/>
    <x v="3227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</r>
  <r>
    <x v="3230"/>
    <x v="3229"/>
    <x v="3228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</r>
  <r>
    <x v="3231"/>
    <x v="3230"/>
    <x v="3229"/>
    <n v="1000"/>
    <n v="1610"/>
    <x v="0"/>
    <x v="0"/>
    <s v="USD"/>
    <n v="1460846347"/>
    <x v="3231"/>
    <b v="0"/>
    <n v="28"/>
    <b v="1"/>
    <s v="theater/plays"/>
    <n v="161"/>
    <n v="57.5"/>
    <x v="1"/>
    <x v="6"/>
  </r>
  <r>
    <x v="3232"/>
    <x v="3231"/>
    <x v="3230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</r>
  <r>
    <x v="3233"/>
    <x v="3232"/>
    <x v="3231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</r>
  <r>
    <x v="3234"/>
    <x v="3233"/>
    <x v="3232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</r>
  <r>
    <x v="3235"/>
    <x v="3234"/>
    <x v="3233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</r>
  <r>
    <x v="3236"/>
    <x v="3235"/>
    <x v="3234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</r>
  <r>
    <x v="3237"/>
    <x v="3236"/>
    <x v="3235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</r>
  <r>
    <x v="3238"/>
    <x v="3237"/>
    <x v="3236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</r>
  <r>
    <x v="3239"/>
    <x v="3238"/>
    <x v="3237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</r>
  <r>
    <x v="3240"/>
    <x v="3239"/>
    <x v="3238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</r>
  <r>
    <x v="3241"/>
    <x v="3240"/>
    <x v="3239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</r>
  <r>
    <x v="3242"/>
    <x v="3241"/>
    <x v="3240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</r>
  <r>
    <x v="3243"/>
    <x v="3242"/>
    <x v="3241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</r>
  <r>
    <x v="3244"/>
    <x v="3243"/>
    <x v="3242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</r>
  <r>
    <x v="3245"/>
    <x v="3244"/>
    <x v="3243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</r>
  <r>
    <x v="3246"/>
    <x v="3245"/>
    <x v="3244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</r>
  <r>
    <x v="3247"/>
    <x v="3246"/>
    <x v="3245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</r>
  <r>
    <x v="3248"/>
    <x v="3247"/>
    <x v="3246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</r>
  <r>
    <x v="3249"/>
    <x v="3248"/>
    <x v="3247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</r>
  <r>
    <x v="3250"/>
    <x v="3249"/>
    <x v="3248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</r>
  <r>
    <x v="3251"/>
    <x v="3250"/>
    <x v="3249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</r>
  <r>
    <x v="3252"/>
    <x v="3251"/>
    <x v="3250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</r>
  <r>
    <x v="3253"/>
    <x v="3252"/>
    <x v="3251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</r>
  <r>
    <x v="3254"/>
    <x v="3253"/>
    <x v="3252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</r>
  <r>
    <x v="3255"/>
    <x v="3254"/>
    <x v="3253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</r>
  <r>
    <x v="3256"/>
    <x v="3255"/>
    <x v="3254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</r>
  <r>
    <x v="3257"/>
    <x v="3256"/>
    <x v="3255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</r>
  <r>
    <x v="3258"/>
    <x v="3257"/>
    <x v="3256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</r>
  <r>
    <x v="3259"/>
    <x v="3258"/>
    <x v="3257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</r>
  <r>
    <x v="3260"/>
    <x v="3259"/>
    <x v="3258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</r>
  <r>
    <x v="3261"/>
    <x v="3260"/>
    <x v="3259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</r>
  <r>
    <x v="3262"/>
    <x v="3261"/>
    <x v="3260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</r>
  <r>
    <x v="3263"/>
    <x v="3262"/>
    <x v="3261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</r>
  <r>
    <x v="3264"/>
    <x v="3263"/>
    <x v="3262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</r>
  <r>
    <x v="3265"/>
    <x v="3264"/>
    <x v="3263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</r>
  <r>
    <x v="3266"/>
    <x v="3265"/>
    <x v="3264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</r>
  <r>
    <x v="3267"/>
    <x v="3266"/>
    <x v="3265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</r>
  <r>
    <x v="3268"/>
    <x v="3267"/>
    <x v="3266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</r>
  <r>
    <x v="3269"/>
    <x v="3268"/>
    <x v="3267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</r>
  <r>
    <x v="3270"/>
    <x v="3269"/>
    <x v="3268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</r>
  <r>
    <x v="3271"/>
    <x v="3270"/>
    <x v="3269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</r>
  <r>
    <x v="3272"/>
    <x v="3271"/>
    <x v="3270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</r>
  <r>
    <x v="3273"/>
    <x v="3272"/>
    <x v="3271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</r>
  <r>
    <x v="3274"/>
    <x v="3273"/>
    <x v="3272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</r>
  <r>
    <x v="3275"/>
    <x v="3274"/>
    <x v="3273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</r>
  <r>
    <x v="3276"/>
    <x v="3275"/>
    <x v="3274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</r>
  <r>
    <x v="3277"/>
    <x v="3276"/>
    <x v="3275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</r>
  <r>
    <x v="3278"/>
    <x v="3277"/>
    <x v="3276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</r>
  <r>
    <x v="3279"/>
    <x v="3278"/>
    <x v="3277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</r>
  <r>
    <x v="3280"/>
    <x v="3279"/>
    <x v="3278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</r>
  <r>
    <x v="3281"/>
    <x v="3280"/>
    <x v="3279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</r>
  <r>
    <x v="3282"/>
    <x v="3281"/>
    <x v="3280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</r>
  <r>
    <x v="3283"/>
    <x v="3282"/>
    <x v="3281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</r>
  <r>
    <x v="3284"/>
    <x v="3283"/>
    <x v="3282"/>
    <n v="3000"/>
    <n v="3048"/>
    <x v="0"/>
    <x v="0"/>
    <s v="USD"/>
    <n v="1454047140"/>
    <x v="3284"/>
    <b v="0"/>
    <n v="15"/>
    <b v="1"/>
    <s v="theater/plays"/>
    <n v="101.6"/>
    <n v="203.2"/>
    <x v="1"/>
    <x v="6"/>
  </r>
  <r>
    <x v="3285"/>
    <x v="3284"/>
    <x v="3283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</r>
  <r>
    <x v="3286"/>
    <x v="3285"/>
    <x v="3284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</r>
  <r>
    <x v="3287"/>
    <x v="3286"/>
    <x v="3285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</r>
  <r>
    <x v="3288"/>
    <x v="3287"/>
    <x v="3286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</r>
  <r>
    <x v="3289"/>
    <x v="3288"/>
    <x v="3287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</r>
  <r>
    <x v="3290"/>
    <x v="3289"/>
    <x v="3288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</r>
  <r>
    <x v="3291"/>
    <x v="3290"/>
    <x v="3289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</r>
  <r>
    <x v="3292"/>
    <x v="3291"/>
    <x v="3290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</r>
  <r>
    <x v="3293"/>
    <x v="3292"/>
    <x v="3291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</r>
  <r>
    <x v="3294"/>
    <x v="3293"/>
    <x v="3292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</r>
  <r>
    <x v="3295"/>
    <x v="3294"/>
    <x v="3293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</r>
  <r>
    <x v="3296"/>
    <x v="3295"/>
    <x v="3294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</r>
  <r>
    <x v="3297"/>
    <x v="3296"/>
    <x v="3295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</r>
  <r>
    <x v="3298"/>
    <x v="3297"/>
    <x v="3296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</r>
  <r>
    <x v="3299"/>
    <x v="3298"/>
    <x v="3297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</r>
  <r>
    <x v="3300"/>
    <x v="3299"/>
    <x v="3298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</r>
  <r>
    <x v="3301"/>
    <x v="3300"/>
    <x v="3299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</r>
  <r>
    <x v="3302"/>
    <x v="3301"/>
    <x v="3300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</r>
  <r>
    <x v="3303"/>
    <x v="3302"/>
    <x v="3301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</r>
  <r>
    <x v="3304"/>
    <x v="3303"/>
    <x v="3302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</r>
  <r>
    <x v="3305"/>
    <x v="3304"/>
    <x v="3303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</r>
  <r>
    <x v="3306"/>
    <x v="3305"/>
    <x v="3304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</r>
  <r>
    <x v="3307"/>
    <x v="3306"/>
    <x v="3305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</r>
  <r>
    <x v="3308"/>
    <x v="3307"/>
    <x v="3306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</r>
  <r>
    <x v="3309"/>
    <x v="3308"/>
    <x v="3307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</r>
  <r>
    <x v="3310"/>
    <x v="3309"/>
    <x v="3308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</r>
  <r>
    <x v="3311"/>
    <x v="3310"/>
    <x v="3309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</r>
  <r>
    <x v="3312"/>
    <x v="3311"/>
    <x v="3310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</r>
  <r>
    <x v="3313"/>
    <x v="3312"/>
    <x v="3311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</r>
  <r>
    <x v="3314"/>
    <x v="3313"/>
    <x v="3312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</r>
  <r>
    <x v="3315"/>
    <x v="3314"/>
    <x v="3313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</r>
  <r>
    <x v="3316"/>
    <x v="3315"/>
    <x v="3314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</r>
  <r>
    <x v="3317"/>
    <x v="3316"/>
    <x v="3315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</r>
  <r>
    <x v="3318"/>
    <x v="3317"/>
    <x v="3316"/>
    <n v="2000"/>
    <n v="2512"/>
    <x v="0"/>
    <x v="5"/>
    <s v="CAD"/>
    <n v="1460341800"/>
    <x v="3318"/>
    <b v="0"/>
    <n v="32"/>
    <b v="1"/>
    <s v="theater/plays"/>
    <n v="125.6"/>
    <n v="78.5"/>
    <x v="1"/>
    <x v="6"/>
  </r>
  <r>
    <x v="3319"/>
    <x v="3318"/>
    <x v="3317"/>
    <n v="500"/>
    <n v="540"/>
    <x v="0"/>
    <x v="1"/>
    <s v="GBP"/>
    <n v="1422712986"/>
    <x v="3319"/>
    <b v="0"/>
    <n v="16"/>
    <b v="1"/>
    <s v="theater/plays"/>
    <n v="108"/>
    <n v="33.75"/>
    <x v="1"/>
    <x v="6"/>
  </r>
  <r>
    <x v="3320"/>
    <x v="3319"/>
    <x v="3318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</r>
  <r>
    <x v="3321"/>
    <x v="3320"/>
    <x v="3319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</r>
  <r>
    <x v="3322"/>
    <x v="3321"/>
    <x v="3320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</r>
  <r>
    <x v="3323"/>
    <x v="3322"/>
    <x v="3321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</r>
  <r>
    <x v="3324"/>
    <x v="3323"/>
    <x v="3322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</r>
  <r>
    <x v="3325"/>
    <x v="3324"/>
    <x v="3323"/>
    <n v="400"/>
    <n v="450"/>
    <x v="0"/>
    <x v="1"/>
    <s v="GBP"/>
    <n v="1428256277"/>
    <x v="3325"/>
    <b v="0"/>
    <n v="15"/>
    <b v="1"/>
    <s v="theater/plays"/>
    <n v="112.5"/>
    <n v="30"/>
    <x v="1"/>
    <x v="6"/>
  </r>
  <r>
    <x v="3326"/>
    <x v="3325"/>
    <x v="3324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</r>
  <r>
    <x v="3327"/>
    <x v="3326"/>
    <x v="3325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</r>
  <r>
    <x v="3328"/>
    <x v="3327"/>
    <x v="3326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</r>
  <r>
    <x v="3329"/>
    <x v="3328"/>
    <x v="3327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</r>
  <r>
    <x v="3330"/>
    <x v="3329"/>
    <x v="3328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</r>
  <r>
    <x v="3331"/>
    <x v="3330"/>
    <x v="3329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</r>
  <r>
    <x v="3332"/>
    <x v="3331"/>
    <x v="3330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</r>
  <r>
    <x v="3333"/>
    <x v="3332"/>
    <x v="3331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</r>
  <r>
    <x v="3334"/>
    <x v="3333"/>
    <x v="3332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</r>
  <r>
    <x v="3335"/>
    <x v="3334"/>
    <x v="3333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</r>
  <r>
    <x v="3336"/>
    <x v="3335"/>
    <x v="3334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</r>
  <r>
    <x v="3337"/>
    <x v="3336"/>
    <x v="3335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</r>
  <r>
    <x v="3338"/>
    <x v="3337"/>
    <x v="3336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</r>
  <r>
    <x v="3339"/>
    <x v="3338"/>
    <x v="3337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</r>
  <r>
    <x v="3340"/>
    <x v="3339"/>
    <x v="3338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</r>
  <r>
    <x v="3341"/>
    <x v="3340"/>
    <x v="3339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</r>
  <r>
    <x v="3342"/>
    <x v="3341"/>
    <x v="3340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</r>
  <r>
    <x v="3343"/>
    <x v="3342"/>
    <x v="3341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</r>
  <r>
    <x v="3344"/>
    <x v="3343"/>
    <x v="3342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</r>
  <r>
    <x v="3345"/>
    <x v="3344"/>
    <x v="3343"/>
    <n v="500"/>
    <n v="650"/>
    <x v="0"/>
    <x v="0"/>
    <s v="USD"/>
    <n v="1429317420"/>
    <x v="3345"/>
    <b v="0"/>
    <n v="13"/>
    <b v="1"/>
    <s v="theater/plays"/>
    <n v="130"/>
    <n v="50"/>
    <x v="1"/>
    <x v="6"/>
  </r>
  <r>
    <x v="3346"/>
    <x v="3345"/>
    <x v="3344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</r>
  <r>
    <x v="3347"/>
    <x v="3346"/>
    <x v="3345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</r>
  <r>
    <x v="3348"/>
    <x v="3265"/>
    <x v="3346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</r>
  <r>
    <x v="3349"/>
    <x v="3347"/>
    <x v="3347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</r>
  <r>
    <x v="3350"/>
    <x v="3348"/>
    <x v="3348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</r>
  <r>
    <x v="3351"/>
    <x v="3349"/>
    <x v="3349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</r>
  <r>
    <x v="3352"/>
    <x v="3350"/>
    <x v="3350"/>
    <n v="5000"/>
    <n v="5376"/>
    <x v="0"/>
    <x v="1"/>
    <s v="GBP"/>
    <n v="1467414000"/>
    <x v="3352"/>
    <b v="0"/>
    <n v="70"/>
    <b v="1"/>
    <s v="theater/plays"/>
    <n v="107.52"/>
    <n v="76.8"/>
    <x v="1"/>
    <x v="6"/>
  </r>
  <r>
    <x v="3353"/>
    <x v="3351"/>
    <x v="3351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</r>
  <r>
    <x v="3354"/>
    <x v="3352"/>
    <x v="3352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</r>
  <r>
    <x v="3355"/>
    <x v="3353"/>
    <x v="3353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</r>
  <r>
    <x v="3356"/>
    <x v="3354"/>
    <x v="3354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</r>
  <r>
    <x v="3357"/>
    <x v="3355"/>
    <x v="3355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</r>
  <r>
    <x v="3358"/>
    <x v="3356"/>
    <x v="3356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</r>
  <r>
    <x v="3359"/>
    <x v="3357"/>
    <x v="3357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</r>
  <r>
    <x v="3360"/>
    <x v="3358"/>
    <x v="3358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</r>
  <r>
    <x v="3361"/>
    <x v="3359"/>
    <x v="3359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</r>
  <r>
    <x v="3362"/>
    <x v="3360"/>
    <x v="3360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</r>
  <r>
    <x v="3363"/>
    <x v="3361"/>
    <x v="3361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</r>
  <r>
    <x v="3364"/>
    <x v="3362"/>
    <x v="3362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</r>
  <r>
    <x v="3365"/>
    <x v="3363"/>
    <x v="3363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</r>
  <r>
    <x v="3366"/>
    <x v="3364"/>
    <x v="3364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</r>
  <r>
    <x v="3367"/>
    <x v="3365"/>
    <x v="3365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</r>
  <r>
    <x v="3368"/>
    <x v="3366"/>
    <x v="3366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</r>
  <r>
    <x v="3369"/>
    <x v="3367"/>
    <x v="3367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</r>
  <r>
    <x v="3370"/>
    <x v="3368"/>
    <x v="3368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</r>
  <r>
    <x v="3371"/>
    <x v="3369"/>
    <x v="3369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</r>
  <r>
    <x v="3372"/>
    <x v="3370"/>
    <x v="3370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</r>
  <r>
    <x v="3373"/>
    <x v="3371"/>
    <x v="3371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</r>
  <r>
    <x v="3374"/>
    <x v="3372"/>
    <x v="3372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</r>
  <r>
    <x v="3375"/>
    <x v="3373"/>
    <x v="3373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</r>
  <r>
    <x v="3376"/>
    <x v="3374"/>
    <x v="3374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</r>
  <r>
    <x v="3377"/>
    <x v="3375"/>
    <x v="3375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</r>
  <r>
    <x v="3378"/>
    <x v="3376"/>
    <x v="3376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</r>
  <r>
    <x v="3379"/>
    <x v="3377"/>
    <x v="3377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</r>
  <r>
    <x v="3380"/>
    <x v="3378"/>
    <x v="3378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</r>
  <r>
    <x v="3381"/>
    <x v="3379"/>
    <x v="3379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</r>
  <r>
    <x v="3382"/>
    <x v="3380"/>
    <x v="3380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</r>
  <r>
    <x v="3383"/>
    <x v="3381"/>
    <x v="3381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</r>
  <r>
    <x v="3384"/>
    <x v="3382"/>
    <x v="3382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</r>
  <r>
    <x v="3385"/>
    <x v="3383"/>
    <x v="3383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</r>
  <r>
    <x v="3386"/>
    <x v="3384"/>
    <x v="3384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</r>
  <r>
    <x v="3387"/>
    <x v="3385"/>
    <x v="3385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</r>
  <r>
    <x v="3388"/>
    <x v="3386"/>
    <x v="3386"/>
    <n v="1500"/>
    <n v="1557"/>
    <x v="0"/>
    <x v="1"/>
    <s v="GBP"/>
    <n v="1434625441"/>
    <x v="3388"/>
    <b v="0"/>
    <n v="45"/>
    <b v="1"/>
    <s v="theater/plays"/>
    <n v="103.8"/>
    <n v="34.6"/>
    <x v="1"/>
    <x v="6"/>
  </r>
  <r>
    <x v="3389"/>
    <x v="3387"/>
    <x v="3387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</r>
  <r>
    <x v="3390"/>
    <x v="3388"/>
    <x v="3388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</r>
  <r>
    <x v="3391"/>
    <x v="3389"/>
    <x v="3389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</r>
  <r>
    <x v="3392"/>
    <x v="3390"/>
    <x v="3390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</r>
  <r>
    <x v="3393"/>
    <x v="3391"/>
    <x v="3391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</r>
  <r>
    <x v="3394"/>
    <x v="3392"/>
    <x v="3392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</r>
  <r>
    <x v="3395"/>
    <x v="3393"/>
    <x v="3393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</r>
  <r>
    <x v="3396"/>
    <x v="3394"/>
    <x v="3394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</r>
  <r>
    <x v="3397"/>
    <x v="3395"/>
    <x v="3395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</r>
  <r>
    <x v="3398"/>
    <x v="3396"/>
    <x v="3396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</r>
  <r>
    <x v="3399"/>
    <x v="3397"/>
    <x v="3397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</r>
  <r>
    <x v="3400"/>
    <x v="3398"/>
    <x v="3398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</r>
  <r>
    <x v="3401"/>
    <x v="3399"/>
    <x v="3399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</r>
  <r>
    <x v="3402"/>
    <x v="3400"/>
    <x v="3400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</r>
  <r>
    <x v="3403"/>
    <x v="3401"/>
    <x v="3401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</r>
  <r>
    <x v="3404"/>
    <x v="3402"/>
    <x v="3402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</r>
  <r>
    <x v="3405"/>
    <x v="3403"/>
    <x v="3403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</r>
  <r>
    <x v="3406"/>
    <x v="3404"/>
    <x v="3404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</r>
  <r>
    <x v="3407"/>
    <x v="3405"/>
    <x v="3405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</r>
  <r>
    <x v="3408"/>
    <x v="3406"/>
    <x v="3406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</r>
  <r>
    <x v="3409"/>
    <x v="3407"/>
    <x v="3407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</r>
  <r>
    <x v="3410"/>
    <x v="3408"/>
    <x v="3408"/>
    <n v="3000"/>
    <n v="3255"/>
    <x v="0"/>
    <x v="0"/>
    <s v="USD"/>
    <n v="1465196400"/>
    <x v="3410"/>
    <b v="0"/>
    <n v="40"/>
    <b v="1"/>
    <s v="theater/plays"/>
    <n v="108.5"/>
    <n v="81.375"/>
    <x v="1"/>
    <x v="6"/>
  </r>
  <r>
    <x v="3411"/>
    <x v="3409"/>
    <x v="3409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</r>
  <r>
    <x v="3412"/>
    <x v="3410"/>
    <x v="3410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</r>
  <r>
    <x v="3413"/>
    <x v="3411"/>
    <x v="3411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</r>
  <r>
    <x v="3414"/>
    <x v="3412"/>
    <x v="3412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</r>
  <r>
    <x v="3415"/>
    <x v="3413"/>
    <x v="3413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</r>
  <r>
    <x v="3416"/>
    <x v="3414"/>
    <x v="3414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</r>
  <r>
    <x v="3417"/>
    <x v="3415"/>
    <x v="3415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</r>
  <r>
    <x v="3418"/>
    <x v="3416"/>
    <x v="3416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</r>
  <r>
    <x v="3419"/>
    <x v="3417"/>
    <x v="3417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</r>
  <r>
    <x v="3420"/>
    <x v="3418"/>
    <x v="3418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</r>
  <r>
    <x v="3421"/>
    <x v="3419"/>
    <x v="3419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</r>
  <r>
    <x v="3422"/>
    <x v="3420"/>
    <x v="3420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</r>
  <r>
    <x v="3423"/>
    <x v="3421"/>
    <x v="3421"/>
    <n v="250"/>
    <n v="350"/>
    <x v="0"/>
    <x v="0"/>
    <s v="USD"/>
    <n v="1429912341"/>
    <x v="3423"/>
    <b v="0"/>
    <n v="10"/>
    <b v="1"/>
    <s v="theater/plays"/>
    <n v="140"/>
    <n v="35"/>
    <x v="1"/>
    <x v="6"/>
  </r>
  <r>
    <x v="3424"/>
    <x v="3422"/>
    <x v="3422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</r>
  <r>
    <x v="3425"/>
    <x v="3423"/>
    <x v="3423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</r>
  <r>
    <x v="3426"/>
    <x v="3424"/>
    <x v="3424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</r>
  <r>
    <x v="3427"/>
    <x v="3425"/>
    <x v="3425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</r>
  <r>
    <x v="3428"/>
    <x v="3426"/>
    <x v="3426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</r>
  <r>
    <x v="3429"/>
    <x v="3427"/>
    <x v="3427"/>
    <n v="150"/>
    <n v="195"/>
    <x v="0"/>
    <x v="1"/>
    <s v="GBP"/>
    <n v="1478046661"/>
    <x v="3429"/>
    <b v="0"/>
    <n v="12"/>
    <b v="1"/>
    <s v="theater/plays"/>
    <n v="130"/>
    <n v="16.25"/>
    <x v="1"/>
    <x v="6"/>
  </r>
  <r>
    <x v="3430"/>
    <x v="3428"/>
    <x v="3428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</r>
  <r>
    <x v="3431"/>
    <x v="3429"/>
    <x v="3429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</r>
  <r>
    <x v="3432"/>
    <x v="3430"/>
    <x v="3430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</r>
  <r>
    <x v="3433"/>
    <x v="3431"/>
    <x v="3431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</r>
  <r>
    <x v="3434"/>
    <x v="3432"/>
    <x v="3432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</r>
  <r>
    <x v="3435"/>
    <x v="3433"/>
    <x v="3433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</r>
  <r>
    <x v="3436"/>
    <x v="3434"/>
    <x v="3434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</r>
  <r>
    <x v="3437"/>
    <x v="3435"/>
    <x v="3435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</r>
  <r>
    <x v="3438"/>
    <x v="3436"/>
    <x v="3436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</r>
  <r>
    <x v="3439"/>
    <x v="3437"/>
    <x v="3437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</r>
  <r>
    <x v="3440"/>
    <x v="3438"/>
    <x v="3438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</r>
  <r>
    <x v="3441"/>
    <x v="3439"/>
    <x v="3439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</r>
  <r>
    <x v="3442"/>
    <x v="3440"/>
    <x v="3440"/>
    <n v="250"/>
    <n v="250"/>
    <x v="0"/>
    <x v="0"/>
    <s v="USD"/>
    <n v="1433016672"/>
    <x v="3442"/>
    <b v="0"/>
    <n v="8"/>
    <b v="1"/>
    <s v="theater/plays"/>
    <n v="100"/>
    <n v="31.25"/>
    <x v="1"/>
    <x v="6"/>
  </r>
  <r>
    <x v="3443"/>
    <x v="3441"/>
    <x v="3441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</r>
  <r>
    <x v="3444"/>
    <x v="3442"/>
    <x v="3442"/>
    <n v="300"/>
    <n v="867"/>
    <x v="0"/>
    <x v="2"/>
    <s v="AUD"/>
    <n v="1465394340"/>
    <x v="3444"/>
    <b v="0"/>
    <n v="20"/>
    <b v="1"/>
    <s v="theater/plays"/>
    <n v="289"/>
    <n v="43.35"/>
    <x v="1"/>
    <x v="6"/>
  </r>
  <r>
    <x v="3445"/>
    <x v="3443"/>
    <x v="3443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</r>
  <r>
    <x v="3446"/>
    <x v="3444"/>
    <x v="3444"/>
    <n v="1000"/>
    <n v="1082"/>
    <x v="0"/>
    <x v="1"/>
    <s v="GBP"/>
    <n v="1423138800"/>
    <x v="3446"/>
    <b v="0"/>
    <n v="25"/>
    <b v="1"/>
    <s v="theater/plays"/>
    <n v="108.2"/>
    <n v="43.28"/>
    <x v="1"/>
    <x v="6"/>
  </r>
  <r>
    <x v="3447"/>
    <x v="3445"/>
    <x v="3445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</r>
  <r>
    <x v="3448"/>
    <x v="3446"/>
    <x v="3446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</r>
  <r>
    <x v="3449"/>
    <x v="3447"/>
    <x v="3447"/>
    <n v="800"/>
    <n v="1365"/>
    <x v="0"/>
    <x v="0"/>
    <s v="USD"/>
    <n v="1468036800"/>
    <x v="3449"/>
    <b v="0"/>
    <n v="20"/>
    <b v="1"/>
    <s v="theater/plays"/>
    <n v="170.625"/>
    <n v="68.25"/>
    <x v="1"/>
    <x v="6"/>
  </r>
  <r>
    <x v="3450"/>
    <x v="3448"/>
    <x v="3448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</r>
  <r>
    <x v="3451"/>
    <x v="3449"/>
    <x v="3449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</r>
  <r>
    <x v="3452"/>
    <x v="3450"/>
    <x v="3450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</r>
  <r>
    <x v="3453"/>
    <x v="3451"/>
    <x v="3451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</r>
  <r>
    <x v="3454"/>
    <x v="3452"/>
    <x v="3452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</r>
  <r>
    <x v="3455"/>
    <x v="3453"/>
    <x v="3453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</r>
  <r>
    <x v="3456"/>
    <x v="3454"/>
    <x v="3454"/>
    <n v="3000"/>
    <n v="5739"/>
    <x v="0"/>
    <x v="0"/>
    <s v="USD"/>
    <n v="1406876340"/>
    <x v="3456"/>
    <b v="0"/>
    <n v="16"/>
    <b v="1"/>
    <s v="theater/plays"/>
    <n v="191.3"/>
    <n v="358.6875"/>
    <x v="1"/>
    <x v="6"/>
  </r>
  <r>
    <x v="3457"/>
    <x v="3455"/>
    <x v="3455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</r>
  <r>
    <x v="3458"/>
    <x v="3456"/>
    <x v="3456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</r>
  <r>
    <x v="3459"/>
    <x v="3457"/>
    <x v="3457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</r>
  <r>
    <x v="3460"/>
    <x v="3458"/>
    <x v="3458"/>
    <n v="500"/>
    <n v="950"/>
    <x v="0"/>
    <x v="1"/>
    <s v="GBP"/>
    <n v="1408106352"/>
    <x v="3460"/>
    <b v="0"/>
    <n v="19"/>
    <b v="1"/>
    <s v="theater/plays"/>
    <n v="190"/>
    <n v="50"/>
    <x v="1"/>
    <x v="6"/>
  </r>
  <r>
    <x v="3461"/>
    <x v="3459"/>
    <x v="3459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</r>
  <r>
    <x v="3462"/>
    <x v="3460"/>
    <x v="3460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</r>
  <r>
    <x v="3463"/>
    <x v="3461"/>
    <x v="3461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</r>
  <r>
    <x v="3464"/>
    <x v="3462"/>
    <x v="3462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</r>
  <r>
    <x v="3465"/>
    <x v="3463"/>
    <x v="3463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</r>
  <r>
    <x v="3466"/>
    <x v="3464"/>
    <x v="3464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</r>
  <r>
    <x v="3467"/>
    <x v="3465"/>
    <x v="3465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</r>
  <r>
    <x v="3468"/>
    <x v="3466"/>
    <x v="3466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</r>
  <r>
    <x v="3469"/>
    <x v="3467"/>
    <x v="3467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</r>
  <r>
    <x v="3470"/>
    <x v="3468"/>
    <x v="3468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</r>
  <r>
    <x v="3471"/>
    <x v="3469"/>
    <x v="3469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</r>
  <r>
    <x v="3472"/>
    <x v="3470"/>
    <x v="3470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</r>
  <r>
    <x v="3473"/>
    <x v="3471"/>
    <x v="3471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</r>
  <r>
    <x v="3474"/>
    <x v="3472"/>
    <x v="3472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</r>
  <r>
    <x v="3475"/>
    <x v="3473"/>
    <x v="3473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</r>
  <r>
    <x v="3476"/>
    <x v="3474"/>
    <x v="3474"/>
    <n v="300"/>
    <n v="312"/>
    <x v="0"/>
    <x v="0"/>
    <s v="USD"/>
    <n v="1414378800"/>
    <x v="3476"/>
    <b v="0"/>
    <n v="6"/>
    <b v="1"/>
    <s v="theater/plays"/>
    <n v="104"/>
    <n v="52"/>
    <x v="1"/>
    <x v="6"/>
  </r>
  <r>
    <x v="3477"/>
    <x v="3475"/>
    <x v="3475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</r>
  <r>
    <x v="3478"/>
    <x v="3476"/>
    <x v="3476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</r>
  <r>
    <x v="3479"/>
    <x v="3477"/>
    <x v="3477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</r>
  <r>
    <x v="3480"/>
    <x v="3478"/>
    <x v="3478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</r>
  <r>
    <x v="3481"/>
    <x v="3479"/>
    <x v="3479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</r>
  <r>
    <x v="3482"/>
    <x v="3480"/>
    <x v="3480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</r>
  <r>
    <x v="3483"/>
    <x v="3481"/>
    <x v="3481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</r>
  <r>
    <x v="3484"/>
    <x v="3482"/>
    <x v="3482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</r>
  <r>
    <x v="3485"/>
    <x v="3483"/>
    <x v="3483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</r>
  <r>
    <x v="3486"/>
    <x v="3484"/>
    <x v="3484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</r>
  <r>
    <x v="3487"/>
    <x v="3485"/>
    <x v="348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</r>
  <r>
    <x v="3488"/>
    <x v="3486"/>
    <x v="3486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</r>
  <r>
    <x v="3489"/>
    <x v="3487"/>
    <x v="3487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</r>
  <r>
    <x v="3490"/>
    <x v="3488"/>
    <x v="3488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</r>
  <r>
    <x v="3491"/>
    <x v="3489"/>
    <x v="3489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</r>
  <r>
    <x v="3492"/>
    <x v="3490"/>
    <x v="3490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</r>
  <r>
    <x v="3493"/>
    <x v="3491"/>
    <x v="3491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</r>
  <r>
    <x v="3494"/>
    <x v="3492"/>
    <x v="3492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</r>
  <r>
    <x v="3495"/>
    <x v="3493"/>
    <x v="3493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</r>
  <r>
    <x v="3496"/>
    <x v="3494"/>
    <x v="3494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</r>
  <r>
    <x v="3497"/>
    <x v="3495"/>
    <x v="3495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</r>
  <r>
    <x v="3498"/>
    <x v="3496"/>
    <x v="3496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</r>
  <r>
    <x v="3499"/>
    <x v="3497"/>
    <x v="3497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</r>
  <r>
    <x v="3500"/>
    <x v="3498"/>
    <x v="3498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</r>
  <r>
    <x v="3501"/>
    <x v="3499"/>
    <x v="3499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</r>
  <r>
    <x v="3502"/>
    <x v="3500"/>
    <x v="3500"/>
    <n v="4000"/>
    <n v="4216"/>
    <x v="0"/>
    <x v="0"/>
    <s v="USD"/>
    <n v="1458100740"/>
    <x v="3502"/>
    <b v="0"/>
    <n v="31"/>
    <b v="1"/>
    <s v="theater/plays"/>
    <n v="105.4"/>
    <n v="136"/>
    <x v="1"/>
    <x v="6"/>
  </r>
  <r>
    <x v="3503"/>
    <x v="3501"/>
    <x v="3501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</r>
  <r>
    <x v="3504"/>
    <x v="3502"/>
    <x v="3502"/>
    <n v="1000"/>
    <n v="1000"/>
    <x v="0"/>
    <x v="0"/>
    <s v="USD"/>
    <n v="1447959491"/>
    <x v="3504"/>
    <b v="0"/>
    <n v="8"/>
    <b v="1"/>
    <s v="theater/plays"/>
    <n v="100"/>
    <n v="125"/>
    <x v="1"/>
    <x v="6"/>
  </r>
  <r>
    <x v="3505"/>
    <x v="3503"/>
    <x v="3503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</r>
  <r>
    <x v="3506"/>
    <x v="3504"/>
    <x v="3504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</r>
  <r>
    <x v="3507"/>
    <x v="3505"/>
    <x v="3505"/>
    <n v="10000"/>
    <n v="10440"/>
    <x v="0"/>
    <x v="0"/>
    <s v="USD"/>
    <n v="1464732537"/>
    <x v="3507"/>
    <b v="0"/>
    <n v="72"/>
    <b v="1"/>
    <s v="theater/plays"/>
    <n v="104.4"/>
    <n v="145"/>
    <x v="1"/>
    <x v="6"/>
  </r>
  <r>
    <x v="3508"/>
    <x v="3506"/>
    <x v="3506"/>
    <n v="100"/>
    <n v="180"/>
    <x v="0"/>
    <x v="1"/>
    <s v="GBP"/>
    <n v="1462914000"/>
    <x v="3508"/>
    <b v="0"/>
    <n v="15"/>
    <b v="1"/>
    <s v="theater/plays"/>
    <n v="180"/>
    <n v="12"/>
    <x v="1"/>
    <x v="6"/>
  </r>
  <r>
    <x v="3509"/>
    <x v="3507"/>
    <x v="3507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</r>
  <r>
    <x v="3510"/>
    <x v="3508"/>
    <x v="3508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</r>
  <r>
    <x v="3511"/>
    <x v="3509"/>
    <x v="3509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</r>
  <r>
    <x v="3512"/>
    <x v="3510"/>
    <x v="3510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</r>
  <r>
    <x v="3513"/>
    <x v="3511"/>
    <x v="3511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</r>
  <r>
    <x v="3514"/>
    <x v="3512"/>
    <x v="3512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</r>
  <r>
    <x v="3515"/>
    <x v="3513"/>
    <x v="3513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</r>
  <r>
    <x v="3516"/>
    <x v="3514"/>
    <x v="3514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</r>
  <r>
    <x v="3517"/>
    <x v="3515"/>
    <x v="3515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</r>
  <r>
    <x v="3518"/>
    <x v="3516"/>
    <x v="3516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</r>
  <r>
    <x v="3519"/>
    <x v="3517"/>
    <x v="3517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</r>
  <r>
    <x v="3520"/>
    <x v="3518"/>
    <x v="3518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</r>
  <r>
    <x v="3521"/>
    <x v="3519"/>
    <x v="3519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</r>
  <r>
    <x v="3522"/>
    <x v="3520"/>
    <x v="3520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</r>
  <r>
    <x v="3523"/>
    <x v="3521"/>
    <x v="3521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</r>
  <r>
    <x v="3524"/>
    <x v="3522"/>
    <x v="3522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</r>
  <r>
    <x v="3525"/>
    <x v="3523"/>
    <x v="3523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</r>
  <r>
    <x v="3526"/>
    <x v="3524"/>
    <x v="3524"/>
    <n v="3300"/>
    <n v="3366"/>
    <x v="0"/>
    <x v="0"/>
    <s v="USD"/>
    <n v="1461823140"/>
    <x v="3526"/>
    <b v="0"/>
    <n v="34"/>
    <b v="1"/>
    <s v="theater/plays"/>
    <n v="102"/>
    <n v="99"/>
    <x v="1"/>
    <x v="6"/>
  </r>
  <r>
    <x v="3527"/>
    <x v="3525"/>
    <x v="3525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</r>
  <r>
    <x v="3528"/>
    <x v="3526"/>
    <x v="3526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</r>
  <r>
    <x v="3529"/>
    <x v="3527"/>
    <x v="3527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</r>
  <r>
    <x v="3530"/>
    <x v="3528"/>
    <x v="3528"/>
    <n v="2750"/>
    <n v="2750"/>
    <x v="0"/>
    <x v="1"/>
    <s v="GBP"/>
    <n v="1460318400"/>
    <x v="3530"/>
    <b v="0"/>
    <n v="22"/>
    <b v="1"/>
    <s v="theater/plays"/>
    <n v="100"/>
    <n v="125"/>
    <x v="1"/>
    <x v="6"/>
  </r>
  <r>
    <x v="3531"/>
    <x v="3529"/>
    <x v="3529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</r>
  <r>
    <x v="3532"/>
    <x v="3530"/>
    <x v="3530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</r>
  <r>
    <x v="3533"/>
    <x v="3531"/>
    <x v="3531"/>
    <n v="500"/>
    <n v="631"/>
    <x v="0"/>
    <x v="0"/>
    <s v="USD"/>
    <n v="1447269367"/>
    <x v="3533"/>
    <b v="0"/>
    <n v="8"/>
    <b v="1"/>
    <s v="theater/plays"/>
    <n v="126.2"/>
    <n v="78.875"/>
    <x v="1"/>
    <x v="6"/>
  </r>
  <r>
    <x v="3534"/>
    <x v="3532"/>
    <x v="3532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</r>
  <r>
    <x v="3535"/>
    <x v="3533"/>
    <x v="3533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</r>
  <r>
    <x v="3536"/>
    <x v="3534"/>
    <x v="3534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</r>
  <r>
    <x v="3537"/>
    <x v="3535"/>
    <x v="3535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</r>
  <r>
    <x v="3538"/>
    <x v="3536"/>
    <x v="3536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</r>
  <r>
    <x v="3539"/>
    <x v="3537"/>
    <x v="3537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</r>
  <r>
    <x v="3540"/>
    <x v="3538"/>
    <x v="3538"/>
    <n v="300"/>
    <n v="369"/>
    <x v="0"/>
    <x v="1"/>
    <s v="GBP"/>
    <n v="1466899491"/>
    <x v="3540"/>
    <b v="0"/>
    <n v="8"/>
    <b v="1"/>
    <s v="theater/plays"/>
    <n v="123"/>
    <n v="46.125"/>
    <x v="1"/>
    <x v="6"/>
  </r>
  <r>
    <x v="3541"/>
    <x v="3539"/>
    <x v="3539"/>
    <n v="1200"/>
    <n v="1260"/>
    <x v="0"/>
    <x v="1"/>
    <s v="GBP"/>
    <n v="1441042275"/>
    <x v="3541"/>
    <b v="0"/>
    <n v="32"/>
    <b v="1"/>
    <s v="theater/plays"/>
    <n v="105"/>
    <n v="39.375"/>
    <x v="1"/>
    <x v="6"/>
  </r>
  <r>
    <x v="3542"/>
    <x v="3540"/>
    <x v="3540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</r>
  <r>
    <x v="3543"/>
    <x v="3541"/>
    <x v="3541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</r>
  <r>
    <x v="3544"/>
    <x v="3542"/>
    <x v="3542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</r>
  <r>
    <x v="3545"/>
    <x v="3543"/>
    <x v="3543"/>
    <n v="250"/>
    <n v="251"/>
    <x v="0"/>
    <x v="0"/>
    <s v="USD"/>
    <n v="1428780159"/>
    <x v="3545"/>
    <b v="0"/>
    <n v="8"/>
    <b v="1"/>
    <s v="theater/plays"/>
    <n v="100.4"/>
    <n v="31.375"/>
    <x v="1"/>
    <x v="6"/>
  </r>
  <r>
    <x v="3546"/>
    <x v="3544"/>
    <x v="3544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</r>
  <r>
    <x v="3547"/>
    <x v="3545"/>
    <x v="3545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</r>
  <r>
    <x v="3548"/>
    <x v="3546"/>
    <x v="3546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</r>
  <r>
    <x v="3549"/>
    <x v="3547"/>
    <x v="3547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</r>
  <r>
    <x v="3550"/>
    <x v="3548"/>
    <x v="3548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</r>
  <r>
    <x v="3551"/>
    <x v="3549"/>
    <x v="3549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</r>
  <r>
    <x v="3552"/>
    <x v="3550"/>
    <x v="3550"/>
    <n v="773"/>
    <n v="773"/>
    <x v="0"/>
    <x v="1"/>
    <s v="GBP"/>
    <n v="1403964324"/>
    <x v="3552"/>
    <b v="0"/>
    <n v="20"/>
    <b v="1"/>
    <s v="theater/plays"/>
    <n v="100"/>
    <n v="38.65"/>
    <x v="1"/>
    <x v="6"/>
  </r>
  <r>
    <x v="3553"/>
    <x v="3551"/>
    <x v="3551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</r>
  <r>
    <x v="3554"/>
    <x v="3552"/>
    <x v="3552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</r>
  <r>
    <x v="3555"/>
    <x v="3553"/>
    <x v="3553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</r>
  <r>
    <x v="3556"/>
    <x v="3554"/>
    <x v="3554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</r>
  <r>
    <x v="3557"/>
    <x v="3555"/>
    <x v="3555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</r>
  <r>
    <x v="3558"/>
    <x v="3556"/>
    <x v="3556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</r>
  <r>
    <x v="3559"/>
    <x v="3557"/>
    <x v="3557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</r>
  <r>
    <x v="3560"/>
    <x v="3558"/>
    <x v="3558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</r>
  <r>
    <x v="3561"/>
    <x v="3559"/>
    <x v="3559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</r>
  <r>
    <x v="3562"/>
    <x v="3560"/>
    <x v="3560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</r>
  <r>
    <x v="3563"/>
    <x v="3561"/>
    <x v="3561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</r>
  <r>
    <x v="3564"/>
    <x v="3562"/>
    <x v="3562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</r>
  <r>
    <x v="3565"/>
    <x v="3563"/>
    <x v="3563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</r>
  <r>
    <x v="3566"/>
    <x v="3564"/>
    <x v="3564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</r>
  <r>
    <x v="3567"/>
    <x v="3565"/>
    <x v="3565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</r>
  <r>
    <x v="3568"/>
    <x v="3566"/>
    <x v="3566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</r>
  <r>
    <x v="3569"/>
    <x v="3567"/>
    <x v="3567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</r>
  <r>
    <x v="3570"/>
    <x v="3568"/>
    <x v="3568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</r>
  <r>
    <x v="3571"/>
    <x v="3569"/>
    <x v="3569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</r>
  <r>
    <x v="3572"/>
    <x v="3570"/>
    <x v="3570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</r>
  <r>
    <x v="3573"/>
    <x v="3571"/>
    <x v="3571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</r>
  <r>
    <x v="3574"/>
    <x v="3572"/>
    <x v="3572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</r>
  <r>
    <x v="3575"/>
    <x v="3573"/>
    <x v="3573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</r>
  <r>
    <x v="3576"/>
    <x v="3574"/>
    <x v="3574"/>
    <n v="100"/>
    <n v="100"/>
    <x v="0"/>
    <x v="0"/>
    <s v="USD"/>
    <n v="1480947054"/>
    <x v="3576"/>
    <b v="0"/>
    <n v="5"/>
    <b v="1"/>
    <s v="theater/plays"/>
    <n v="100"/>
    <n v="20"/>
    <x v="1"/>
    <x v="6"/>
  </r>
  <r>
    <x v="3577"/>
    <x v="3575"/>
    <x v="3575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</r>
  <r>
    <x v="3578"/>
    <x v="3576"/>
    <x v="3576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</r>
  <r>
    <x v="3579"/>
    <x v="3577"/>
    <x v="3577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</r>
  <r>
    <x v="3580"/>
    <x v="3578"/>
    <x v="3578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</r>
  <r>
    <x v="3581"/>
    <x v="3579"/>
    <x v="3579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</r>
  <r>
    <x v="3582"/>
    <x v="3580"/>
    <x v="3580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</r>
  <r>
    <x v="3583"/>
    <x v="3581"/>
    <x v="3581"/>
    <n v="3000"/>
    <n v="3255"/>
    <x v="0"/>
    <x v="0"/>
    <s v="USD"/>
    <n v="1460970805"/>
    <x v="3583"/>
    <b v="0"/>
    <n v="24"/>
    <b v="1"/>
    <s v="theater/plays"/>
    <n v="108.5"/>
    <n v="135.625"/>
    <x v="1"/>
    <x v="6"/>
  </r>
  <r>
    <x v="3584"/>
    <x v="3582"/>
    <x v="3582"/>
    <n v="3000"/>
    <n v="3465"/>
    <x v="0"/>
    <x v="1"/>
    <s v="GBP"/>
    <n v="1436772944"/>
    <x v="3584"/>
    <b v="0"/>
    <n v="112"/>
    <b v="1"/>
    <s v="theater/plays"/>
    <n v="115.5"/>
    <n v="30.9375"/>
    <x v="1"/>
    <x v="6"/>
  </r>
  <r>
    <x v="3585"/>
    <x v="3583"/>
    <x v="3583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</r>
  <r>
    <x v="3586"/>
    <x v="3584"/>
    <x v="3584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</r>
  <r>
    <x v="3587"/>
    <x v="3585"/>
    <x v="3585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</r>
  <r>
    <x v="3588"/>
    <x v="3586"/>
    <x v="3586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</r>
  <r>
    <x v="3589"/>
    <x v="3587"/>
    <x v="3587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</r>
  <r>
    <x v="3590"/>
    <x v="3588"/>
    <x v="3588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</r>
  <r>
    <x v="3591"/>
    <x v="3589"/>
    <x v="3589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</r>
  <r>
    <x v="3592"/>
    <x v="3590"/>
    <x v="3590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</r>
  <r>
    <x v="3593"/>
    <x v="3591"/>
    <x v="3591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</r>
  <r>
    <x v="3594"/>
    <x v="3592"/>
    <x v="3592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</r>
  <r>
    <x v="3595"/>
    <x v="3593"/>
    <x v="3593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</r>
  <r>
    <x v="3596"/>
    <x v="3594"/>
    <x v="3594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</r>
  <r>
    <x v="3597"/>
    <x v="3595"/>
    <x v="3595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</r>
  <r>
    <x v="3598"/>
    <x v="3596"/>
    <x v="3596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</r>
  <r>
    <x v="3599"/>
    <x v="3597"/>
    <x v="3597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</r>
  <r>
    <x v="3600"/>
    <x v="3598"/>
    <x v="3598"/>
    <n v="10"/>
    <n v="13"/>
    <x v="0"/>
    <x v="0"/>
    <s v="USD"/>
    <n v="1476390164"/>
    <x v="3600"/>
    <b v="0"/>
    <n v="4"/>
    <b v="1"/>
    <s v="theater/plays"/>
    <n v="130"/>
    <n v="3.25"/>
    <x v="1"/>
    <x v="6"/>
  </r>
  <r>
    <x v="3601"/>
    <x v="3599"/>
    <x v="3599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</r>
  <r>
    <x v="3602"/>
    <x v="3600"/>
    <x v="3600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</r>
  <r>
    <x v="3603"/>
    <x v="3601"/>
    <x v="3601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</r>
  <r>
    <x v="3604"/>
    <x v="3602"/>
    <x v="3602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</r>
  <r>
    <x v="3605"/>
    <x v="3603"/>
    <x v="3603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</r>
  <r>
    <x v="3606"/>
    <x v="3604"/>
    <x v="3604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</r>
  <r>
    <x v="3607"/>
    <x v="3605"/>
    <x v="3605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</r>
  <r>
    <x v="3608"/>
    <x v="3606"/>
    <x v="3606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</r>
  <r>
    <x v="3609"/>
    <x v="3607"/>
    <x v="3607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</r>
  <r>
    <x v="3610"/>
    <x v="3608"/>
    <x v="3608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</r>
  <r>
    <x v="3611"/>
    <x v="3609"/>
    <x v="3609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</r>
  <r>
    <x v="3612"/>
    <x v="3610"/>
    <x v="3610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</r>
  <r>
    <x v="3613"/>
    <x v="3611"/>
    <x v="3611"/>
    <n v="1250"/>
    <n v="1250"/>
    <x v="0"/>
    <x v="0"/>
    <s v="USD"/>
    <n v="1403964574"/>
    <x v="3613"/>
    <b v="0"/>
    <n v="20"/>
    <b v="1"/>
    <s v="theater/plays"/>
    <n v="100"/>
    <n v="62.5"/>
    <x v="1"/>
    <x v="6"/>
  </r>
  <r>
    <x v="3614"/>
    <x v="3438"/>
    <x v="3612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</r>
  <r>
    <x v="3615"/>
    <x v="3612"/>
    <x v="3613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</r>
  <r>
    <x v="3616"/>
    <x v="3613"/>
    <x v="3614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</r>
  <r>
    <x v="3617"/>
    <x v="3614"/>
    <x v="3615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</r>
  <r>
    <x v="3618"/>
    <x v="3615"/>
    <x v="3616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</r>
  <r>
    <x v="3619"/>
    <x v="3616"/>
    <x v="3617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</r>
  <r>
    <x v="3620"/>
    <x v="3617"/>
    <x v="3618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</r>
  <r>
    <x v="3621"/>
    <x v="3618"/>
    <x v="3619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</r>
  <r>
    <x v="3622"/>
    <x v="3619"/>
    <x v="3620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</r>
  <r>
    <x v="3623"/>
    <x v="3620"/>
    <x v="3621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</r>
  <r>
    <x v="3624"/>
    <x v="3621"/>
    <x v="3622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</r>
  <r>
    <x v="3625"/>
    <x v="3622"/>
    <x v="3623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</r>
  <r>
    <x v="3626"/>
    <x v="3623"/>
    <x v="3624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</r>
  <r>
    <x v="3627"/>
    <x v="3624"/>
    <x v="3625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</r>
  <r>
    <x v="3628"/>
    <x v="3625"/>
    <x v="3626"/>
    <n v="100000"/>
    <n v="0"/>
    <x v="2"/>
    <x v="0"/>
    <s v="USD"/>
    <n v="1450040396"/>
    <x v="3628"/>
    <b v="0"/>
    <n v="0"/>
    <b v="0"/>
    <s v="theater/musical"/>
    <n v="0"/>
    <e v="#DIV/0!"/>
    <x v="1"/>
    <x v="40"/>
  </r>
  <r>
    <x v="3629"/>
    <x v="3626"/>
    <x v="3627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</r>
  <r>
    <x v="3630"/>
    <x v="3627"/>
    <x v="3628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</r>
  <r>
    <x v="3631"/>
    <x v="3628"/>
    <x v="3629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</r>
  <r>
    <x v="3632"/>
    <x v="3629"/>
    <x v="3630"/>
    <n v="500"/>
    <n v="100"/>
    <x v="2"/>
    <x v="1"/>
    <s v="GBP"/>
    <n v="1416781749"/>
    <x v="3632"/>
    <b v="0"/>
    <n v="1"/>
    <b v="0"/>
    <s v="theater/musical"/>
    <n v="20"/>
    <n v="100"/>
    <x v="1"/>
    <x v="40"/>
  </r>
  <r>
    <x v="3633"/>
    <x v="3630"/>
    <x v="3631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</r>
  <r>
    <x v="3634"/>
    <x v="3631"/>
    <x v="3632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</r>
  <r>
    <x v="3635"/>
    <x v="3632"/>
    <x v="3633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</r>
  <r>
    <x v="3636"/>
    <x v="3633"/>
    <x v="3634"/>
    <n v="150000"/>
    <n v="0"/>
    <x v="2"/>
    <x v="0"/>
    <s v="USD"/>
    <n v="1442248829"/>
    <x v="3636"/>
    <b v="0"/>
    <n v="0"/>
    <b v="0"/>
    <s v="theater/musical"/>
    <n v="0"/>
    <e v="#DIV/0!"/>
    <x v="1"/>
    <x v="40"/>
  </r>
  <r>
    <x v="3637"/>
    <x v="3634"/>
    <x v="3635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</r>
  <r>
    <x v="3638"/>
    <x v="3635"/>
    <x v="3636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</r>
  <r>
    <x v="3639"/>
    <x v="3636"/>
    <x v="3637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</r>
  <r>
    <x v="3640"/>
    <x v="3637"/>
    <x v="3638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</r>
  <r>
    <x v="3641"/>
    <x v="3638"/>
    <x v="3639"/>
    <n v="3000"/>
    <n v="0"/>
    <x v="2"/>
    <x v="0"/>
    <s v="USD"/>
    <n v="1412485200"/>
    <x v="3641"/>
    <b v="0"/>
    <n v="0"/>
    <b v="0"/>
    <s v="theater/musical"/>
    <n v="0"/>
    <e v="#DIV/0!"/>
    <x v="1"/>
    <x v="40"/>
  </r>
  <r>
    <x v="3642"/>
    <x v="3639"/>
    <x v="3640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</r>
  <r>
    <x v="3643"/>
    <x v="3640"/>
    <x v="3641"/>
    <n v="25000"/>
    <n v="0"/>
    <x v="2"/>
    <x v="0"/>
    <s v="USD"/>
    <n v="1447734439"/>
    <x v="3643"/>
    <b v="0"/>
    <n v="0"/>
    <b v="0"/>
    <s v="theater/musical"/>
    <n v="0"/>
    <e v="#DIV/0!"/>
    <x v="1"/>
    <x v="40"/>
  </r>
  <r>
    <x v="3644"/>
    <x v="3641"/>
    <x v="3642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</r>
  <r>
    <x v="3645"/>
    <x v="3642"/>
    <x v="3643"/>
    <n v="1000"/>
    <n v="1"/>
    <x v="2"/>
    <x v="5"/>
    <s v="CAD"/>
    <n v="1479773838"/>
    <x v="3645"/>
    <b v="0"/>
    <n v="1"/>
    <b v="0"/>
    <s v="theater/musical"/>
    <n v="0.1"/>
    <n v="1"/>
    <x v="1"/>
    <x v="40"/>
  </r>
  <r>
    <x v="3646"/>
    <x v="3643"/>
    <x v="3644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</r>
  <r>
    <x v="3647"/>
    <x v="3644"/>
    <x v="3645"/>
    <n v="500"/>
    <n v="30"/>
    <x v="2"/>
    <x v="1"/>
    <s v="GBP"/>
    <n v="1475258327"/>
    <x v="3647"/>
    <b v="0"/>
    <n v="2"/>
    <b v="0"/>
    <s v="theater/musical"/>
    <n v="6"/>
    <n v="15"/>
    <x v="1"/>
    <x v="40"/>
  </r>
  <r>
    <x v="3648"/>
    <x v="3645"/>
    <x v="3646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</r>
  <r>
    <x v="3649"/>
    <x v="3646"/>
    <x v="3647"/>
    <n v="750"/>
    <n v="780"/>
    <x v="0"/>
    <x v="5"/>
    <s v="CAD"/>
    <n v="1402938394"/>
    <x v="3649"/>
    <b v="0"/>
    <n v="8"/>
    <b v="1"/>
    <s v="theater/plays"/>
    <n v="104"/>
    <n v="97.5"/>
    <x v="1"/>
    <x v="6"/>
  </r>
  <r>
    <x v="3650"/>
    <x v="3647"/>
    <x v="3648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</r>
  <r>
    <x v="3651"/>
    <x v="3648"/>
    <x v="3649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</r>
  <r>
    <x v="3652"/>
    <x v="2866"/>
    <x v="3650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</r>
  <r>
    <x v="3653"/>
    <x v="3649"/>
    <x v="3651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</r>
  <r>
    <x v="3654"/>
    <x v="3650"/>
    <x v="3652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</r>
  <r>
    <x v="3655"/>
    <x v="3651"/>
    <x v="3653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</r>
  <r>
    <x v="3656"/>
    <x v="3652"/>
    <x v="3654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</r>
  <r>
    <x v="3657"/>
    <x v="3653"/>
    <x v="3655"/>
    <n v="2000"/>
    <n v="2215"/>
    <x v="0"/>
    <x v="8"/>
    <s v="DKK"/>
    <n v="1464817320"/>
    <x v="3657"/>
    <b v="0"/>
    <n v="20"/>
    <b v="1"/>
    <s v="theater/plays"/>
    <n v="110.75"/>
    <n v="110.75"/>
    <x v="1"/>
    <x v="6"/>
  </r>
  <r>
    <x v="3658"/>
    <x v="3654"/>
    <x v="3656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</r>
  <r>
    <x v="3659"/>
    <x v="3655"/>
    <x v="3657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</r>
  <r>
    <x v="3660"/>
    <x v="3656"/>
    <x v="3658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</r>
  <r>
    <x v="3661"/>
    <x v="3657"/>
    <x v="3659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</r>
  <r>
    <x v="3662"/>
    <x v="3658"/>
    <x v="3660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</r>
  <r>
    <x v="3663"/>
    <x v="3659"/>
    <x v="3661"/>
    <n v="225"/>
    <n v="234"/>
    <x v="0"/>
    <x v="1"/>
    <s v="GBP"/>
    <n v="1482321030"/>
    <x v="3663"/>
    <b v="0"/>
    <n v="9"/>
    <b v="1"/>
    <s v="theater/plays"/>
    <n v="104"/>
    <n v="26"/>
    <x v="1"/>
    <x v="6"/>
  </r>
  <r>
    <x v="3664"/>
    <x v="3660"/>
    <x v="3662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</r>
  <r>
    <x v="3665"/>
    <x v="3661"/>
    <x v="3663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</r>
  <r>
    <x v="3666"/>
    <x v="3662"/>
    <x v="3664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</r>
  <r>
    <x v="3667"/>
    <x v="3663"/>
    <x v="3665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</r>
  <r>
    <x v="3668"/>
    <x v="3664"/>
    <x v="3666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</r>
  <r>
    <x v="3669"/>
    <x v="3665"/>
    <x v="3667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</r>
  <r>
    <x v="3670"/>
    <x v="3666"/>
    <x v="3668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</r>
  <r>
    <x v="3671"/>
    <x v="3667"/>
    <x v="3669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</r>
  <r>
    <x v="3672"/>
    <x v="3668"/>
    <x v="3670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</r>
  <r>
    <x v="3673"/>
    <x v="3669"/>
    <x v="3671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</r>
  <r>
    <x v="3674"/>
    <x v="3670"/>
    <x v="3672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</r>
  <r>
    <x v="3675"/>
    <x v="3671"/>
    <x v="3673"/>
    <n v="50"/>
    <n v="70"/>
    <x v="0"/>
    <x v="1"/>
    <s v="GBP"/>
    <n v="1463353200"/>
    <x v="3675"/>
    <b v="0"/>
    <n v="3"/>
    <b v="1"/>
    <s v="theater/plays"/>
    <n v="140"/>
    <n v="23.333333333333332"/>
    <x v="1"/>
    <x v="6"/>
  </r>
  <r>
    <x v="3676"/>
    <x v="3672"/>
    <x v="3674"/>
    <n v="800"/>
    <n v="1030"/>
    <x v="0"/>
    <x v="0"/>
    <s v="USD"/>
    <n v="1410550484"/>
    <x v="3676"/>
    <b v="0"/>
    <n v="16"/>
    <b v="1"/>
    <s v="theater/plays"/>
    <n v="128.75"/>
    <n v="64.375"/>
    <x v="1"/>
    <x v="6"/>
  </r>
  <r>
    <x v="3677"/>
    <x v="3673"/>
    <x v="3675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</r>
  <r>
    <x v="3678"/>
    <x v="3674"/>
    <x v="3676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</r>
  <r>
    <x v="3679"/>
    <x v="3675"/>
    <x v="3677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</r>
  <r>
    <x v="3680"/>
    <x v="3676"/>
    <x v="3678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</r>
  <r>
    <x v="3681"/>
    <x v="3677"/>
    <x v="3679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</r>
  <r>
    <x v="3682"/>
    <x v="3678"/>
    <x v="3680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</r>
  <r>
    <x v="3683"/>
    <x v="3679"/>
    <x v="3681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</r>
  <r>
    <x v="3684"/>
    <x v="3680"/>
    <x v="3682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</r>
  <r>
    <x v="3685"/>
    <x v="3681"/>
    <x v="3683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</r>
  <r>
    <x v="3686"/>
    <x v="3682"/>
    <x v="3684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</r>
  <r>
    <x v="3687"/>
    <x v="3683"/>
    <x v="3685"/>
    <n v="5000"/>
    <n v="5012.25"/>
    <x v="0"/>
    <x v="0"/>
    <s v="USD"/>
    <n v="1403846055"/>
    <x v="3687"/>
    <b v="0"/>
    <n v="25"/>
    <b v="1"/>
    <s v="theater/plays"/>
    <n v="100.245"/>
    <n v="200.49"/>
    <x v="1"/>
    <x v="6"/>
  </r>
  <r>
    <x v="3688"/>
    <x v="3684"/>
    <x v="3686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</r>
  <r>
    <x v="3689"/>
    <x v="3685"/>
    <x v="3687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</r>
  <r>
    <x v="3690"/>
    <x v="3686"/>
    <x v="3688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</r>
  <r>
    <x v="3691"/>
    <x v="3687"/>
    <x v="3689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</r>
  <r>
    <x v="3692"/>
    <x v="3688"/>
    <x v="3690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</r>
  <r>
    <x v="3693"/>
    <x v="3689"/>
    <x v="3691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</r>
  <r>
    <x v="3694"/>
    <x v="3690"/>
    <x v="3692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</r>
  <r>
    <x v="3695"/>
    <x v="3691"/>
    <x v="3693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</r>
  <r>
    <x v="3696"/>
    <x v="3692"/>
    <x v="3694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</r>
  <r>
    <x v="3697"/>
    <x v="3693"/>
    <x v="3695"/>
    <n v="2000"/>
    <n v="2160"/>
    <x v="0"/>
    <x v="1"/>
    <s v="GBP"/>
    <n v="1462878648"/>
    <x v="3697"/>
    <b v="0"/>
    <n v="30"/>
    <b v="1"/>
    <s v="theater/plays"/>
    <n v="108"/>
    <n v="72"/>
    <x v="1"/>
    <x v="6"/>
  </r>
  <r>
    <x v="3698"/>
    <x v="3694"/>
    <x v="3696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</r>
  <r>
    <x v="3699"/>
    <x v="3695"/>
    <x v="3697"/>
    <n v="2500"/>
    <n v="2520"/>
    <x v="0"/>
    <x v="0"/>
    <s v="USD"/>
    <n v="1413383216"/>
    <x v="3699"/>
    <b v="0"/>
    <n v="40"/>
    <b v="1"/>
    <s v="theater/plays"/>
    <n v="100.8"/>
    <n v="63"/>
    <x v="1"/>
    <x v="6"/>
  </r>
  <r>
    <x v="3700"/>
    <x v="3696"/>
    <x v="3698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</r>
  <r>
    <x v="3701"/>
    <x v="3697"/>
    <x v="3699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</r>
  <r>
    <x v="3702"/>
    <x v="3698"/>
    <x v="3700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</r>
  <r>
    <x v="3703"/>
    <x v="3699"/>
    <x v="3701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</r>
  <r>
    <x v="3704"/>
    <x v="3700"/>
    <x v="3702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</r>
  <r>
    <x v="3705"/>
    <x v="3701"/>
    <x v="3703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</r>
  <r>
    <x v="3706"/>
    <x v="3702"/>
    <x v="3704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</r>
  <r>
    <x v="3707"/>
    <x v="3703"/>
    <x v="3705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</r>
  <r>
    <x v="3708"/>
    <x v="3704"/>
    <x v="3706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</r>
  <r>
    <x v="3709"/>
    <x v="3705"/>
    <x v="3707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</r>
  <r>
    <x v="3710"/>
    <x v="3706"/>
    <x v="3708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</r>
  <r>
    <x v="3711"/>
    <x v="3707"/>
    <x v="3709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</r>
  <r>
    <x v="3712"/>
    <x v="3708"/>
    <x v="3710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</r>
  <r>
    <x v="3713"/>
    <x v="3709"/>
    <x v="3711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</r>
  <r>
    <x v="3714"/>
    <x v="3710"/>
    <x v="3712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</r>
  <r>
    <x v="3715"/>
    <x v="3711"/>
    <x v="3713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</r>
  <r>
    <x v="3716"/>
    <x v="3712"/>
    <x v="3714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</r>
  <r>
    <x v="3717"/>
    <x v="3713"/>
    <x v="3715"/>
    <n v="4000"/>
    <n v="4030"/>
    <x v="0"/>
    <x v="1"/>
    <s v="GBP"/>
    <n v="1431204449"/>
    <x v="3717"/>
    <b v="0"/>
    <n v="13"/>
    <b v="1"/>
    <s v="theater/plays"/>
    <n v="100.75"/>
    <n v="310"/>
    <x v="1"/>
    <x v="6"/>
  </r>
  <r>
    <x v="3718"/>
    <x v="3714"/>
    <x v="3716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</r>
  <r>
    <x v="3719"/>
    <x v="3715"/>
    <x v="3717"/>
    <n v="200"/>
    <n v="420"/>
    <x v="0"/>
    <x v="1"/>
    <s v="GBP"/>
    <n v="1434994266"/>
    <x v="3719"/>
    <b v="0"/>
    <n v="4"/>
    <b v="1"/>
    <s v="theater/plays"/>
    <n v="210"/>
    <n v="105"/>
    <x v="1"/>
    <x v="6"/>
  </r>
  <r>
    <x v="3720"/>
    <x v="3716"/>
    <x v="3718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</r>
  <r>
    <x v="3721"/>
    <x v="3717"/>
    <x v="3719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</r>
  <r>
    <x v="3722"/>
    <x v="3718"/>
    <x v="3720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</r>
  <r>
    <x v="3723"/>
    <x v="3719"/>
    <x v="3721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</r>
  <r>
    <x v="3724"/>
    <x v="3720"/>
    <x v="3722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</r>
  <r>
    <x v="3725"/>
    <x v="3721"/>
    <x v="3723"/>
    <n v="300"/>
    <n v="381"/>
    <x v="0"/>
    <x v="1"/>
    <s v="GBP"/>
    <n v="1455831000"/>
    <x v="3725"/>
    <b v="0"/>
    <n v="15"/>
    <b v="1"/>
    <s v="theater/plays"/>
    <n v="127"/>
    <n v="25.4"/>
    <x v="1"/>
    <x v="6"/>
  </r>
  <r>
    <x v="3726"/>
    <x v="3722"/>
    <x v="3724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</r>
  <r>
    <x v="3727"/>
    <x v="3723"/>
    <x v="3725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</r>
  <r>
    <x v="3728"/>
    <x v="3724"/>
    <x v="3726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</r>
  <r>
    <x v="3729"/>
    <x v="3725"/>
    <x v="3727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</r>
  <r>
    <x v="3730"/>
    <x v="3726"/>
    <x v="3728"/>
    <n v="1000"/>
    <n v="100"/>
    <x v="2"/>
    <x v="0"/>
    <s v="USD"/>
    <n v="1439828159"/>
    <x v="3730"/>
    <b v="0"/>
    <n v="1"/>
    <b v="0"/>
    <s v="theater/plays"/>
    <n v="10"/>
    <n v="100"/>
    <x v="1"/>
    <x v="6"/>
  </r>
  <r>
    <x v="3731"/>
    <x v="3727"/>
    <x v="3729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</r>
  <r>
    <x v="3732"/>
    <x v="3728"/>
    <x v="3730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</r>
  <r>
    <x v="3733"/>
    <x v="3729"/>
    <x v="3731"/>
    <n v="1500"/>
    <n v="0"/>
    <x v="2"/>
    <x v="0"/>
    <s v="USD"/>
    <n v="1429396200"/>
    <x v="3733"/>
    <b v="0"/>
    <n v="0"/>
    <b v="0"/>
    <s v="theater/plays"/>
    <n v="0"/>
    <e v="#DIV/0!"/>
    <x v="1"/>
    <x v="6"/>
  </r>
  <r>
    <x v="3734"/>
    <x v="3730"/>
    <x v="3732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</r>
  <r>
    <x v="3735"/>
    <x v="3731"/>
    <x v="3733"/>
    <n v="150"/>
    <n v="20"/>
    <x v="2"/>
    <x v="1"/>
    <s v="GBP"/>
    <n v="1432831089"/>
    <x v="3735"/>
    <b v="0"/>
    <n v="2"/>
    <b v="0"/>
    <s v="theater/plays"/>
    <n v="13.333333333333334"/>
    <n v="10"/>
    <x v="1"/>
    <x v="6"/>
  </r>
  <r>
    <x v="3736"/>
    <x v="3732"/>
    <x v="3734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</r>
  <r>
    <x v="3737"/>
    <x v="3476"/>
    <x v="3735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</r>
  <r>
    <x v="3738"/>
    <x v="3733"/>
    <x v="3736"/>
    <n v="1500"/>
    <n v="270"/>
    <x v="2"/>
    <x v="1"/>
    <s v="GBP"/>
    <n v="1405461600"/>
    <x v="3738"/>
    <b v="0"/>
    <n v="6"/>
    <b v="0"/>
    <s v="theater/plays"/>
    <n v="18"/>
    <n v="45"/>
    <x v="1"/>
    <x v="6"/>
  </r>
  <r>
    <x v="3739"/>
    <x v="3734"/>
    <x v="3737"/>
    <n v="4000"/>
    <n v="805"/>
    <x v="2"/>
    <x v="1"/>
    <s v="GBP"/>
    <n v="1468752468"/>
    <x v="3739"/>
    <b v="0"/>
    <n v="8"/>
    <b v="0"/>
    <s v="theater/plays"/>
    <n v="20.125"/>
    <n v="100.625"/>
    <x v="1"/>
    <x v="6"/>
  </r>
  <r>
    <x v="3740"/>
    <x v="3735"/>
    <x v="3738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</r>
  <r>
    <x v="3741"/>
    <x v="3736"/>
    <x v="3739"/>
    <n v="20000"/>
    <n v="0"/>
    <x v="2"/>
    <x v="0"/>
    <s v="USD"/>
    <n v="1450389950"/>
    <x v="3741"/>
    <b v="0"/>
    <n v="0"/>
    <b v="0"/>
    <s v="theater/plays"/>
    <n v="0"/>
    <e v="#DIV/0!"/>
    <x v="1"/>
    <x v="6"/>
  </r>
  <r>
    <x v="3742"/>
    <x v="3737"/>
    <x v="3740"/>
    <n v="5000"/>
    <n v="100"/>
    <x v="2"/>
    <x v="0"/>
    <s v="USD"/>
    <n v="1409980144"/>
    <x v="3742"/>
    <b v="0"/>
    <n v="4"/>
    <b v="0"/>
    <s v="theater/plays"/>
    <n v="2"/>
    <n v="25"/>
    <x v="1"/>
    <x v="6"/>
  </r>
  <r>
    <x v="3743"/>
    <x v="3738"/>
    <x v="3741"/>
    <n v="2200"/>
    <n v="0"/>
    <x v="2"/>
    <x v="0"/>
    <s v="USD"/>
    <n v="1404406964"/>
    <x v="3743"/>
    <b v="0"/>
    <n v="0"/>
    <b v="0"/>
    <s v="theater/plays"/>
    <n v="0"/>
    <e v="#DIV/0!"/>
    <x v="1"/>
    <x v="6"/>
  </r>
  <r>
    <x v="3744"/>
    <x v="3739"/>
    <x v="3742"/>
    <n v="1200"/>
    <n v="0"/>
    <x v="2"/>
    <x v="0"/>
    <s v="USD"/>
    <n v="1404532740"/>
    <x v="3744"/>
    <b v="0"/>
    <n v="0"/>
    <b v="0"/>
    <s v="theater/plays"/>
    <n v="0"/>
    <e v="#DIV/0!"/>
    <x v="1"/>
    <x v="6"/>
  </r>
  <r>
    <x v="3745"/>
    <x v="3740"/>
    <x v="3743"/>
    <n v="100"/>
    <n v="10"/>
    <x v="2"/>
    <x v="0"/>
    <s v="USD"/>
    <n v="1407689102"/>
    <x v="3745"/>
    <b v="0"/>
    <n v="1"/>
    <b v="0"/>
    <s v="theater/plays"/>
    <n v="10"/>
    <n v="10"/>
    <x v="1"/>
    <x v="6"/>
  </r>
  <r>
    <x v="3746"/>
    <x v="3741"/>
    <x v="3744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</r>
  <r>
    <x v="3747"/>
    <x v="3742"/>
    <x v="3745"/>
    <n v="2500"/>
    <n v="25"/>
    <x v="2"/>
    <x v="1"/>
    <s v="GBP"/>
    <n v="1436137140"/>
    <x v="3747"/>
    <b v="0"/>
    <n v="1"/>
    <b v="0"/>
    <s v="theater/plays"/>
    <n v="1"/>
    <n v="25"/>
    <x v="1"/>
    <x v="6"/>
  </r>
  <r>
    <x v="3748"/>
    <x v="3743"/>
    <x v="3746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</r>
  <r>
    <x v="3749"/>
    <x v="3744"/>
    <x v="3747"/>
    <n v="500"/>
    <n v="525"/>
    <x v="0"/>
    <x v="0"/>
    <s v="USD"/>
    <n v="1461902340"/>
    <x v="3749"/>
    <b v="0"/>
    <n v="7"/>
    <b v="1"/>
    <s v="theater/musical"/>
    <n v="105"/>
    <n v="75"/>
    <x v="1"/>
    <x v="40"/>
  </r>
  <r>
    <x v="3750"/>
    <x v="3745"/>
    <x v="3748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</r>
  <r>
    <x v="3751"/>
    <x v="3746"/>
    <x v="3749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</r>
  <r>
    <x v="3752"/>
    <x v="3747"/>
    <x v="3750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</r>
  <r>
    <x v="3753"/>
    <x v="3748"/>
    <x v="3751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</r>
  <r>
    <x v="3754"/>
    <x v="3749"/>
    <x v="3752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</r>
  <r>
    <x v="3755"/>
    <x v="3750"/>
    <x v="3753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</r>
  <r>
    <x v="3756"/>
    <x v="3751"/>
    <x v="3754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</r>
  <r>
    <x v="3757"/>
    <x v="3752"/>
    <x v="3755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</r>
  <r>
    <x v="3758"/>
    <x v="3753"/>
    <x v="3756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</r>
  <r>
    <x v="3759"/>
    <x v="3754"/>
    <x v="3757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</r>
  <r>
    <x v="3760"/>
    <x v="3755"/>
    <x v="3758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</r>
  <r>
    <x v="3761"/>
    <x v="3756"/>
    <x v="3759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</r>
  <r>
    <x v="3762"/>
    <x v="3757"/>
    <x v="3760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</r>
  <r>
    <x v="3763"/>
    <x v="3758"/>
    <x v="3761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</r>
  <r>
    <x v="3764"/>
    <x v="3759"/>
    <x v="3762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</r>
  <r>
    <x v="3765"/>
    <x v="3760"/>
    <x v="3763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</r>
  <r>
    <x v="3766"/>
    <x v="3761"/>
    <x v="3764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</r>
  <r>
    <x v="3767"/>
    <x v="3762"/>
    <x v="3765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</r>
  <r>
    <x v="3768"/>
    <x v="3763"/>
    <x v="3766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</r>
  <r>
    <x v="3769"/>
    <x v="3764"/>
    <x v="3767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</r>
  <r>
    <x v="3770"/>
    <x v="3765"/>
    <x v="3768"/>
    <n v="2000"/>
    <n v="2000"/>
    <x v="0"/>
    <x v="1"/>
    <s v="GBP"/>
    <n v="1434234010"/>
    <x v="3770"/>
    <b v="0"/>
    <n v="20"/>
    <b v="1"/>
    <s v="theater/musical"/>
    <n v="100"/>
    <n v="100"/>
    <x v="1"/>
    <x v="40"/>
  </r>
  <r>
    <x v="3771"/>
    <x v="3766"/>
    <x v="3769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</r>
  <r>
    <x v="3772"/>
    <x v="3767"/>
    <x v="3770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</r>
  <r>
    <x v="3773"/>
    <x v="3768"/>
    <x v="3771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</r>
  <r>
    <x v="3774"/>
    <x v="3769"/>
    <x v="3772"/>
    <n v="2500"/>
    <n v="2500"/>
    <x v="0"/>
    <x v="5"/>
    <s v="CAD"/>
    <n v="1428606055"/>
    <x v="3774"/>
    <b v="0"/>
    <n v="25"/>
    <b v="1"/>
    <s v="theater/musical"/>
    <n v="100"/>
    <n v="100"/>
    <x v="1"/>
    <x v="40"/>
  </r>
  <r>
    <x v="3775"/>
    <x v="3770"/>
    <x v="3773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</r>
  <r>
    <x v="3776"/>
    <x v="3771"/>
    <x v="3774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</r>
  <r>
    <x v="3777"/>
    <x v="3772"/>
    <x v="3775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</r>
  <r>
    <x v="3778"/>
    <x v="3773"/>
    <x v="3776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</r>
  <r>
    <x v="3779"/>
    <x v="3774"/>
    <x v="3777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</r>
  <r>
    <x v="3780"/>
    <x v="3775"/>
    <x v="3778"/>
    <n v="2500"/>
    <n v="3000"/>
    <x v="0"/>
    <x v="0"/>
    <s v="USD"/>
    <n v="1436817960"/>
    <x v="3780"/>
    <b v="0"/>
    <n v="30"/>
    <b v="1"/>
    <s v="theater/musical"/>
    <n v="120"/>
    <n v="100"/>
    <x v="1"/>
    <x v="40"/>
  </r>
  <r>
    <x v="3781"/>
    <x v="3776"/>
    <x v="3779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</r>
  <r>
    <x v="3782"/>
    <x v="3777"/>
    <x v="3780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</r>
  <r>
    <x v="3783"/>
    <x v="3778"/>
    <x v="3781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</r>
  <r>
    <x v="3784"/>
    <x v="3779"/>
    <x v="3782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</r>
  <r>
    <x v="3785"/>
    <x v="3780"/>
    <x v="3783"/>
    <n v="2000"/>
    <n v="3015"/>
    <x v="0"/>
    <x v="1"/>
    <s v="GBP"/>
    <n v="1470132180"/>
    <x v="3785"/>
    <b v="0"/>
    <n v="30"/>
    <b v="1"/>
    <s v="theater/musical"/>
    <n v="150.75"/>
    <n v="100.5"/>
    <x v="1"/>
    <x v="40"/>
  </r>
  <r>
    <x v="3786"/>
    <x v="3781"/>
    <x v="3784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</r>
  <r>
    <x v="3787"/>
    <x v="3782"/>
    <x v="3785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</r>
  <r>
    <x v="3788"/>
    <x v="3783"/>
    <x v="3786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</r>
  <r>
    <x v="3789"/>
    <x v="3784"/>
    <x v="3787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</r>
  <r>
    <x v="3790"/>
    <x v="3785"/>
    <x v="3788"/>
    <n v="15000"/>
    <n v="0"/>
    <x v="2"/>
    <x v="0"/>
    <s v="USD"/>
    <n v="1479834023"/>
    <x v="3790"/>
    <b v="0"/>
    <n v="0"/>
    <b v="0"/>
    <s v="theater/musical"/>
    <n v="0"/>
    <e v="#DIV/0!"/>
    <x v="1"/>
    <x v="40"/>
  </r>
  <r>
    <x v="3791"/>
    <x v="3786"/>
    <x v="3789"/>
    <n v="1500"/>
    <n v="0"/>
    <x v="2"/>
    <x v="0"/>
    <s v="USD"/>
    <n v="1404664592"/>
    <x v="3791"/>
    <b v="0"/>
    <n v="0"/>
    <b v="0"/>
    <s v="theater/musical"/>
    <n v="0"/>
    <e v="#DIV/0!"/>
    <x v="1"/>
    <x v="40"/>
  </r>
  <r>
    <x v="3792"/>
    <x v="3787"/>
    <x v="3790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</r>
  <r>
    <x v="3793"/>
    <x v="3788"/>
    <x v="3791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</r>
  <r>
    <x v="3794"/>
    <x v="3789"/>
    <x v="3792"/>
    <n v="5000"/>
    <n v="50"/>
    <x v="2"/>
    <x v="1"/>
    <s v="GBP"/>
    <n v="1433685354"/>
    <x v="3794"/>
    <b v="0"/>
    <n v="1"/>
    <b v="0"/>
    <s v="theater/musical"/>
    <n v="1"/>
    <n v="50"/>
    <x v="1"/>
    <x v="40"/>
  </r>
  <r>
    <x v="3795"/>
    <x v="3790"/>
    <x v="3793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</r>
  <r>
    <x v="3796"/>
    <x v="3791"/>
    <x v="3794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</r>
  <r>
    <x v="3797"/>
    <x v="3792"/>
    <x v="3795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</r>
  <r>
    <x v="3798"/>
    <x v="3793"/>
    <x v="3796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</r>
  <r>
    <x v="3799"/>
    <x v="3794"/>
    <x v="3797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</r>
  <r>
    <x v="3800"/>
    <x v="3795"/>
    <x v="3798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</r>
  <r>
    <x v="3801"/>
    <x v="3796"/>
    <x v="3799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</r>
  <r>
    <x v="3802"/>
    <x v="3797"/>
    <x v="3800"/>
    <n v="3000"/>
    <n v="0"/>
    <x v="2"/>
    <x v="0"/>
    <s v="USD"/>
    <n v="1445482906"/>
    <x v="3802"/>
    <b v="0"/>
    <n v="0"/>
    <b v="0"/>
    <s v="theater/musical"/>
    <n v="0"/>
    <e v="#DIV/0!"/>
    <x v="1"/>
    <x v="40"/>
  </r>
  <r>
    <x v="3803"/>
    <x v="3798"/>
    <x v="3801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</r>
  <r>
    <x v="3804"/>
    <x v="3799"/>
    <x v="3802"/>
    <n v="8000"/>
    <n v="0"/>
    <x v="2"/>
    <x v="0"/>
    <s v="USD"/>
    <n v="1469948400"/>
    <x v="3804"/>
    <b v="0"/>
    <n v="0"/>
    <b v="0"/>
    <s v="theater/musical"/>
    <n v="0"/>
    <e v="#DIV/0!"/>
    <x v="1"/>
    <x v="40"/>
  </r>
  <r>
    <x v="3805"/>
    <x v="3800"/>
    <x v="3803"/>
    <n v="150000"/>
    <n v="3"/>
    <x v="2"/>
    <x v="0"/>
    <s v="USD"/>
    <n v="1411852640"/>
    <x v="3805"/>
    <b v="0"/>
    <n v="2"/>
    <b v="0"/>
    <s v="theater/musical"/>
    <n v="2E-3"/>
    <n v="1.5"/>
    <x v="1"/>
    <x v="40"/>
  </r>
  <r>
    <x v="3806"/>
    <x v="3801"/>
    <x v="3804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</r>
  <r>
    <x v="3807"/>
    <x v="3802"/>
    <x v="3805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</r>
  <r>
    <x v="3808"/>
    <x v="3803"/>
    <x v="3806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</r>
  <r>
    <x v="3809"/>
    <x v="3804"/>
    <x v="3807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</r>
  <r>
    <x v="3810"/>
    <x v="3805"/>
    <x v="3808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</r>
  <r>
    <x v="3811"/>
    <x v="3806"/>
    <x v="3809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</r>
  <r>
    <x v="3812"/>
    <x v="3807"/>
    <x v="3810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</r>
  <r>
    <x v="3813"/>
    <x v="3808"/>
    <x v="3811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</r>
  <r>
    <x v="3814"/>
    <x v="3809"/>
    <x v="3812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</r>
  <r>
    <x v="3815"/>
    <x v="3810"/>
    <x v="3813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</r>
  <r>
    <x v="3816"/>
    <x v="3811"/>
    <x v="3814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</r>
  <r>
    <x v="3817"/>
    <x v="3812"/>
    <x v="3815"/>
    <n v="2000"/>
    <n v="2145"/>
    <x v="0"/>
    <x v="0"/>
    <s v="USD"/>
    <n v="1445659140"/>
    <x v="3817"/>
    <b v="0"/>
    <n v="20"/>
    <b v="1"/>
    <s v="theater/plays"/>
    <n v="107.25"/>
    <n v="107.25"/>
    <x v="1"/>
    <x v="6"/>
  </r>
  <r>
    <x v="3818"/>
    <x v="3813"/>
    <x v="3816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</r>
  <r>
    <x v="3819"/>
    <x v="3814"/>
    <x v="3705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</r>
  <r>
    <x v="3820"/>
    <x v="3815"/>
    <x v="3817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</r>
  <r>
    <x v="3821"/>
    <x v="3816"/>
    <x v="3818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</r>
  <r>
    <x v="3822"/>
    <x v="3817"/>
    <x v="3819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</r>
  <r>
    <x v="3823"/>
    <x v="3818"/>
    <x v="3820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</r>
  <r>
    <x v="3824"/>
    <x v="3819"/>
    <x v="3821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</r>
  <r>
    <x v="3825"/>
    <x v="3820"/>
    <x v="3822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</r>
  <r>
    <x v="3826"/>
    <x v="3821"/>
    <x v="3823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</r>
  <r>
    <x v="3827"/>
    <x v="3822"/>
    <x v="3824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</r>
  <r>
    <x v="3828"/>
    <x v="3823"/>
    <x v="3825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</r>
  <r>
    <x v="3829"/>
    <x v="3824"/>
    <x v="3826"/>
    <n v="500"/>
    <n v="501"/>
    <x v="0"/>
    <x v="0"/>
    <s v="USD"/>
    <n v="1472676371"/>
    <x v="3829"/>
    <b v="0"/>
    <n v="8"/>
    <b v="1"/>
    <s v="theater/plays"/>
    <n v="100.2"/>
    <n v="62.625"/>
    <x v="1"/>
    <x v="6"/>
  </r>
  <r>
    <x v="3830"/>
    <x v="3825"/>
    <x v="3827"/>
    <n v="100"/>
    <n v="225"/>
    <x v="0"/>
    <x v="0"/>
    <s v="USD"/>
    <n v="1464371211"/>
    <x v="3830"/>
    <b v="0"/>
    <n v="3"/>
    <b v="1"/>
    <s v="theater/plays"/>
    <n v="225"/>
    <n v="75"/>
    <x v="1"/>
    <x v="6"/>
  </r>
  <r>
    <x v="3831"/>
    <x v="3826"/>
    <x v="3828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</r>
  <r>
    <x v="3832"/>
    <x v="3827"/>
    <x v="3829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</r>
  <r>
    <x v="3833"/>
    <x v="3828"/>
    <x v="3830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</r>
  <r>
    <x v="3834"/>
    <x v="3829"/>
    <x v="3831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</r>
  <r>
    <x v="3835"/>
    <x v="3830"/>
    <x v="3832"/>
    <n v="200"/>
    <n v="320"/>
    <x v="0"/>
    <x v="1"/>
    <s v="GBP"/>
    <n v="1461278208"/>
    <x v="3835"/>
    <b v="0"/>
    <n v="8"/>
    <b v="1"/>
    <s v="theater/plays"/>
    <n v="160"/>
    <n v="40"/>
    <x v="1"/>
    <x v="6"/>
  </r>
  <r>
    <x v="3836"/>
    <x v="3831"/>
    <x v="3833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</r>
  <r>
    <x v="3837"/>
    <x v="3832"/>
    <x v="3834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</r>
  <r>
    <x v="3838"/>
    <x v="3833"/>
    <x v="3835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</r>
  <r>
    <x v="3839"/>
    <x v="3834"/>
    <x v="3836"/>
    <n v="2000"/>
    <n v="2025"/>
    <x v="0"/>
    <x v="0"/>
    <s v="USD"/>
    <n v="1438226724"/>
    <x v="3839"/>
    <b v="0"/>
    <n v="32"/>
    <b v="1"/>
    <s v="theater/plays"/>
    <n v="101.25"/>
    <n v="63.28125"/>
    <x v="1"/>
    <x v="6"/>
  </r>
  <r>
    <x v="3840"/>
    <x v="3835"/>
    <x v="3837"/>
    <n v="1"/>
    <n v="65"/>
    <x v="0"/>
    <x v="1"/>
    <s v="GBP"/>
    <n v="1459180229"/>
    <x v="3840"/>
    <b v="0"/>
    <n v="3"/>
    <b v="1"/>
    <s v="theater/plays"/>
    <n v="6500"/>
    <n v="21.666666666666668"/>
    <x v="1"/>
    <x v="6"/>
  </r>
  <r>
    <x v="3841"/>
    <x v="3836"/>
    <x v="3838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</r>
  <r>
    <x v="3842"/>
    <x v="3837"/>
    <x v="3839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</r>
  <r>
    <x v="3843"/>
    <x v="3838"/>
    <x v="3840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</r>
  <r>
    <x v="3844"/>
    <x v="3839"/>
    <x v="3841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</r>
  <r>
    <x v="3845"/>
    <x v="3840"/>
    <x v="3842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</r>
  <r>
    <x v="3846"/>
    <x v="3841"/>
    <x v="3843"/>
    <n v="7000"/>
    <n v="189"/>
    <x v="2"/>
    <x v="0"/>
    <s v="USD"/>
    <n v="1412405940"/>
    <x v="3846"/>
    <b v="1"/>
    <n v="8"/>
    <b v="0"/>
    <s v="theater/plays"/>
    <n v="2.7"/>
    <n v="23.625"/>
    <x v="1"/>
    <x v="6"/>
  </r>
  <r>
    <x v="3847"/>
    <x v="3842"/>
    <x v="3844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</r>
  <r>
    <x v="3848"/>
    <x v="3843"/>
    <x v="3845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</r>
  <r>
    <x v="3849"/>
    <x v="3844"/>
    <x v="3846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</r>
  <r>
    <x v="3850"/>
    <x v="3845"/>
    <x v="3847"/>
    <n v="1000"/>
    <n v="38"/>
    <x v="2"/>
    <x v="0"/>
    <s v="USD"/>
    <n v="1420081143"/>
    <x v="3850"/>
    <b v="1"/>
    <n v="4"/>
    <b v="0"/>
    <s v="theater/plays"/>
    <n v="3.8"/>
    <n v="9.5"/>
    <x v="1"/>
    <x v="6"/>
  </r>
  <r>
    <x v="3851"/>
    <x v="3846"/>
    <x v="3848"/>
    <n v="2500"/>
    <n v="852"/>
    <x v="2"/>
    <x v="1"/>
    <s v="GBP"/>
    <n v="1437129179"/>
    <x v="3851"/>
    <b v="1"/>
    <n v="24"/>
    <b v="0"/>
    <s v="theater/plays"/>
    <n v="34.08"/>
    <n v="35.5"/>
    <x v="1"/>
    <x v="6"/>
  </r>
  <r>
    <x v="3852"/>
    <x v="3847"/>
    <x v="3849"/>
    <n v="10000"/>
    <n v="20"/>
    <x v="2"/>
    <x v="0"/>
    <s v="USD"/>
    <n v="1427427276"/>
    <x v="3852"/>
    <b v="0"/>
    <n v="2"/>
    <b v="0"/>
    <s v="theater/plays"/>
    <n v="0.2"/>
    <n v="10"/>
    <x v="1"/>
    <x v="6"/>
  </r>
  <r>
    <x v="3853"/>
    <x v="3848"/>
    <x v="3850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</r>
  <r>
    <x v="3854"/>
    <x v="3849"/>
    <x v="3851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</r>
  <r>
    <x v="3855"/>
    <x v="3850"/>
    <x v="3852"/>
    <n v="1000"/>
    <n v="25"/>
    <x v="2"/>
    <x v="0"/>
    <s v="USD"/>
    <n v="1427408271"/>
    <x v="3855"/>
    <b v="0"/>
    <n v="1"/>
    <b v="0"/>
    <s v="theater/plays"/>
    <n v="2.5"/>
    <n v="25"/>
    <x v="1"/>
    <x v="6"/>
  </r>
  <r>
    <x v="3856"/>
    <x v="3851"/>
    <x v="3853"/>
    <n v="5000"/>
    <n v="1"/>
    <x v="2"/>
    <x v="0"/>
    <s v="USD"/>
    <n v="1425833403"/>
    <x v="3856"/>
    <b v="0"/>
    <n v="1"/>
    <b v="0"/>
    <s v="theater/plays"/>
    <n v="0.02"/>
    <n v="1"/>
    <x v="1"/>
    <x v="6"/>
  </r>
  <r>
    <x v="3857"/>
    <x v="3852"/>
    <x v="3854"/>
    <n v="5000"/>
    <n v="260"/>
    <x v="2"/>
    <x v="0"/>
    <s v="USD"/>
    <n v="1406913120"/>
    <x v="3857"/>
    <b v="0"/>
    <n v="4"/>
    <b v="0"/>
    <s v="theater/plays"/>
    <n v="5.2"/>
    <n v="65"/>
    <x v="1"/>
    <x v="6"/>
  </r>
  <r>
    <x v="3858"/>
    <x v="3853"/>
    <x v="3855"/>
    <n v="500"/>
    <n v="10"/>
    <x v="2"/>
    <x v="1"/>
    <s v="GBP"/>
    <n v="1432328400"/>
    <x v="3858"/>
    <b v="0"/>
    <n v="1"/>
    <b v="0"/>
    <s v="theater/plays"/>
    <n v="2"/>
    <n v="10"/>
    <x v="1"/>
    <x v="6"/>
  </r>
  <r>
    <x v="3859"/>
    <x v="3854"/>
    <x v="3856"/>
    <n v="2500"/>
    <n v="1"/>
    <x v="2"/>
    <x v="0"/>
    <s v="USD"/>
    <n v="1403730000"/>
    <x v="3859"/>
    <b v="0"/>
    <n v="1"/>
    <b v="0"/>
    <s v="theater/plays"/>
    <n v="0.04"/>
    <n v="1"/>
    <x v="1"/>
    <x v="6"/>
  </r>
  <r>
    <x v="3860"/>
    <x v="3855"/>
    <x v="3857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</r>
  <r>
    <x v="3861"/>
    <x v="3856"/>
    <x v="3858"/>
    <n v="2000"/>
    <n v="100"/>
    <x v="2"/>
    <x v="0"/>
    <s v="USD"/>
    <n v="1415828820"/>
    <x v="3861"/>
    <b v="0"/>
    <n v="1"/>
    <b v="0"/>
    <s v="theater/plays"/>
    <n v="5"/>
    <n v="100"/>
    <x v="1"/>
    <x v="6"/>
  </r>
  <r>
    <x v="3862"/>
    <x v="3857"/>
    <x v="3859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</r>
  <r>
    <x v="3863"/>
    <x v="3858"/>
    <x v="3860"/>
    <n v="6000"/>
    <n v="0"/>
    <x v="2"/>
    <x v="0"/>
    <s v="USD"/>
    <n v="1446739905"/>
    <x v="3863"/>
    <b v="0"/>
    <n v="0"/>
    <b v="0"/>
    <s v="theater/plays"/>
    <n v="0"/>
    <e v="#DIV/0!"/>
    <x v="1"/>
    <x v="6"/>
  </r>
  <r>
    <x v="3864"/>
    <x v="3859"/>
    <x v="3861"/>
    <n v="5000"/>
    <n v="60"/>
    <x v="2"/>
    <x v="0"/>
    <s v="USD"/>
    <n v="1447799054"/>
    <x v="3864"/>
    <b v="0"/>
    <n v="3"/>
    <b v="0"/>
    <s v="theater/plays"/>
    <n v="1.2"/>
    <n v="20"/>
    <x v="1"/>
    <x v="6"/>
  </r>
  <r>
    <x v="3865"/>
    <x v="3860"/>
    <x v="3862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</r>
  <r>
    <x v="3866"/>
    <x v="3861"/>
    <x v="3863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</r>
  <r>
    <x v="3867"/>
    <x v="3862"/>
    <x v="3864"/>
    <n v="2000"/>
    <n v="251"/>
    <x v="2"/>
    <x v="0"/>
    <s v="USD"/>
    <n v="1466278339"/>
    <x v="3867"/>
    <b v="0"/>
    <n v="5"/>
    <b v="0"/>
    <s v="theater/plays"/>
    <n v="12.55"/>
    <n v="50.2"/>
    <x v="1"/>
    <x v="6"/>
  </r>
  <r>
    <x v="3868"/>
    <x v="3863"/>
    <x v="3865"/>
    <n v="5000"/>
    <n v="10"/>
    <x v="1"/>
    <x v="1"/>
    <s v="GBP"/>
    <n v="1410191405"/>
    <x v="3868"/>
    <b v="0"/>
    <n v="1"/>
    <b v="0"/>
    <s v="theater/musical"/>
    <n v="0.2"/>
    <n v="10"/>
    <x v="1"/>
    <x v="40"/>
  </r>
  <r>
    <x v="3869"/>
    <x v="3864"/>
    <x v="3866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</r>
  <r>
    <x v="3870"/>
    <x v="3865"/>
    <x v="3867"/>
    <n v="10000"/>
    <n v="1500"/>
    <x v="1"/>
    <x v="0"/>
    <s v="USD"/>
    <n v="1404360478"/>
    <x v="3870"/>
    <b v="0"/>
    <n v="10"/>
    <b v="0"/>
    <s v="theater/musical"/>
    <n v="15"/>
    <n v="150"/>
    <x v="1"/>
    <x v="40"/>
  </r>
  <r>
    <x v="3871"/>
    <x v="3866"/>
    <x v="3868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</r>
  <r>
    <x v="3872"/>
    <x v="3867"/>
    <x v="3869"/>
    <n v="15000"/>
    <n v="0"/>
    <x v="1"/>
    <x v="0"/>
    <s v="USD"/>
    <n v="1439522996"/>
    <x v="3872"/>
    <b v="0"/>
    <n v="0"/>
    <b v="0"/>
    <s v="theater/musical"/>
    <n v="0"/>
    <e v="#DIV/0!"/>
    <x v="1"/>
    <x v="40"/>
  </r>
  <r>
    <x v="3873"/>
    <x v="3868"/>
    <x v="3870"/>
    <n v="5500"/>
    <n v="0"/>
    <x v="1"/>
    <x v="0"/>
    <s v="USD"/>
    <n v="1444322535"/>
    <x v="3873"/>
    <b v="0"/>
    <n v="0"/>
    <b v="0"/>
    <s v="theater/musical"/>
    <n v="0"/>
    <e v="#DIV/0!"/>
    <x v="1"/>
    <x v="40"/>
  </r>
  <r>
    <x v="3874"/>
    <x v="3869"/>
    <x v="3871"/>
    <n v="620"/>
    <n v="0"/>
    <x v="1"/>
    <x v="4"/>
    <s v="NZD"/>
    <n v="1422061200"/>
    <x v="3874"/>
    <b v="0"/>
    <n v="0"/>
    <b v="0"/>
    <s v="theater/musical"/>
    <n v="0"/>
    <e v="#DIV/0!"/>
    <x v="1"/>
    <x v="40"/>
  </r>
  <r>
    <x v="3875"/>
    <x v="3870"/>
    <x v="3872"/>
    <n v="30000"/>
    <n v="0"/>
    <x v="1"/>
    <x v="8"/>
    <s v="DKK"/>
    <n v="1472896800"/>
    <x v="3875"/>
    <b v="0"/>
    <n v="0"/>
    <b v="0"/>
    <s v="theater/musical"/>
    <n v="0"/>
    <e v="#DIV/0!"/>
    <x v="1"/>
    <x v="40"/>
  </r>
  <r>
    <x v="3876"/>
    <x v="3871"/>
    <x v="3873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</r>
  <r>
    <x v="3877"/>
    <x v="3872"/>
    <x v="3874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</r>
  <r>
    <x v="3878"/>
    <x v="3873"/>
    <x v="3875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</r>
  <r>
    <x v="3879"/>
    <x v="3874"/>
    <x v="3876"/>
    <n v="15000"/>
    <n v="0"/>
    <x v="1"/>
    <x v="1"/>
    <s v="GBP"/>
    <n v="1422218396"/>
    <x v="3879"/>
    <b v="0"/>
    <n v="0"/>
    <b v="0"/>
    <s v="theater/musical"/>
    <n v="0"/>
    <e v="#DIV/0!"/>
    <x v="1"/>
    <x v="40"/>
  </r>
  <r>
    <x v="3880"/>
    <x v="3875"/>
    <x v="3877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</r>
  <r>
    <x v="3881"/>
    <x v="3876"/>
    <x v="3878"/>
    <n v="500"/>
    <n v="25"/>
    <x v="1"/>
    <x v="0"/>
    <s v="USD"/>
    <n v="1487550399"/>
    <x v="3881"/>
    <b v="0"/>
    <n v="1"/>
    <b v="0"/>
    <s v="theater/musical"/>
    <n v="5"/>
    <n v="25"/>
    <x v="1"/>
    <x v="40"/>
  </r>
  <r>
    <x v="3882"/>
    <x v="3877"/>
    <x v="3879"/>
    <n v="30000"/>
    <n v="0"/>
    <x v="1"/>
    <x v="2"/>
    <s v="AUD"/>
    <n v="1454281380"/>
    <x v="3882"/>
    <b v="0"/>
    <n v="0"/>
    <b v="0"/>
    <s v="theater/musical"/>
    <n v="0"/>
    <e v="#DIV/0!"/>
    <x v="1"/>
    <x v="40"/>
  </r>
  <r>
    <x v="3883"/>
    <x v="3878"/>
    <x v="3880"/>
    <n v="15000"/>
    <n v="0"/>
    <x v="1"/>
    <x v="1"/>
    <s v="GBP"/>
    <n v="1409668069"/>
    <x v="3883"/>
    <b v="0"/>
    <n v="0"/>
    <b v="0"/>
    <s v="theater/musical"/>
    <n v="0"/>
    <e v="#DIV/0!"/>
    <x v="1"/>
    <x v="40"/>
  </r>
  <r>
    <x v="3884"/>
    <x v="3879"/>
    <x v="3881"/>
    <n v="10000"/>
    <n v="0"/>
    <x v="1"/>
    <x v="0"/>
    <s v="USD"/>
    <n v="1427479192"/>
    <x v="3884"/>
    <b v="0"/>
    <n v="0"/>
    <b v="0"/>
    <s v="theater/musical"/>
    <n v="0"/>
    <e v="#DIV/0!"/>
    <x v="1"/>
    <x v="40"/>
  </r>
  <r>
    <x v="3885"/>
    <x v="3880"/>
    <x v="3882"/>
    <n v="375000"/>
    <n v="0"/>
    <x v="1"/>
    <x v="0"/>
    <s v="USD"/>
    <n v="1462834191"/>
    <x v="3885"/>
    <b v="0"/>
    <n v="0"/>
    <b v="0"/>
    <s v="theater/musical"/>
    <n v="0"/>
    <e v="#DIV/0!"/>
    <x v="1"/>
    <x v="40"/>
  </r>
  <r>
    <x v="3886"/>
    <x v="3881"/>
    <x v="3883"/>
    <n v="10000"/>
    <n v="0"/>
    <x v="1"/>
    <x v="2"/>
    <s v="AUD"/>
    <n v="1418275702"/>
    <x v="3886"/>
    <b v="0"/>
    <n v="0"/>
    <b v="0"/>
    <s v="theater/musical"/>
    <n v="0"/>
    <e v="#DIV/0!"/>
    <x v="1"/>
    <x v="40"/>
  </r>
  <r>
    <x v="3887"/>
    <x v="3882"/>
    <x v="3884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</r>
  <r>
    <x v="3888"/>
    <x v="3883"/>
    <x v="3885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</r>
  <r>
    <x v="3889"/>
    <x v="3884"/>
    <x v="3886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</r>
  <r>
    <x v="3890"/>
    <x v="3885"/>
    <x v="3887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</r>
  <r>
    <x v="3891"/>
    <x v="3886"/>
    <x v="3888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</r>
  <r>
    <x v="3892"/>
    <x v="3887"/>
    <x v="3889"/>
    <n v="1000"/>
    <n v="0"/>
    <x v="2"/>
    <x v="0"/>
    <s v="USD"/>
    <n v="1408863600"/>
    <x v="3892"/>
    <b v="0"/>
    <n v="0"/>
    <b v="0"/>
    <s v="theater/plays"/>
    <n v="0"/>
    <e v="#DIV/0!"/>
    <x v="1"/>
    <x v="6"/>
  </r>
  <r>
    <x v="3893"/>
    <x v="3888"/>
    <x v="3890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</r>
  <r>
    <x v="3894"/>
    <x v="3889"/>
    <x v="3891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</r>
  <r>
    <x v="3895"/>
    <x v="3890"/>
    <x v="3892"/>
    <n v="1000"/>
    <n v="50"/>
    <x v="2"/>
    <x v="0"/>
    <s v="USD"/>
    <n v="1425103218"/>
    <x v="3895"/>
    <b v="0"/>
    <n v="1"/>
    <b v="0"/>
    <s v="theater/plays"/>
    <n v="5"/>
    <n v="50"/>
    <x v="1"/>
    <x v="6"/>
  </r>
  <r>
    <x v="3896"/>
    <x v="3891"/>
    <x v="3893"/>
    <n v="1600"/>
    <n v="170"/>
    <x v="2"/>
    <x v="0"/>
    <s v="USD"/>
    <n v="1402979778"/>
    <x v="3896"/>
    <b v="0"/>
    <n v="4"/>
    <b v="0"/>
    <s v="theater/plays"/>
    <n v="10.625"/>
    <n v="42.5"/>
    <x v="1"/>
    <x v="6"/>
  </r>
  <r>
    <x v="3897"/>
    <x v="3892"/>
    <x v="3894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</r>
  <r>
    <x v="3898"/>
    <x v="3893"/>
    <x v="3895"/>
    <n v="2500"/>
    <n v="814"/>
    <x v="2"/>
    <x v="1"/>
    <s v="GBP"/>
    <n v="1439827200"/>
    <x v="3898"/>
    <b v="0"/>
    <n v="16"/>
    <b v="0"/>
    <s v="theater/plays"/>
    <n v="32.56"/>
    <n v="50.875"/>
    <x v="1"/>
    <x v="6"/>
  </r>
  <r>
    <x v="3899"/>
    <x v="3894"/>
    <x v="3896"/>
    <n v="10000"/>
    <n v="125"/>
    <x v="2"/>
    <x v="0"/>
    <s v="USD"/>
    <n v="1407868561"/>
    <x v="3899"/>
    <b v="0"/>
    <n v="2"/>
    <b v="0"/>
    <s v="theater/plays"/>
    <n v="1.25"/>
    <n v="62.5"/>
    <x v="1"/>
    <x v="6"/>
  </r>
  <r>
    <x v="3900"/>
    <x v="3895"/>
    <x v="3897"/>
    <n v="2500"/>
    <n v="135"/>
    <x v="2"/>
    <x v="0"/>
    <s v="USD"/>
    <n v="1433988791"/>
    <x v="3900"/>
    <b v="0"/>
    <n v="5"/>
    <b v="0"/>
    <s v="theater/plays"/>
    <n v="5.4"/>
    <n v="27"/>
    <x v="1"/>
    <x v="6"/>
  </r>
  <r>
    <x v="3901"/>
    <x v="3896"/>
    <x v="3898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</r>
  <r>
    <x v="3902"/>
    <x v="3897"/>
    <x v="3899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</r>
  <r>
    <x v="3903"/>
    <x v="3898"/>
    <x v="3900"/>
    <n v="1500"/>
    <n v="0"/>
    <x v="2"/>
    <x v="0"/>
    <s v="USD"/>
    <n v="1439581080"/>
    <x v="3903"/>
    <b v="0"/>
    <n v="0"/>
    <b v="0"/>
    <s v="theater/plays"/>
    <n v="0"/>
    <e v="#DIV/0!"/>
    <x v="1"/>
    <x v="6"/>
  </r>
  <r>
    <x v="3904"/>
    <x v="3899"/>
    <x v="3901"/>
    <n v="10000"/>
    <n v="3"/>
    <x v="2"/>
    <x v="0"/>
    <s v="USD"/>
    <n v="1429074240"/>
    <x v="3904"/>
    <b v="0"/>
    <n v="2"/>
    <b v="0"/>
    <s v="theater/plays"/>
    <n v="0.03"/>
    <n v="1.5"/>
    <x v="1"/>
    <x v="6"/>
  </r>
  <r>
    <x v="3905"/>
    <x v="3900"/>
    <x v="3902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</r>
  <r>
    <x v="3906"/>
    <x v="3901"/>
    <x v="3903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</r>
  <r>
    <x v="3907"/>
    <x v="3902"/>
    <x v="3904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</r>
  <r>
    <x v="3908"/>
    <x v="3903"/>
    <x v="3905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</r>
  <r>
    <x v="3909"/>
    <x v="3904"/>
    <x v="3906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</r>
  <r>
    <x v="3910"/>
    <x v="3905"/>
    <x v="3907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</r>
  <r>
    <x v="3911"/>
    <x v="3906"/>
    <x v="3908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</r>
  <r>
    <x v="3912"/>
    <x v="3907"/>
    <x v="3909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</r>
  <r>
    <x v="3913"/>
    <x v="3908"/>
    <x v="3910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</r>
  <r>
    <x v="3914"/>
    <x v="3909"/>
    <x v="3911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</r>
  <r>
    <x v="3915"/>
    <x v="3910"/>
    <x v="3912"/>
    <n v="1500"/>
    <n v="5"/>
    <x v="2"/>
    <x v="1"/>
    <s v="GBP"/>
    <n v="1464824309"/>
    <x v="3915"/>
    <b v="0"/>
    <n v="1"/>
    <b v="0"/>
    <s v="theater/plays"/>
    <n v="0.33333333333333337"/>
    <n v="5"/>
    <x v="1"/>
    <x v="6"/>
  </r>
  <r>
    <x v="3916"/>
    <x v="3911"/>
    <x v="3913"/>
    <n v="2000"/>
    <n v="0"/>
    <x v="2"/>
    <x v="8"/>
    <s v="DKK"/>
    <n v="1464952752"/>
    <x v="3916"/>
    <b v="0"/>
    <n v="0"/>
    <b v="0"/>
    <s v="theater/plays"/>
    <n v="0"/>
    <e v="#DIV/0!"/>
    <x v="1"/>
    <x v="6"/>
  </r>
  <r>
    <x v="3917"/>
    <x v="3912"/>
    <x v="3914"/>
    <n v="3500"/>
    <n v="10"/>
    <x v="2"/>
    <x v="1"/>
    <s v="GBP"/>
    <n v="1410439161"/>
    <x v="3917"/>
    <b v="0"/>
    <n v="1"/>
    <b v="0"/>
    <s v="theater/plays"/>
    <n v="0.2857142857142857"/>
    <n v="10"/>
    <x v="1"/>
    <x v="6"/>
  </r>
  <r>
    <x v="3918"/>
    <x v="3913"/>
    <x v="3915"/>
    <n v="60000"/>
    <n v="120"/>
    <x v="2"/>
    <x v="1"/>
    <s v="GBP"/>
    <n v="1407168000"/>
    <x v="3918"/>
    <b v="0"/>
    <n v="3"/>
    <b v="0"/>
    <s v="theater/plays"/>
    <n v="0.2"/>
    <n v="40"/>
    <x v="1"/>
    <x v="6"/>
  </r>
  <r>
    <x v="3919"/>
    <x v="3914"/>
    <x v="3916"/>
    <n v="5000"/>
    <n v="90"/>
    <x v="2"/>
    <x v="1"/>
    <s v="GBP"/>
    <n v="1453075200"/>
    <x v="3919"/>
    <b v="0"/>
    <n v="3"/>
    <b v="0"/>
    <s v="theater/plays"/>
    <n v="1.7999999999999998"/>
    <n v="30"/>
    <x v="1"/>
    <x v="6"/>
  </r>
  <r>
    <x v="3920"/>
    <x v="3915"/>
    <x v="3917"/>
    <n v="2500"/>
    <n v="135"/>
    <x v="2"/>
    <x v="1"/>
    <s v="GBP"/>
    <n v="1479032260"/>
    <x v="3920"/>
    <b v="0"/>
    <n v="3"/>
    <b v="0"/>
    <s v="theater/plays"/>
    <n v="5.4"/>
    <n v="45"/>
    <x v="1"/>
    <x v="6"/>
  </r>
  <r>
    <x v="3921"/>
    <x v="3916"/>
    <x v="3918"/>
    <n v="3000"/>
    <n v="0"/>
    <x v="2"/>
    <x v="1"/>
    <s v="GBP"/>
    <n v="1414346400"/>
    <x v="3921"/>
    <b v="0"/>
    <n v="0"/>
    <b v="0"/>
    <s v="theater/plays"/>
    <n v="0"/>
    <e v="#DIV/0!"/>
    <x v="1"/>
    <x v="6"/>
  </r>
  <r>
    <x v="3922"/>
    <x v="3917"/>
    <x v="3919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</r>
  <r>
    <x v="3923"/>
    <x v="3918"/>
    <x v="3920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</r>
  <r>
    <x v="3924"/>
    <x v="3919"/>
    <x v="3921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</r>
  <r>
    <x v="3925"/>
    <x v="3920"/>
    <x v="3922"/>
    <n v="150"/>
    <n v="15"/>
    <x v="2"/>
    <x v="0"/>
    <s v="USD"/>
    <n v="1406753639"/>
    <x v="3925"/>
    <b v="0"/>
    <n v="3"/>
    <b v="0"/>
    <s v="theater/plays"/>
    <n v="10"/>
    <n v="5"/>
    <x v="1"/>
    <x v="6"/>
  </r>
  <r>
    <x v="3926"/>
    <x v="3921"/>
    <x v="3923"/>
    <n v="5000"/>
    <n v="15"/>
    <x v="2"/>
    <x v="2"/>
    <s v="AUD"/>
    <n v="1419645748"/>
    <x v="3926"/>
    <b v="0"/>
    <n v="1"/>
    <b v="0"/>
    <s v="theater/plays"/>
    <n v="0.3"/>
    <n v="15"/>
    <x v="1"/>
    <x v="6"/>
  </r>
  <r>
    <x v="3927"/>
    <x v="3922"/>
    <x v="3924"/>
    <n v="2500"/>
    <n v="25"/>
    <x v="2"/>
    <x v="1"/>
    <s v="GBP"/>
    <n v="1407565504"/>
    <x v="3927"/>
    <b v="0"/>
    <n v="2"/>
    <b v="0"/>
    <s v="theater/plays"/>
    <n v="1"/>
    <n v="12.5"/>
    <x v="1"/>
    <x v="6"/>
  </r>
  <r>
    <x v="3928"/>
    <x v="3923"/>
    <x v="3925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</r>
  <r>
    <x v="3929"/>
    <x v="3924"/>
    <x v="3926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</r>
  <r>
    <x v="3930"/>
    <x v="3925"/>
    <x v="3927"/>
    <n v="10000"/>
    <n v="0"/>
    <x v="2"/>
    <x v="2"/>
    <s v="AUD"/>
    <n v="1459490400"/>
    <x v="3930"/>
    <b v="0"/>
    <n v="0"/>
    <b v="0"/>
    <s v="theater/plays"/>
    <n v="0"/>
    <e v="#DIV/0!"/>
    <x v="1"/>
    <x v="6"/>
  </r>
  <r>
    <x v="3931"/>
    <x v="3926"/>
    <x v="3928"/>
    <n v="8000"/>
    <n v="0"/>
    <x v="2"/>
    <x v="0"/>
    <s v="USD"/>
    <n v="1441510707"/>
    <x v="3931"/>
    <b v="0"/>
    <n v="0"/>
    <b v="0"/>
    <s v="theater/plays"/>
    <n v="0"/>
    <e v="#DIV/0!"/>
    <x v="1"/>
    <x v="6"/>
  </r>
  <r>
    <x v="3932"/>
    <x v="3927"/>
    <x v="3929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</r>
  <r>
    <x v="3933"/>
    <x v="3928"/>
    <x v="3930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</r>
  <r>
    <x v="3934"/>
    <x v="3929"/>
    <x v="3931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</r>
  <r>
    <x v="3935"/>
    <x v="3930"/>
    <x v="3932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</r>
  <r>
    <x v="3936"/>
    <x v="3931"/>
    <x v="3933"/>
    <n v="20000"/>
    <n v="0"/>
    <x v="2"/>
    <x v="0"/>
    <s v="USD"/>
    <n v="1480576720"/>
    <x v="3936"/>
    <b v="0"/>
    <n v="0"/>
    <b v="0"/>
    <s v="theater/plays"/>
    <n v="0"/>
    <e v="#DIV/0!"/>
    <x v="1"/>
    <x v="6"/>
  </r>
  <r>
    <x v="3937"/>
    <x v="3932"/>
    <x v="3934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</r>
  <r>
    <x v="3938"/>
    <x v="3933"/>
    <x v="3935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</r>
  <r>
    <x v="3939"/>
    <x v="3934"/>
    <x v="3936"/>
    <n v="5000"/>
    <n v="5"/>
    <x v="2"/>
    <x v="2"/>
    <s v="AUD"/>
    <n v="1412656200"/>
    <x v="3939"/>
    <b v="0"/>
    <n v="1"/>
    <b v="0"/>
    <s v="theater/plays"/>
    <n v="0.1"/>
    <n v="5"/>
    <x v="1"/>
    <x v="6"/>
  </r>
  <r>
    <x v="3940"/>
    <x v="3935"/>
    <x v="3937"/>
    <n v="5000"/>
    <n v="11"/>
    <x v="2"/>
    <x v="0"/>
    <s v="USD"/>
    <n v="1420199351"/>
    <x v="3940"/>
    <b v="0"/>
    <n v="2"/>
    <b v="0"/>
    <s v="theater/plays"/>
    <n v="0.22"/>
    <n v="5.5"/>
    <x v="1"/>
    <x v="6"/>
  </r>
  <r>
    <x v="3941"/>
    <x v="3936"/>
    <x v="3938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</r>
  <r>
    <x v="3942"/>
    <x v="3937"/>
    <x v="3939"/>
    <n v="1200"/>
    <n v="0"/>
    <x v="2"/>
    <x v="0"/>
    <s v="USD"/>
    <n v="1434490914"/>
    <x v="3942"/>
    <b v="0"/>
    <n v="0"/>
    <b v="0"/>
    <s v="theater/plays"/>
    <n v="0"/>
    <e v="#DIV/0!"/>
    <x v="1"/>
    <x v="6"/>
  </r>
  <r>
    <x v="3943"/>
    <x v="3938"/>
    <x v="3940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</r>
  <r>
    <x v="3944"/>
    <x v="3939"/>
    <x v="3941"/>
    <n v="5000"/>
    <n v="0"/>
    <x v="2"/>
    <x v="0"/>
    <s v="USD"/>
    <n v="1440690875"/>
    <x v="3944"/>
    <b v="0"/>
    <n v="0"/>
    <b v="0"/>
    <s v="theater/plays"/>
    <n v="0"/>
    <e v="#DIV/0!"/>
    <x v="1"/>
    <x v="6"/>
  </r>
  <r>
    <x v="3945"/>
    <x v="3940"/>
    <x v="3942"/>
    <n v="2000"/>
    <n v="5"/>
    <x v="2"/>
    <x v="0"/>
    <s v="USD"/>
    <n v="1431717268"/>
    <x v="3945"/>
    <b v="0"/>
    <n v="1"/>
    <b v="0"/>
    <s v="theater/plays"/>
    <n v="0.25"/>
    <n v="5"/>
    <x v="1"/>
    <x v="6"/>
  </r>
  <r>
    <x v="3946"/>
    <x v="3941"/>
    <x v="3943"/>
    <n v="6000"/>
    <n v="195"/>
    <x v="2"/>
    <x v="0"/>
    <s v="USD"/>
    <n v="1425110400"/>
    <x v="3946"/>
    <b v="0"/>
    <n v="5"/>
    <b v="0"/>
    <s v="theater/plays"/>
    <n v="3.25"/>
    <n v="39"/>
    <x v="1"/>
    <x v="6"/>
  </r>
  <r>
    <x v="3947"/>
    <x v="3942"/>
    <x v="3944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</r>
  <r>
    <x v="3948"/>
    <x v="3943"/>
    <x v="3945"/>
    <n v="30000"/>
    <n v="0"/>
    <x v="2"/>
    <x v="2"/>
    <s v="AUD"/>
    <n v="1410076123"/>
    <x v="3948"/>
    <b v="0"/>
    <n v="0"/>
    <b v="0"/>
    <s v="theater/plays"/>
    <n v="0"/>
    <e v="#DIV/0!"/>
    <x v="1"/>
    <x v="6"/>
  </r>
  <r>
    <x v="3949"/>
    <x v="3944"/>
    <x v="3946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</r>
  <r>
    <x v="3950"/>
    <x v="3945"/>
    <x v="3947"/>
    <n v="4000"/>
    <n v="25"/>
    <x v="2"/>
    <x v="0"/>
    <s v="USD"/>
    <n v="1460140500"/>
    <x v="3950"/>
    <b v="0"/>
    <n v="1"/>
    <b v="0"/>
    <s v="theater/plays"/>
    <n v="0.625"/>
    <n v="25"/>
    <x v="1"/>
    <x v="6"/>
  </r>
  <r>
    <x v="3951"/>
    <x v="3946"/>
    <x v="2849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</r>
  <r>
    <x v="3952"/>
    <x v="3947"/>
    <x v="3948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</r>
  <r>
    <x v="3953"/>
    <x v="3948"/>
    <x v="3949"/>
    <n v="17600"/>
    <n v="0"/>
    <x v="2"/>
    <x v="0"/>
    <s v="USD"/>
    <n v="1469834940"/>
    <x v="3953"/>
    <b v="0"/>
    <n v="0"/>
    <b v="0"/>
    <s v="theater/plays"/>
    <n v="0"/>
    <e v="#DIV/0!"/>
    <x v="1"/>
    <x v="6"/>
  </r>
  <r>
    <x v="3954"/>
    <x v="3949"/>
    <x v="3950"/>
    <n v="25000"/>
    <n v="0"/>
    <x v="2"/>
    <x v="5"/>
    <s v="CAD"/>
    <n v="1405352264"/>
    <x v="3954"/>
    <b v="0"/>
    <n v="0"/>
    <b v="0"/>
    <s v="theater/plays"/>
    <n v="0"/>
    <e v="#DIV/0!"/>
    <x v="1"/>
    <x v="6"/>
  </r>
  <r>
    <x v="3955"/>
    <x v="3950"/>
    <x v="3951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</r>
  <r>
    <x v="3956"/>
    <x v="3951"/>
    <x v="3952"/>
    <n v="5500"/>
    <n v="0"/>
    <x v="2"/>
    <x v="0"/>
    <s v="USD"/>
    <n v="1461543600"/>
    <x v="3956"/>
    <b v="0"/>
    <n v="0"/>
    <b v="0"/>
    <s v="theater/plays"/>
    <n v="0"/>
    <e v="#DIV/0!"/>
    <x v="1"/>
    <x v="6"/>
  </r>
  <r>
    <x v="3957"/>
    <x v="3952"/>
    <x v="3953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</r>
  <r>
    <x v="3958"/>
    <x v="3953"/>
    <x v="3954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</r>
  <r>
    <x v="3959"/>
    <x v="3954"/>
    <x v="3955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</r>
  <r>
    <x v="3960"/>
    <x v="3955"/>
    <x v="3956"/>
    <n v="3000"/>
    <n v="45"/>
    <x v="2"/>
    <x v="0"/>
    <s v="USD"/>
    <n v="1451852256"/>
    <x v="3960"/>
    <b v="0"/>
    <n v="4"/>
    <b v="0"/>
    <s v="theater/plays"/>
    <n v="1.5"/>
    <n v="11.25"/>
    <x v="1"/>
    <x v="6"/>
  </r>
  <r>
    <x v="3961"/>
    <x v="3956"/>
    <x v="3957"/>
    <n v="5000"/>
    <n v="21"/>
    <x v="2"/>
    <x v="1"/>
    <s v="GBP"/>
    <n v="1399584210"/>
    <x v="3961"/>
    <b v="0"/>
    <n v="2"/>
    <b v="0"/>
    <s v="theater/plays"/>
    <n v="0.42"/>
    <n v="10.5"/>
    <x v="1"/>
    <x v="6"/>
  </r>
  <r>
    <x v="3962"/>
    <x v="3957"/>
    <x v="3958"/>
    <n v="1400"/>
    <n v="45"/>
    <x v="2"/>
    <x v="1"/>
    <s v="GBP"/>
    <n v="1448722494"/>
    <x v="3962"/>
    <b v="0"/>
    <n v="3"/>
    <b v="0"/>
    <s v="theater/plays"/>
    <n v="3.214285714285714"/>
    <n v="15"/>
    <x v="1"/>
    <x v="6"/>
  </r>
  <r>
    <x v="3963"/>
    <x v="3958"/>
    <x v="3959"/>
    <n v="10000"/>
    <n v="0"/>
    <x v="2"/>
    <x v="5"/>
    <s v="CAD"/>
    <n v="1447821717"/>
    <x v="3963"/>
    <b v="0"/>
    <n v="0"/>
    <b v="0"/>
    <s v="theater/plays"/>
    <n v="0"/>
    <e v="#DIV/0!"/>
    <x v="1"/>
    <x v="6"/>
  </r>
  <r>
    <x v="3964"/>
    <x v="3959"/>
    <x v="3960"/>
    <n v="2000"/>
    <n v="126"/>
    <x v="2"/>
    <x v="0"/>
    <s v="USD"/>
    <n v="1429460386"/>
    <x v="3964"/>
    <b v="0"/>
    <n v="3"/>
    <b v="0"/>
    <s v="theater/plays"/>
    <n v="6.3"/>
    <n v="42"/>
    <x v="1"/>
    <x v="6"/>
  </r>
  <r>
    <x v="3965"/>
    <x v="3960"/>
    <x v="3961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</r>
  <r>
    <x v="3966"/>
    <x v="3961"/>
    <x v="3962"/>
    <n v="7500"/>
    <n v="45"/>
    <x v="2"/>
    <x v="0"/>
    <s v="USD"/>
    <n v="1406170740"/>
    <x v="3966"/>
    <b v="0"/>
    <n v="2"/>
    <b v="0"/>
    <s v="theater/plays"/>
    <n v="0.6"/>
    <n v="22.5"/>
    <x v="1"/>
    <x v="6"/>
  </r>
  <r>
    <x v="3967"/>
    <x v="3962"/>
    <x v="3963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</r>
  <r>
    <x v="3968"/>
    <x v="3963"/>
    <x v="3964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</r>
  <r>
    <x v="3969"/>
    <x v="3964"/>
    <x v="3965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</r>
  <r>
    <x v="3970"/>
    <x v="3965"/>
    <x v="3966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</r>
  <r>
    <x v="3971"/>
    <x v="3966"/>
    <x v="3967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</r>
  <r>
    <x v="3972"/>
    <x v="3967"/>
    <x v="3968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</r>
  <r>
    <x v="3973"/>
    <x v="3968"/>
    <x v="3969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</r>
  <r>
    <x v="3974"/>
    <x v="3969"/>
    <x v="3970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</r>
  <r>
    <x v="3975"/>
    <x v="3970"/>
    <x v="3971"/>
    <n v="678"/>
    <n v="0"/>
    <x v="2"/>
    <x v="0"/>
    <s v="USD"/>
    <n v="1468442898"/>
    <x v="3975"/>
    <b v="0"/>
    <n v="0"/>
    <b v="0"/>
    <s v="theater/plays"/>
    <n v="0"/>
    <e v="#DIV/0!"/>
    <x v="1"/>
    <x v="6"/>
  </r>
  <r>
    <x v="3976"/>
    <x v="3971"/>
    <x v="3972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</r>
  <r>
    <x v="3977"/>
    <x v="3972"/>
    <x v="3973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</r>
  <r>
    <x v="3978"/>
    <x v="3973"/>
    <x v="3974"/>
    <n v="2000"/>
    <n v="214"/>
    <x v="2"/>
    <x v="0"/>
    <s v="USD"/>
    <n v="1422717953"/>
    <x v="3978"/>
    <b v="0"/>
    <n v="8"/>
    <b v="0"/>
    <s v="theater/plays"/>
    <n v="10.7"/>
    <n v="26.75"/>
    <x v="1"/>
    <x v="6"/>
  </r>
  <r>
    <x v="3979"/>
    <x v="3974"/>
    <x v="397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</r>
  <r>
    <x v="3980"/>
    <x v="3975"/>
    <x v="3976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</r>
  <r>
    <x v="3981"/>
    <x v="3357"/>
    <x v="3357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</r>
  <r>
    <x v="3982"/>
    <x v="3976"/>
    <x v="3977"/>
    <n v="850"/>
    <n v="170"/>
    <x v="2"/>
    <x v="1"/>
    <s v="GBP"/>
    <n v="1436297180"/>
    <x v="3982"/>
    <b v="0"/>
    <n v="5"/>
    <b v="0"/>
    <s v="theater/plays"/>
    <n v="20"/>
    <n v="34"/>
    <x v="1"/>
    <x v="6"/>
  </r>
  <r>
    <x v="3983"/>
    <x v="3977"/>
    <x v="3978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</r>
  <r>
    <x v="3984"/>
    <x v="3978"/>
    <x v="3979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</r>
  <r>
    <x v="3985"/>
    <x v="3979"/>
    <x v="3980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</r>
  <r>
    <x v="3986"/>
    <x v="3980"/>
    <x v="3981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</r>
  <r>
    <x v="3987"/>
    <x v="3981"/>
    <x v="3982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</r>
  <r>
    <x v="3988"/>
    <x v="3982"/>
    <x v="3983"/>
    <n v="1500"/>
    <n v="32"/>
    <x v="2"/>
    <x v="0"/>
    <s v="USD"/>
    <n v="1440813413"/>
    <x v="3988"/>
    <b v="0"/>
    <n v="4"/>
    <b v="0"/>
    <s v="theater/plays"/>
    <n v="2.1333333333333333"/>
    <n v="8"/>
    <x v="1"/>
    <x v="6"/>
  </r>
  <r>
    <x v="3989"/>
    <x v="3983"/>
    <x v="3984"/>
    <n v="3000"/>
    <n v="0"/>
    <x v="2"/>
    <x v="0"/>
    <s v="USD"/>
    <n v="1447009181"/>
    <x v="3989"/>
    <b v="0"/>
    <n v="0"/>
    <b v="0"/>
    <s v="theater/plays"/>
    <n v="0"/>
    <e v="#DIV/0!"/>
    <x v="1"/>
    <x v="6"/>
  </r>
  <r>
    <x v="3990"/>
    <x v="3984"/>
    <x v="3985"/>
    <n v="1650"/>
    <n v="69"/>
    <x v="2"/>
    <x v="1"/>
    <s v="GBP"/>
    <n v="1456934893"/>
    <x v="3990"/>
    <b v="0"/>
    <n v="3"/>
    <b v="0"/>
    <s v="theater/plays"/>
    <n v="4.1818181818181817"/>
    <n v="23"/>
    <x v="1"/>
    <x v="6"/>
  </r>
  <r>
    <x v="3991"/>
    <x v="3985"/>
    <x v="3986"/>
    <n v="500"/>
    <n v="100"/>
    <x v="2"/>
    <x v="0"/>
    <s v="USD"/>
    <n v="1433086082"/>
    <x v="3991"/>
    <b v="0"/>
    <n v="1"/>
    <b v="0"/>
    <s v="theater/plays"/>
    <n v="20"/>
    <n v="100"/>
    <x v="1"/>
    <x v="6"/>
  </r>
  <r>
    <x v="3992"/>
    <x v="3986"/>
    <x v="3987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</r>
  <r>
    <x v="3993"/>
    <x v="3987"/>
    <x v="3988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</r>
  <r>
    <x v="3994"/>
    <x v="3988"/>
    <x v="3989"/>
    <n v="2000"/>
    <n v="5"/>
    <x v="2"/>
    <x v="0"/>
    <s v="USD"/>
    <n v="1405761690"/>
    <x v="3994"/>
    <b v="0"/>
    <n v="1"/>
    <b v="0"/>
    <s v="theater/plays"/>
    <n v="0.25"/>
    <n v="5"/>
    <x v="1"/>
    <x v="6"/>
  </r>
  <r>
    <x v="3995"/>
    <x v="3989"/>
    <x v="3990"/>
    <n v="200"/>
    <n v="70"/>
    <x v="2"/>
    <x v="1"/>
    <s v="GBP"/>
    <n v="1423913220"/>
    <x v="3995"/>
    <b v="0"/>
    <n v="4"/>
    <b v="0"/>
    <s v="theater/plays"/>
    <n v="35"/>
    <n v="17.5"/>
    <x v="1"/>
    <x v="6"/>
  </r>
  <r>
    <x v="3996"/>
    <x v="3990"/>
    <x v="3991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</r>
  <r>
    <x v="3997"/>
    <x v="3991"/>
    <x v="3992"/>
    <n v="3000"/>
    <n v="0"/>
    <x v="2"/>
    <x v="1"/>
    <s v="GBP"/>
    <n v="1428222221"/>
    <x v="3997"/>
    <b v="0"/>
    <n v="0"/>
    <b v="0"/>
    <s v="theater/plays"/>
    <n v="0"/>
    <e v="#DIV/0!"/>
    <x v="1"/>
    <x v="6"/>
  </r>
  <r>
    <x v="3998"/>
    <x v="3992"/>
    <x v="3993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</r>
  <r>
    <x v="3999"/>
    <x v="3993"/>
    <x v="3994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</r>
  <r>
    <x v="4000"/>
    <x v="3994"/>
    <x v="3995"/>
    <n v="8000"/>
    <n v="10"/>
    <x v="2"/>
    <x v="0"/>
    <s v="USD"/>
    <n v="1462631358"/>
    <x v="4000"/>
    <b v="0"/>
    <n v="1"/>
    <b v="0"/>
    <s v="theater/plays"/>
    <n v="0.125"/>
    <n v="10"/>
    <x v="1"/>
    <x v="6"/>
  </r>
  <r>
    <x v="4001"/>
    <x v="3995"/>
    <x v="3996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</r>
  <r>
    <x v="4002"/>
    <x v="3996"/>
    <x v="3997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</r>
  <r>
    <x v="4003"/>
    <x v="3997"/>
    <x v="3960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</r>
  <r>
    <x v="4004"/>
    <x v="3998"/>
    <x v="3998"/>
    <n v="500"/>
    <n v="1"/>
    <x v="2"/>
    <x v="0"/>
    <s v="USD"/>
    <n v="1412740457"/>
    <x v="4004"/>
    <b v="0"/>
    <n v="1"/>
    <b v="0"/>
    <s v="theater/plays"/>
    <n v="0.2"/>
    <n v="1"/>
    <x v="1"/>
    <x v="6"/>
  </r>
  <r>
    <x v="4005"/>
    <x v="3999"/>
    <x v="3999"/>
    <n v="3000"/>
    <n v="40"/>
    <x v="2"/>
    <x v="0"/>
    <s v="USD"/>
    <n v="1413832985"/>
    <x v="4005"/>
    <b v="0"/>
    <n v="2"/>
    <b v="0"/>
    <s v="theater/plays"/>
    <n v="1.3333333333333335"/>
    <n v="20"/>
    <x v="1"/>
    <x v="6"/>
  </r>
  <r>
    <x v="4006"/>
    <x v="4000"/>
    <x v="4000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</r>
  <r>
    <x v="4007"/>
    <x v="3988"/>
    <x v="4001"/>
    <n v="2000"/>
    <n v="5"/>
    <x v="2"/>
    <x v="0"/>
    <s v="USD"/>
    <n v="1409070480"/>
    <x v="4007"/>
    <b v="0"/>
    <n v="1"/>
    <b v="0"/>
    <s v="theater/plays"/>
    <n v="0.25"/>
    <n v="5"/>
    <x v="1"/>
    <x v="6"/>
  </r>
  <r>
    <x v="4008"/>
    <x v="4001"/>
    <x v="4002"/>
    <n v="1000"/>
    <n v="60"/>
    <x v="2"/>
    <x v="1"/>
    <s v="GBP"/>
    <n v="1437606507"/>
    <x v="4008"/>
    <b v="0"/>
    <n v="4"/>
    <b v="0"/>
    <s v="theater/plays"/>
    <n v="6"/>
    <n v="15"/>
    <x v="1"/>
    <x v="6"/>
  </r>
  <r>
    <x v="4009"/>
    <x v="4002"/>
    <x v="4003"/>
    <n v="1930"/>
    <n v="75"/>
    <x v="2"/>
    <x v="1"/>
    <s v="GBP"/>
    <n v="1410281360"/>
    <x v="4009"/>
    <b v="0"/>
    <n v="3"/>
    <b v="0"/>
    <s v="theater/plays"/>
    <n v="3.8860103626943006"/>
    <n v="25"/>
    <x v="1"/>
    <x v="6"/>
  </r>
  <r>
    <x v="4010"/>
    <x v="4003"/>
    <x v="4004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</r>
  <r>
    <x v="4011"/>
    <x v="4004"/>
    <x v="4005"/>
    <n v="250"/>
    <n v="19"/>
    <x v="2"/>
    <x v="1"/>
    <s v="GBP"/>
    <n v="1422450278"/>
    <x v="4011"/>
    <b v="0"/>
    <n v="4"/>
    <b v="0"/>
    <s v="theater/plays"/>
    <n v="7.6"/>
    <n v="4.75"/>
    <x v="1"/>
    <x v="6"/>
  </r>
  <r>
    <x v="4012"/>
    <x v="4005"/>
    <x v="4006"/>
    <n v="575"/>
    <n v="0"/>
    <x v="2"/>
    <x v="1"/>
    <s v="GBP"/>
    <n v="1430571849"/>
    <x v="4012"/>
    <b v="0"/>
    <n v="0"/>
    <b v="0"/>
    <s v="theater/plays"/>
    <n v="0"/>
    <e v="#DIV/0!"/>
    <x v="1"/>
    <x v="6"/>
  </r>
  <r>
    <x v="4013"/>
    <x v="4006"/>
    <x v="4007"/>
    <n v="2000"/>
    <n v="26"/>
    <x v="2"/>
    <x v="0"/>
    <s v="USD"/>
    <n v="1424070823"/>
    <x v="4013"/>
    <b v="0"/>
    <n v="2"/>
    <b v="0"/>
    <s v="theater/plays"/>
    <n v="1.3"/>
    <n v="13"/>
    <x v="1"/>
    <x v="6"/>
  </r>
  <r>
    <x v="4014"/>
    <x v="4007"/>
    <x v="4008"/>
    <n v="9000"/>
    <n v="0"/>
    <x v="2"/>
    <x v="0"/>
    <s v="USD"/>
    <n v="1457157269"/>
    <x v="4014"/>
    <b v="0"/>
    <n v="0"/>
    <b v="0"/>
    <s v="theater/plays"/>
    <n v="0"/>
    <e v="#DIV/0!"/>
    <x v="1"/>
    <x v="6"/>
  </r>
  <r>
    <x v="4015"/>
    <x v="4008"/>
    <x v="4009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</r>
  <r>
    <x v="4016"/>
    <x v="4009"/>
    <x v="4010"/>
    <n v="500"/>
    <n v="70"/>
    <x v="2"/>
    <x v="1"/>
    <s v="GBP"/>
    <n v="1410987400"/>
    <x v="4016"/>
    <b v="0"/>
    <n v="7"/>
    <b v="0"/>
    <s v="theater/plays"/>
    <n v="14.000000000000002"/>
    <n v="10"/>
    <x v="1"/>
    <x v="6"/>
  </r>
  <r>
    <x v="4017"/>
    <x v="4010"/>
    <x v="4011"/>
    <n v="10000"/>
    <n v="105"/>
    <x v="2"/>
    <x v="0"/>
    <s v="USD"/>
    <n v="1409846874"/>
    <x v="4017"/>
    <b v="0"/>
    <n v="2"/>
    <b v="0"/>
    <s v="theater/plays"/>
    <n v="1.05"/>
    <n v="52.5"/>
    <x v="1"/>
    <x v="6"/>
  </r>
  <r>
    <x v="4018"/>
    <x v="4011"/>
    <x v="4012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</r>
  <r>
    <x v="4019"/>
    <x v="4012"/>
    <x v="4013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</r>
  <r>
    <x v="4020"/>
    <x v="4013"/>
    <x v="4014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</r>
  <r>
    <x v="4021"/>
    <x v="4014"/>
    <x v="4015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</r>
  <r>
    <x v="4022"/>
    <x v="4015"/>
    <x v="4016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</r>
  <r>
    <x v="4023"/>
    <x v="4016"/>
    <x v="4017"/>
    <n v="7000"/>
    <n v="0"/>
    <x v="2"/>
    <x v="0"/>
    <s v="USD"/>
    <n v="1458860363"/>
    <x v="4023"/>
    <b v="0"/>
    <n v="0"/>
    <b v="0"/>
    <s v="theater/plays"/>
    <n v="0"/>
    <e v="#DIV/0!"/>
    <x v="1"/>
    <x v="6"/>
  </r>
  <r>
    <x v="4024"/>
    <x v="4017"/>
    <x v="4018"/>
    <n v="800"/>
    <n v="10"/>
    <x v="2"/>
    <x v="0"/>
    <s v="USD"/>
    <n v="1441037097"/>
    <x v="4024"/>
    <b v="0"/>
    <n v="1"/>
    <b v="0"/>
    <s v="theater/plays"/>
    <n v="1.25"/>
    <n v="10"/>
    <x v="1"/>
    <x v="6"/>
  </r>
  <r>
    <x v="4025"/>
    <x v="4018"/>
    <x v="4019"/>
    <n v="5000"/>
    <n v="250"/>
    <x v="2"/>
    <x v="6"/>
    <s v="EUR"/>
    <n v="1437889336"/>
    <x v="4025"/>
    <b v="0"/>
    <n v="4"/>
    <b v="0"/>
    <s v="theater/plays"/>
    <n v="5"/>
    <n v="62.5"/>
    <x v="1"/>
    <x v="6"/>
  </r>
  <r>
    <x v="4026"/>
    <x v="4019"/>
    <x v="4020"/>
    <n v="4000"/>
    <n v="0"/>
    <x v="2"/>
    <x v="0"/>
    <s v="USD"/>
    <n v="1449247439"/>
    <x v="4026"/>
    <b v="0"/>
    <n v="0"/>
    <b v="0"/>
    <s v="theater/plays"/>
    <n v="0"/>
    <e v="#DIV/0!"/>
    <x v="1"/>
    <x v="6"/>
  </r>
  <r>
    <x v="4027"/>
    <x v="4020"/>
    <x v="4021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</r>
  <r>
    <x v="4028"/>
    <x v="4021"/>
    <x v="4022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</r>
  <r>
    <x v="4029"/>
    <x v="4022"/>
    <x v="4023"/>
    <n v="20000"/>
    <n v="0"/>
    <x v="2"/>
    <x v="0"/>
    <s v="USD"/>
    <n v="1450053370"/>
    <x v="4029"/>
    <b v="0"/>
    <n v="0"/>
    <b v="0"/>
    <s v="theater/plays"/>
    <n v="0"/>
    <e v="#DIV/0!"/>
    <x v="1"/>
    <x v="6"/>
  </r>
  <r>
    <x v="4030"/>
    <x v="4023"/>
    <x v="4024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</r>
  <r>
    <x v="4031"/>
    <x v="4024"/>
    <x v="4025"/>
    <n v="5000"/>
    <n v="0"/>
    <x v="2"/>
    <x v="0"/>
    <s v="USD"/>
    <n v="1418914964"/>
    <x v="4031"/>
    <b v="0"/>
    <n v="0"/>
    <b v="0"/>
    <s v="theater/plays"/>
    <n v="0"/>
    <e v="#DIV/0!"/>
    <x v="1"/>
    <x v="6"/>
  </r>
  <r>
    <x v="4032"/>
    <x v="4025"/>
    <x v="4026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</r>
  <r>
    <x v="4033"/>
    <x v="4026"/>
    <x v="4027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</r>
  <r>
    <x v="4034"/>
    <x v="4027"/>
    <x v="4028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</r>
  <r>
    <x v="4035"/>
    <x v="4028"/>
    <x v="4029"/>
    <n v="10000"/>
    <n v="3685"/>
    <x v="2"/>
    <x v="0"/>
    <s v="USD"/>
    <n v="1413925887"/>
    <x v="4035"/>
    <b v="0"/>
    <n v="25"/>
    <b v="0"/>
    <s v="theater/plays"/>
    <n v="36.85"/>
    <n v="147.4"/>
    <x v="1"/>
    <x v="6"/>
  </r>
  <r>
    <x v="4036"/>
    <x v="4029"/>
    <x v="3326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</r>
  <r>
    <x v="4037"/>
    <x v="4030"/>
    <x v="4030"/>
    <n v="700"/>
    <n v="80"/>
    <x v="2"/>
    <x v="0"/>
    <s v="USD"/>
    <n v="1464099900"/>
    <x v="4037"/>
    <b v="0"/>
    <n v="2"/>
    <b v="0"/>
    <s v="theater/plays"/>
    <n v="11.428571428571429"/>
    <n v="40"/>
    <x v="1"/>
    <x v="6"/>
  </r>
  <r>
    <x v="4038"/>
    <x v="4031"/>
    <x v="4031"/>
    <n v="2500"/>
    <n v="301"/>
    <x v="2"/>
    <x v="0"/>
    <s v="USD"/>
    <n v="1413573010"/>
    <x v="4038"/>
    <b v="0"/>
    <n v="4"/>
    <b v="0"/>
    <s v="theater/plays"/>
    <n v="12.04"/>
    <n v="75.25"/>
    <x v="1"/>
    <x v="6"/>
  </r>
  <r>
    <x v="4039"/>
    <x v="4032"/>
    <x v="4032"/>
    <n v="500"/>
    <n v="300"/>
    <x v="2"/>
    <x v="0"/>
    <s v="USD"/>
    <n v="1448949540"/>
    <x v="4039"/>
    <b v="0"/>
    <n v="5"/>
    <b v="0"/>
    <s v="theater/plays"/>
    <n v="60"/>
    <n v="60"/>
    <x v="1"/>
    <x v="6"/>
  </r>
  <r>
    <x v="4040"/>
    <x v="4033"/>
    <x v="4033"/>
    <n v="8000"/>
    <n v="2500"/>
    <x v="2"/>
    <x v="0"/>
    <s v="USD"/>
    <n v="1437188400"/>
    <x v="4040"/>
    <b v="0"/>
    <n v="2"/>
    <b v="0"/>
    <s v="theater/plays"/>
    <n v="31.25"/>
    <n v="1250"/>
    <x v="1"/>
    <x v="6"/>
  </r>
  <r>
    <x v="4041"/>
    <x v="4034"/>
    <x v="4034"/>
    <n v="5000"/>
    <n v="21"/>
    <x v="2"/>
    <x v="1"/>
    <s v="GBP"/>
    <n v="1473160954"/>
    <x v="4041"/>
    <b v="0"/>
    <n v="2"/>
    <b v="0"/>
    <s v="theater/plays"/>
    <n v="0.42"/>
    <n v="10.5"/>
    <x v="1"/>
    <x v="6"/>
  </r>
  <r>
    <x v="4042"/>
    <x v="4035"/>
    <x v="4035"/>
    <n v="10000"/>
    <n v="21"/>
    <x v="2"/>
    <x v="0"/>
    <s v="USD"/>
    <n v="1421781360"/>
    <x v="4042"/>
    <b v="0"/>
    <n v="3"/>
    <b v="0"/>
    <s v="theater/plays"/>
    <n v="0.21"/>
    <n v="7"/>
    <x v="1"/>
    <x v="6"/>
  </r>
  <r>
    <x v="4043"/>
    <x v="4036"/>
    <x v="4036"/>
    <n v="300"/>
    <n v="0"/>
    <x v="2"/>
    <x v="5"/>
    <s v="CAD"/>
    <n v="1416524325"/>
    <x v="4043"/>
    <b v="0"/>
    <n v="0"/>
    <b v="0"/>
    <s v="theater/plays"/>
    <n v="0"/>
    <e v="#DIV/0!"/>
    <x v="1"/>
    <x v="6"/>
  </r>
  <r>
    <x v="4044"/>
    <x v="4037"/>
    <x v="4037"/>
    <n v="600"/>
    <n v="225"/>
    <x v="2"/>
    <x v="0"/>
    <s v="USD"/>
    <n v="1428642000"/>
    <x v="4044"/>
    <b v="0"/>
    <n v="4"/>
    <b v="0"/>
    <s v="theater/plays"/>
    <n v="37.5"/>
    <n v="56.25"/>
    <x v="1"/>
    <x v="6"/>
  </r>
  <r>
    <x v="4045"/>
    <x v="4038"/>
    <x v="4038"/>
    <n v="5000"/>
    <n v="1"/>
    <x v="2"/>
    <x v="2"/>
    <s v="AUD"/>
    <n v="1408596589"/>
    <x v="4045"/>
    <b v="0"/>
    <n v="1"/>
    <b v="0"/>
    <s v="theater/plays"/>
    <n v="0.02"/>
    <n v="1"/>
    <x v="1"/>
    <x v="6"/>
  </r>
  <r>
    <x v="4046"/>
    <x v="4039"/>
    <x v="4039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</r>
  <r>
    <x v="4047"/>
    <x v="4040"/>
    <x v="4040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</r>
  <r>
    <x v="4048"/>
    <x v="4041"/>
    <x v="4041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</r>
  <r>
    <x v="4049"/>
    <x v="4042"/>
    <x v="4042"/>
    <n v="20000"/>
    <n v="16"/>
    <x v="2"/>
    <x v="0"/>
    <s v="USD"/>
    <n v="1436914815"/>
    <x v="4049"/>
    <b v="0"/>
    <n v="1"/>
    <b v="0"/>
    <s v="theater/plays"/>
    <n v="0.08"/>
    <n v="16"/>
    <x v="1"/>
    <x v="6"/>
  </r>
  <r>
    <x v="4050"/>
    <x v="4043"/>
    <x v="4043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</r>
  <r>
    <x v="4051"/>
    <x v="4044"/>
    <x v="4044"/>
    <n v="500"/>
    <n v="0"/>
    <x v="2"/>
    <x v="0"/>
    <s v="USD"/>
    <n v="1399618380"/>
    <x v="4051"/>
    <b v="0"/>
    <n v="0"/>
    <b v="0"/>
    <s v="theater/plays"/>
    <n v="0"/>
    <e v="#DIV/0!"/>
    <x v="1"/>
    <x v="6"/>
  </r>
  <r>
    <x v="4052"/>
    <x v="4045"/>
    <x v="4045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</r>
  <r>
    <x v="4053"/>
    <x v="4046"/>
    <x v="4046"/>
    <n v="500"/>
    <n v="110"/>
    <x v="2"/>
    <x v="1"/>
    <s v="GBP"/>
    <n v="1416081600"/>
    <x v="4053"/>
    <b v="0"/>
    <n v="2"/>
    <b v="0"/>
    <s v="theater/plays"/>
    <n v="22"/>
    <n v="55"/>
    <x v="1"/>
    <x v="6"/>
  </r>
  <r>
    <x v="4054"/>
    <x v="4047"/>
    <x v="4047"/>
    <n v="8880"/>
    <n v="0"/>
    <x v="2"/>
    <x v="0"/>
    <s v="USD"/>
    <n v="1475294400"/>
    <x v="4054"/>
    <b v="0"/>
    <n v="0"/>
    <b v="0"/>
    <s v="theater/plays"/>
    <n v="0"/>
    <e v="#DIV/0!"/>
    <x v="1"/>
    <x v="6"/>
  </r>
  <r>
    <x v="4055"/>
    <x v="4048"/>
    <x v="4048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</r>
  <r>
    <x v="4056"/>
    <x v="4049"/>
    <x v="4049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</r>
  <r>
    <x v="4057"/>
    <x v="4050"/>
    <x v="4050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</r>
  <r>
    <x v="4058"/>
    <x v="4051"/>
    <x v="4051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</r>
  <r>
    <x v="4059"/>
    <x v="4052"/>
    <x v="4052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</r>
  <r>
    <x v="4060"/>
    <x v="4053"/>
    <x v="4053"/>
    <n v="10000"/>
    <n v="285"/>
    <x v="2"/>
    <x v="5"/>
    <s v="CAD"/>
    <n v="1403539200"/>
    <x v="4060"/>
    <b v="0"/>
    <n v="5"/>
    <b v="0"/>
    <s v="theater/plays"/>
    <n v="2.85"/>
    <n v="57"/>
    <x v="1"/>
    <x v="6"/>
  </r>
  <r>
    <x v="4061"/>
    <x v="4054"/>
    <x v="4054"/>
    <n v="525"/>
    <n v="0"/>
    <x v="2"/>
    <x v="0"/>
    <s v="USD"/>
    <n v="1461205423"/>
    <x v="4061"/>
    <b v="0"/>
    <n v="0"/>
    <b v="0"/>
    <s v="theater/plays"/>
    <n v="0"/>
    <e v="#DIV/0!"/>
    <x v="1"/>
    <x v="6"/>
  </r>
  <r>
    <x v="4062"/>
    <x v="4055"/>
    <x v="4055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</r>
  <r>
    <x v="4063"/>
    <x v="4056"/>
    <x v="4056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</r>
  <r>
    <x v="4064"/>
    <x v="4057"/>
    <x v="4057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</r>
  <r>
    <x v="4065"/>
    <x v="4058"/>
    <x v="4058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</r>
  <r>
    <x v="4066"/>
    <x v="4059"/>
    <x v="4059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</r>
  <r>
    <x v="4067"/>
    <x v="4060"/>
    <x v="3887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</r>
  <r>
    <x v="4068"/>
    <x v="4061"/>
    <x v="4060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</r>
  <r>
    <x v="4069"/>
    <x v="4062"/>
    <x v="4061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</r>
  <r>
    <x v="4070"/>
    <x v="4063"/>
    <x v="4062"/>
    <n v="1000"/>
    <n v="165"/>
    <x v="2"/>
    <x v="0"/>
    <s v="USD"/>
    <n v="1425178800"/>
    <x v="4070"/>
    <b v="0"/>
    <n v="6"/>
    <b v="0"/>
    <s v="theater/plays"/>
    <n v="16.5"/>
    <n v="27.5"/>
    <x v="1"/>
    <x v="6"/>
  </r>
  <r>
    <x v="4071"/>
    <x v="4064"/>
    <x v="4063"/>
    <n v="20000"/>
    <n v="0"/>
    <x v="2"/>
    <x v="14"/>
    <s v="MXN"/>
    <n v="1482779931"/>
    <x v="4071"/>
    <b v="0"/>
    <n v="0"/>
    <b v="0"/>
    <s v="theater/plays"/>
    <n v="0"/>
    <e v="#DIV/0!"/>
    <x v="1"/>
    <x v="6"/>
  </r>
  <r>
    <x v="4072"/>
    <x v="4065"/>
    <x v="4064"/>
    <n v="1000"/>
    <n v="4"/>
    <x v="2"/>
    <x v="1"/>
    <s v="GBP"/>
    <n v="1408646111"/>
    <x v="4072"/>
    <b v="0"/>
    <n v="2"/>
    <b v="0"/>
    <s v="theater/plays"/>
    <n v="0.4"/>
    <n v="2"/>
    <x v="1"/>
    <x v="6"/>
  </r>
  <r>
    <x v="4073"/>
    <x v="4066"/>
    <x v="4065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</r>
  <r>
    <x v="4074"/>
    <x v="4067"/>
    <x v="4066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</r>
  <r>
    <x v="4075"/>
    <x v="4068"/>
    <x v="4067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</r>
  <r>
    <x v="4076"/>
    <x v="4069"/>
    <x v="4068"/>
    <n v="700"/>
    <n v="0"/>
    <x v="2"/>
    <x v="0"/>
    <s v="USD"/>
    <n v="1413921060"/>
    <x v="4076"/>
    <b v="0"/>
    <n v="0"/>
    <b v="0"/>
    <s v="theater/plays"/>
    <n v="0"/>
    <e v="#DIV/0!"/>
    <x v="1"/>
    <x v="6"/>
  </r>
  <r>
    <x v="4077"/>
    <x v="4070"/>
    <x v="4069"/>
    <n v="15000"/>
    <n v="1335"/>
    <x v="2"/>
    <x v="0"/>
    <s v="USD"/>
    <n v="1482339794"/>
    <x v="4077"/>
    <b v="0"/>
    <n v="6"/>
    <b v="0"/>
    <s v="theater/plays"/>
    <n v="8.9"/>
    <n v="222.5"/>
    <x v="1"/>
    <x v="6"/>
  </r>
  <r>
    <x v="4078"/>
    <x v="4071"/>
    <x v="4070"/>
    <n v="250"/>
    <n v="0"/>
    <x v="2"/>
    <x v="1"/>
    <s v="GBP"/>
    <n v="1485543242"/>
    <x v="4078"/>
    <b v="0"/>
    <n v="0"/>
    <b v="0"/>
    <s v="theater/plays"/>
    <n v="0"/>
    <e v="#DIV/0!"/>
    <x v="1"/>
    <x v="6"/>
  </r>
  <r>
    <x v="4079"/>
    <x v="4072"/>
    <x v="4071"/>
    <n v="3000"/>
    <n v="5"/>
    <x v="2"/>
    <x v="0"/>
    <s v="USD"/>
    <n v="1466375521"/>
    <x v="4079"/>
    <b v="0"/>
    <n v="1"/>
    <b v="0"/>
    <s v="theater/plays"/>
    <n v="0.16666666666666669"/>
    <n v="5"/>
    <x v="1"/>
    <x v="6"/>
  </r>
  <r>
    <x v="4080"/>
    <x v="4073"/>
    <x v="4072"/>
    <n v="3000"/>
    <n v="0"/>
    <x v="2"/>
    <x v="0"/>
    <s v="USD"/>
    <n v="1465930440"/>
    <x v="4080"/>
    <b v="0"/>
    <n v="0"/>
    <b v="0"/>
    <s v="theater/plays"/>
    <n v="0"/>
    <e v="#DIV/0!"/>
    <x v="1"/>
    <x v="6"/>
  </r>
  <r>
    <x v="4081"/>
    <x v="4074"/>
    <x v="4073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</r>
  <r>
    <x v="4082"/>
    <x v="4075"/>
    <x v="4074"/>
    <n v="150"/>
    <n v="3"/>
    <x v="2"/>
    <x v="0"/>
    <s v="USD"/>
    <n v="1447542000"/>
    <x v="4082"/>
    <b v="0"/>
    <n v="2"/>
    <b v="0"/>
    <s v="theater/plays"/>
    <n v="2"/>
    <n v="1.5"/>
    <x v="1"/>
    <x v="6"/>
  </r>
  <r>
    <x v="4083"/>
    <x v="4076"/>
    <x v="4075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</r>
  <r>
    <x v="4084"/>
    <x v="4077"/>
    <x v="4076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</r>
  <r>
    <x v="4085"/>
    <x v="4078"/>
    <x v="4077"/>
    <n v="3500"/>
    <n v="10"/>
    <x v="2"/>
    <x v="0"/>
    <s v="USD"/>
    <n v="1427169540"/>
    <x v="4085"/>
    <b v="0"/>
    <n v="1"/>
    <b v="0"/>
    <s v="theater/plays"/>
    <n v="0.2857142857142857"/>
    <n v="10"/>
    <x v="1"/>
    <x v="6"/>
  </r>
  <r>
    <x v="4086"/>
    <x v="4079"/>
    <x v="4078"/>
    <n v="1000"/>
    <n v="47"/>
    <x v="2"/>
    <x v="0"/>
    <s v="USD"/>
    <n v="1448078400"/>
    <x v="4086"/>
    <b v="0"/>
    <n v="5"/>
    <b v="0"/>
    <s v="theater/plays"/>
    <n v="4.7"/>
    <n v="9.4"/>
    <x v="1"/>
    <x v="6"/>
  </r>
  <r>
    <x v="4087"/>
    <x v="4080"/>
    <x v="4079"/>
    <n v="9600"/>
    <n v="0"/>
    <x v="2"/>
    <x v="0"/>
    <s v="USD"/>
    <n v="1468777786"/>
    <x v="4087"/>
    <b v="0"/>
    <n v="0"/>
    <b v="0"/>
    <s v="theater/plays"/>
    <n v="0"/>
    <e v="#DIV/0!"/>
    <x v="1"/>
    <x v="6"/>
  </r>
  <r>
    <x v="4088"/>
    <x v="4081"/>
    <x v="4080"/>
    <n v="2000"/>
    <n v="216"/>
    <x v="2"/>
    <x v="1"/>
    <s v="GBP"/>
    <n v="1421403960"/>
    <x v="4088"/>
    <b v="0"/>
    <n v="3"/>
    <b v="0"/>
    <s v="theater/plays"/>
    <n v="10.8"/>
    <n v="72"/>
    <x v="1"/>
    <x v="6"/>
  </r>
  <r>
    <x v="4089"/>
    <x v="4082"/>
    <x v="4081"/>
    <n v="5000"/>
    <n v="240"/>
    <x v="2"/>
    <x v="0"/>
    <s v="USD"/>
    <n v="1433093700"/>
    <x v="4089"/>
    <b v="0"/>
    <n v="8"/>
    <b v="0"/>
    <s v="theater/plays"/>
    <n v="4.8"/>
    <n v="30"/>
    <x v="1"/>
    <x v="6"/>
  </r>
  <r>
    <x v="4090"/>
    <x v="4083"/>
    <x v="4082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</r>
  <r>
    <x v="4091"/>
    <x v="4084"/>
    <x v="4083"/>
    <n v="1600"/>
    <n v="204"/>
    <x v="2"/>
    <x v="0"/>
    <s v="USD"/>
    <n v="1421410151"/>
    <x v="4091"/>
    <b v="0"/>
    <n v="8"/>
    <b v="0"/>
    <s v="theater/plays"/>
    <n v="12.75"/>
    <n v="25.5"/>
    <x v="1"/>
    <x v="6"/>
  </r>
  <r>
    <x v="4092"/>
    <x v="4085"/>
    <x v="4084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</r>
  <r>
    <x v="4093"/>
    <x v="4086"/>
    <x v="4085"/>
    <n v="2500"/>
    <n v="60"/>
    <x v="2"/>
    <x v="1"/>
    <s v="GBP"/>
    <n v="1440272093"/>
    <x v="4093"/>
    <b v="0"/>
    <n v="4"/>
    <b v="0"/>
    <s v="theater/plays"/>
    <n v="2.4"/>
    <n v="15"/>
    <x v="1"/>
    <x v="6"/>
  </r>
  <r>
    <x v="4094"/>
    <x v="4087"/>
    <x v="4086"/>
    <n v="2000"/>
    <n v="730"/>
    <x v="2"/>
    <x v="0"/>
    <s v="USD"/>
    <n v="1413953940"/>
    <x v="4094"/>
    <b v="0"/>
    <n v="8"/>
    <b v="0"/>
    <s v="theater/plays"/>
    <n v="36.5"/>
    <n v="91.25"/>
    <x v="1"/>
    <x v="6"/>
  </r>
  <r>
    <x v="4095"/>
    <x v="4088"/>
    <x v="4087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</r>
  <r>
    <x v="4096"/>
    <x v="4089"/>
    <x v="4088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</r>
  <r>
    <x v="4097"/>
    <x v="4090"/>
    <x v="4089"/>
    <n v="10000"/>
    <n v="0"/>
    <x v="2"/>
    <x v="1"/>
    <s v="GBP"/>
    <n v="1454284500"/>
    <x v="4097"/>
    <b v="0"/>
    <n v="0"/>
    <b v="0"/>
    <s v="theater/plays"/>
    <n v="0"/>
    <e v="#DIV/0!"/>
    <x v="1"/>
    <x v="6"/>
  </r>
  <r>
    <x v="4098"/>
    <x v="4091"/>
    <x v="4090"/>
    <n v="75000"/>
    <n v="0"/>
    <x v="2"/>
    <x v="0"/>
    <s v="USD"/>
    <n v="1465060797"/>
    <x v="4098"/>
    <b v="0"/>
    <n v="0"/>
    <b v="0"/>
    <s v="theater/plays"/>
    <n v="0"/>
    <e v="#DIV/0!"/>
    <x v="1"/>
    <x v="6"/>
  </r>
  <r>
    <x v="4099"/>
    <x v="4092"/>
    <x v="4091"/>
    <n v="4500"/>
    <n v="50"/>
    <x v="2"/>
    <x v="0"/>
    <s v="USD"/>
    <n v="1472847873"/>
    <x v="4099"/>
    <b v="0"/>
    <n v="1"/>
    <b v="0"/>
    <s v="theater/plays"/>
    <n v="1.1111111111111112"/>
    <n v="50"/>
    <x v="1"/>
    <x v="6"/>
  </r>
  <r>
    <x v="4100"/>
    <x v="4093"/>
    <x v="4092"/>
    <n v="270"/>
    <n v="0"/>
    <x v="2"/>
    <x v="0"/>
    <s v="USD"/>
    <n v="1414205990"/>
    <x v="4100"/>
    <b v="0"/>
    <n v="0"/>
    <b v="0"/>
    <s v="theater/plays"/>
    <n v="0"/>
    <e v="#DIV/0!"/>
    <x v="1"/>
    <x v="6"/>
  </r>
  <r>
    <x v="4101"/>
    <x v="4094"/>
    <x v="4093"/>
    <n v="600"/>
    <n v="0"/>
    <x v="2"/>
    <x v="0"/>
    <s v="USD"/>
    <n v="1485380482"/>
    <x v="4101"/>
    <b v="0"/>
    <n v="0"/>
    <b v="0"/>
    <s v="theater/plays"/>
    <n v="0"/>
    <e v="#DIV/0!"/>
    <x v="1"/>
    <x v="6"/>
  </r>
  <r>
    <x v="4102"/>
    <x v="4095"/>
    <x v="4094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</r>
  <r>
    <x v="4103"/>
    <x v="4096"/>
    <x v="4095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</r>
  <r>
    <x v="4104"/>
    <x v="4097"/>
    <x v="4096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</r>
  <r>
    <x v="4105"/>
    <x v="4098"/>
    <x v="4097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</r>
  <r>
    <x v="4106"/>
    <x v="4099"/>
    <x v="4098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</r>
  <r>
    <x v="4107"/>
    <x v="4100"/>
    <x v="4099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</r>
  <r>
    <x v="4108"/>
    <x v="4101"/>
    <x v="4100"/>
    <n v="3000"/>
    <n v="59"/>
    <x v="2"/>
    <x v="0"/>
    <s v="USD"/>
    <n v="1488517200"/>
    <x v="4108"/>
    <b v="0"/>
    <n v="1"/>
    <b v="0"/>
    <s v="theater/plays"/>
    <n v="1.9666666666666666"/>
    <n v="59"/>
    <x v="1"/>
    <x v="6"/>
  </r>
  <r>
    <x v="4109"/>
    <x v="4102"/>
    <x v="4101"/>
    <n v="500"/>
    <n v="0"/>
    <x v="2"/>
    <x v="1"/>
    <s v="GBP"/>
    <n v="1448805404"/>
    <x v="4109"/>
    <b v="0"/>
    <n v="0"/>
    <b v="0"/>
    <s v="theater/plays"/>
    <n v="0"/>
    <e v="#DIV/0!"/>
    <x v="1"/>
    <x v="6"/>
  </r>
  <r>
    <x v="4110"/>
    <x v="4103"/>
    <x v="4102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</r>
  <r>
    <x v="4111"/>
    <x v="4104"/>
    <x v="4103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</r>
  <r>
    <x v="4112"/>
    <x v="4105"/>
    <x v="2849"/>
    <n v="2500"/>
    <n v="1"/>
    <x v="2"/>
    <x v="17"/>
    <s v="EUR"/>
    <n v="1456617600"/>
    <x v="4112"/>
    <b v="0"/>
    <n v="1"/>
    <b v="0"/>
    <s v="theater/plays"/>
    <n v="0.04"/>
    <n v="1"/>
    <x v="1"/>
    <x v="6"/>
  </r>
  <r>
    <x v="4113"/>
    <x v="4106"/>
    <x v="4104"/>
    <n v="1500"/>
    <n v="3"/>
    <x v="2"/>
    <x v="0"/>
    <s v="USD"/>
    <n v="1452234840"/>
    <x v="4113"/>
    <b v="0"/>
    <n v="3"/>
    <b v="0"/>
    <s v="theater/plays"/>
    <n v="0.2"/>
    <n v="1"/>
    <x v="1"/>
    <x v="6"/>
  </r>
  <r>
    <x v="4114"/>
    <x v="4107"/>
    <x v="4105"/>
    <m/>
    <m/>
    <x v="4"/>
    <x v="21"/>
    <m/>
    <m/>
    <x v="4114"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32C49F-E7C0-EF45-9594-2B91D859E36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FD208-7379-8543-9ACB-5BC72CA9BCD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 v="3"/>
    </i>
    <i>
      <x v="1"/>
    </i>
    <i>
      <x/>
    </i>
    <i>
      <x v="2"/>
    </i>
    <i>
      <x v="4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DD74C-E19F-EF4A-B8FD-4F7AEDD9100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7" zoomScaleNormal="67" workbookViewId="0">
      <selection activeCell="B2" sqref="B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0.6640625" customWidth="1"/>
    <col min="16" max="16" width="14.5" bestFit="1" customWidth="1"/>
    <col min="17" max="17" width="14.332031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5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>
        <f>(E2/L2)</f>
        <v>63.917582417582416</v>
      </c>
      <c r="Q2" t="str">
        <f>LEFT(N2,SEARCH("/",N2,1)-1)</f>
        <v>film &amp; video</v>
      </c>
      <c r="R2" t="str">
        <f t="shared" ref="R2:R5" si="0">RIGHT(N2,VALUE(LEN(N2)-LEN(LEFT(N2,SEARCH("/",N2,1)-1))-1))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5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>
        <f t="shared" ref="P3:P66" si="1">(E3/L3)</f>
        <v>185.48101265822785</v>
      </c>
      <c r="Q3" t="str">
        <f t="shared" ref="Q3:Q66" si="2">LEFT(N3,SEARCH("/",N3,1)-1)</f>
        <v>film &amp; video</v>
      </c>
      <c r="R3" t="str">
        <f t="shared" si="0"/>
        <v>television</v>
      </c>
      <c r="S3" s="10">
        <f t="shared" ref="S3:S66" si="3">(J3/86400)+25569+(-5/24)</f>
        <v>42766.392164351848</v>
      </c>
      <c r="T3" s="10">
        <f t="shared" ref="T3:T66" si="4">(I3/86400)+25569+(-5/24)</f>
        <v>42796.392164351848</v>
      </c>
    </row>
    <row r="4" spans="1:20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s="5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(E4/D4)*100</f>
        <v>105</v>
      </c>
      <c r="P4">
        <f t="shared" si="1"/>
        <v>15</v>
      </c>
      <c r="Q4" t="str">
        <f t="shared" si="2"/>
        <v>film &amp; video</v>
      </c>
      <c r="R4" t="str">
        <f t="shared" si="0"/>
        <v>television</v>
      </c>
      <c r="S4" s="10">
        <f t="shared" si="3"/>
        <v>42405.494016203702</v>
      </c>
      <c r="T4" s="10">
        <f t="shared" si="4"/>
        <v>42415.494016203702</v>
      </c>
    </row>
    <row r="5" spans="1:20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(E5/D5)*100</f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0"/>
        <v>television</v>
      </c>
      <c r="S5" s="10">
        <f t="shared" si="3"/>
        <v>41828.306793981479</v>
      </c>
      <c r="T5" s="10">
        <f t="shared" si="4"/>
        <v>41858.306793981479</v>
      </c>
    </row>
    <row r="6" spans="1:20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5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(E6/D6)*100</f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ref="R6:R69" si="5">RIGHT(N6,VALUE(LEN(N6)-LEN(LEFT(N6,SEARCH("/",N6,1)-1))-1))</f>
        <v>television</v>
      </c>
      <c r="S6" s="10">
        <f t="shared" si="3"/>
        <v>42327.625914351847</v>
      </c>
      <c r="T6" s="10">
        <f t="shared" si="4"/>
        <v>42357.625914351847</v>
      </c>
    </row>
    <row r="7" spans="1:20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5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ref="O7:O70" si="6">(E7/D7)*100</f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5"/>
        <v>television</v>
      </c>
      <c r="S7" s="10">
        <f t="shared" si="3"/>
        <v>42563.724618055552</v>
      </c>
      <c r="T7" s="10">
        <f t="shared" si="4"/>
        <v>42580.024305555555</v>
      </c>
    </row>
    <row r="8" spans="1:20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5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6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5"/>
        <v>television</v>
      </c>
      <c r="S8" s="10">
        <f t="shared" si="3"/>
        <v>41793.864004629628</v>
      </c>
      <c r="T8" s="10">
        <f t="shared" si="4"/>
        <v>41803.864004629628</v>
      </c>
    </row>
    <row r="9" spans="1:20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5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6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5"/>
        <v>television</v>
      </c>
      <c r="S9" s="10">
        <f t="shared" si="3"/>
        <v>42515.838738425919</v>
      </c>
      <c r="T9" s="10">
        <f t="shared" si="4"/>
        <v>42555.838738425919</v>
      </c>
    </row>
    <row r="10" spans="1:20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5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6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5"/>
        <v>television</v>
      </c>
      <c r="S10" s="10">
        <f t="shared" si="3"/>
        <v>42468.736249999994</v>
      </c>
      <c r="T10" s="10">
        <f t="shared" si="4"/>
        <v>42475.666666666664</v>
      </c>
    </row>
    <row r="11" spans="1:20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5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6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5"/>
        <v>television</v>
      </c>
      <c r="S11" s="10">
        <f t="shared" si="3"/>
        <v>42446.895185185182</v>
      </c>
      <c r="T11" s="10">
        <f t="shared" si="4"/>
        <v>42476.895185185182</v>
      </c>
    </row>
    <row r="12" spans="1:20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5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6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5"/>
        <v>television</v>
      </c>
      <c r="S12" s="10">
        <f t="shared" si="3"/>
        <v>41779.859710648147</v>
      </c>
      <c r="T12" s="10">
        <f t="shared" si="4"/>
        <v>41814.859710648147</v>
      </c>
    </row>
    <row r="13" spans="1:20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5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6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5"/>
        <v>television</v>
      </c>
      <c r="S13" s="10">
        <f t="shared" si="3"/>
        <v>42572.570162037031</v>
      </c>
      <c r="T13" s="10">
        <f t="shared" si="4"/>
        <v>42603.916666666664</v>
      </c>
    </row>
    <row r="14" spans="1:20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5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6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5"/>
        <v>television</v>
      </c>
      <c r="S14" s="10">
        <f t="shared" si="3"/>
        <v>41791.504918981482</v>
      </c>
      <c r="T14" s="10">
        <f t="shared" si="4"/>
        <v>41835.916666666664</v>
      </c>
    </row>
    <row r="15" spans="1:20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6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5"/>
        <v>television</v>
      </c>
      <c r="S15" s="10">
        <f t="shared" si="3"/>
        <v>42508.468854166662</v>
      </c>
      <c r="T15" s="10">
        <f t="shared" si="4"/>
        <v>42544.643749999996</v>
      </c>
    </row>
    <row r="16" spans="1:20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5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6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5"/>
        <v>television</v>
      </c>
      <c r="S16" s="10">
        <f t="shared" si="3"/>
        <v>41807.818148148144</v>
      </c>
      <c r="T16" s="10">
        <f t="shared" si="4"/>
        <v>41833.374305555553</v>
      </c>
    </row>
    <row r="17" spans="1:20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5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8401</v>
      </c>
      <c r="O17" s="6">
        <f t="shared" si="6"/>
        <v>106.60000000000001</v>
      </c>
      <c r="P17">
        <f t="shared" si="1"/>
        <v>21.755102040816325</v>
      </c>
      <c r="Q17" t="e">
        <f t="shared" si="2"/>
        <v>#VALUE!</v>
      </c>
      <c r="R17" t="e">
        <f t="shared" si="5"/>
        <v>#VALUE!</v>
      </c>
      <c r="S17" s="10">
        <f t="shared" si="3"/>
        <v>42256.183541666665</v>
      </c>
      <c r="T17" s="10">
        <f t="shared" si="4"/>
        <v>42274.634722222218</v>
      </c>
    </row>
    <row r="18" spans="1:20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5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6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5"/>
        <v>television</v>
      </c>
      <c r="S18" s="10">
        <f t="shared" si="3"/>
        <v>41760.588090277779</v>
      </c>
      <c r="T18" s="10">
        <f t="shared" si="4"/>
        <v>41806.020833333328</v>
      </c>
    </row>
    <row r="19" spans="1:20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5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6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5"/>
        <v>television</v>
      </c>
      <c r="S19" s="10">
        <f t="shared" si="3"/>
        <v>41917.523402777777</v>
      </c>
      <c r="T19" s="10">
        <f t="shared" si="4"/>
        <v>41947.565069444441</v>
      </c>
    </row>
    <row r="20" spans="1:20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5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6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5"/>
        <v>television</v>
      </c>
      <c r="S20" s="10">
        <f t="shared" si="3"/>
        <v>41869.333981481475</v>
      </c>
      <c r="T20" s="10">
        <f t="shared" si="4"/>
        <v>41899.333981481475</v>
      </c>
    </row>
    <row r="21" spans="1:20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5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6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5"/>
        <v>television</v>
      </c>
      <c r="S21" s="10">
        <f t="shared" si="3"/>
        <v>42175.608032407406</v>
      </c>
      <c r="T21" s="10">
        <f t="shared" si="4"/>
        <v>42205.608032407406</v>
      </c>
    </row>
    <row r="22" spans="1:20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5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6"/>
        <v>100.2</v>
      </c>
      <c r="P22">
        <f t="shared" si="1"/>
        <v>80.16</v>
      </c>
      <c r="Q22" t="str">
        <f t="shared" si="2"/>
        <v>film &amp; video</v>
      </c>
      <c r="R22" t="str">
        <f t="shared" si="5"/>
        <v>television</v>
      </c>
      <c r="S22" s="10">
        <f t="shared" si="3"/>
        <v>42200.549907407403</v>
      </c>
      <c r="T22" s="10">
        <f t="shared" si="4"/>
        <v>42260.549907407403</v>
      </c>
    </row>
    <row r="23" spans="1:20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5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6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5"/>
        <v>television</v>
      </c>
      <c r="S23" s="10">
        <f t="shared" si="3"/>
        <v>41878.418854166666</v>
      </c>
      <c r="T23" s="10">
        <f t="shared" si="4"/>
        <v>41908.418854166666</v>
      </c>
    </row>
    <row r="24" spans="1:20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5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6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5"/>
        <v>television</v>
      </c>
      <c r="S24" s="10">
        <f t="shared" si="3"/>
        <v>41989.703009259254</v>
      </c>
      <c r="T24" s="10">
        <f t="shared" si="4"/>
        <v>42005.124305555553</v>
      </c>
    </row>
    <row r="25" spans="1:20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6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5"/>
        <v>television</v>
      </c>
      <c r="S25" s="10">
        <f t="shared" si="3"/>
        <v>42097.570613425924</v>
      </c>
      <c r="T25" s="10">
        <f t="shared" si="4"/>
        <v>42124.430555555555</v>
      </c>
    </row>
    <row r="26" spans="1:20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5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6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5"/>
        <v>television</v>
      </c>
      <c r="S26" s="10">
        <f t="shared" si="3"/>
        <v>42229.611840277772</v>
      </c>
      <c r="T26" s="10">
        <f t="shared" si="4"/>
        <v>42262.610416666663</v>
      </c>
    </row>
    <row r="27" spans="1:20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5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6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5"/>
        <v>television</v>
      </c>
      <c r="S27" s="10">
        <f t="shared" si="3"/>
        <v>42317.816678240742</v>
      </c>
      <c r="T27" s="10">
        <f t="shared" si="4"/>
        <v>42377.816678240742</v>
      </c>
    </row>
    <row r="28" spans="1:20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5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6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5"/>
        <v>television</v>
      </c>
      <c r="S28" s="10">
        <f t="shared" si="3"/>
        <v>41828.307222222218</v>
      </c>
      <c r="T28" s="10">
        <f t="shared" si="4"/>
        <v>41868.307222222218</v>
      </c>
    </row>
    <row r="29" spans="1:20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5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6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5"/>
        <v>television</v>
      </c>
      <c r="S29" s="10">
        <f t="shared" si="3"/>
        <v>41928.956400462957</v>
      </c>
      <c r="T29" s="10">
        <f t="shared" si="4"/>
        <v>41958.998067129629</v>
      </c>
    </row>
    <row r="30" spans="1:20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5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6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5"/>
        <v>television</v>
      </c>
      <c r="S30" s="10">
        <f t="shared" si="3"/>
        <v>42324.755601851844</v>
      </c>
      <c r="T30" s="10">
        <f t="shared" si="4"/>
        <v>42354.755601851844</v>
      </c>
    </row>
    <row r="31" spans="1:20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5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6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5"/>
        <v>television</v>
      </c>
      <c r="S31" s="10">
        <f t="shared" si="3"/>
        <v>41812.464907407404</v>
      </c>
      <c r="T31" s="10">
        <f t="shared" si="4"/>
        <v>41842.464907407404</v>
      </c>
    </row>
    <row r="32" spans="1:20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5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6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5"/>
        <v>television</v>
      </c>
      <c r="S32" s="10">
        <f t="shared" si="3"/>
        <v>41842.084664351853</v>
      </c>
      <c r="T32" s="10">
        <f t="shared" si="4"/>
        <v>41872.084664351853</v>
      </c>
    </row>
    <row r="33" spans="1:20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5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6"/>
        <v>100</v>
      </c>
      <c r="P33">
        <f t="shared" si="1"/>
        <v>13</v>
      </c>
      <c r="Q33" t="str">
        <f t="shared" si="2"/>
        <v>film &amp; video</v>
      </c>
      <c r="R33" t="str">
        <f t="shared" si="5"/>
        <v>television</v>
      </c>
      <c r="S33" s="10">
        <f t="shared" si="3"/>
        <v>42376.583726851844</v>
      </c>
      <c r="T33" s="10">
        <f t="shared" si="4"/>
        <v>42394.583726851844</v>
      </c>
    </row>
    <row r="34" spans="1:20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5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6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5"/>
        <v>television</v>
      </c>
      <c r="S34" s="10">
        <f t="shared" si="3"/>
        <v>42461.419178240736</v>
      </c>
      <c r="T34" s="10">
        <f t="shared" si="4"/>
        <v>42502.957638888889</v>
      </c>
    </row>
    <row r="35" spans="1:20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6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5"/>
        <v>television</v>
      </c>
      <c r="S35" s="10">
        <f t="shared" si="3"/>
        <v>42286.452557870369</v>
      </c>
      <c r="T35" s="10">
        <f t="shared" si="4"/>
        <v>42316.494224537033</v>
      </c>
    </row>
    <row r="36" spans="1:20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5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6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5"/>
        <v>television</v>
      </c>
      <c r="S36" s="10">
        <f t="shared" si="3"/>
        <v>41841.113437499997</v>
      </c>
      <c r="T36" s="10">
        <f t="shared" si="4"/>
        <v>41856.113437499997</v>
      </c>
    </row>
    <row r="37" spans="1:20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5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6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5"/>
        <v>television</v>
      </c>
      <c r="S37" s="10">
        <f t="shared" si="3"/>
        <v>42098.083495370367</v>
      </c>
      <c r="T37" s="10">
        <f t="shared" si="4"/>
        <v>42121.791666666664</v>
      </c>
    </row>
    <row r="38" spans="1:20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5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6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5"/>
        <v>television</v>
      </c>
      <c r="S38" s="10">
        <f t="shared" si="3"/>
        <v>42068.098668981482</v>
      </c>
      <c r="T38" s="10">
        <f t="shared" si="4"/>
        <v>42098.05700231481</v>
      </c>
    </row>
    <row r="39" spans="1:20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5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6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5"/>
        <v>television</v>
      </c>
      <c r="S39" s="10">
        <f t="shared" si="3"/>
        <v>42032.484710648147</v>
      </c>
      <c r="T39" s="10">
        <f t="shared" si="4"/>
        <v>42062.484710648147</v>
      </c>
    </row>
    <row r="40" spans="1:20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5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6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5"/>
        <v>television</v>
      </c>
      <c r="S40" s="10">
        <f t="shared" si="3"/>
        <v>41374.84888888889</v>
      </c>
      <c r="T40" s="10">
        <f t="shared" si="4"/>
        <v>41404.84888888889</v>
      </c>
    </row>
    <row r="41" spans="1:20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5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6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5"/>
        <v>television</v>
      </c>
      <c r="S41" s="10">
        <f t="shared" si="3"/>
        <v>41753.838749999995</v>
      </c>
      <c r="T41" s="10">
        <f t="shared" si="4"/>
        <v>41784.749305555553</v>
      </c>
    </row>
    <row r="42" spans="1:20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5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6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5"/>
        <v>television</v>
      </c>
      <c r="S42" s="10">
        <f t="shared" si="3"/>
        <v>41789.005648148144</v>
      </c>
      <c r="T42" s="10">
        <f t="shared" si="4"/>
        <v>41808.958333333328</v>
      </c>
    </row>
    <row r="43" spans="1:20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5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6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5"/>
        <v>television</v>
      </c>
      <c r="S43" s="10">
        <f t="shared" si="3"/>
        <v>41887.360578703701</v>
      </c>
      <c r="T43" s="10">
        <f t="shared" si="4"/>
        <v>41917.360578703701</v>
      </c>
    </row>
    <row r="44" spans="1:20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5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6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5"/>
        <v>television</v>
      </c>
      <c r="S44" s="10">
        <f t="shared" si="3"/>
        <v>41971.430856481478</v>
      </c>
      <c r="T44" s="10">
        <f t="shared" si="4"/>
        <v>42001.430856481478</v>
      </c>
    </row>
    <row r="45" spans="1:20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6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5"/>
        <v>television</v>
      </c>
      <c r="S45" s="10">
        <f t="shared" si="3"/>
        <v>41802.582013888888</v>
      </c>
      <c r="T45" s="10">
        <f t="shared" si="4"/>
        <v>41832.791666666664</v>
      </c>
    </row>
    <row r="46" spans="1:20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5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6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5"/>
        <v>television</v>
      </c>
      <c r="S46" s="10">
        <f t="shared" si="3"/>
        <v>41873.890474537031</v>
      </c>
      <c r="T46" s="10">
        <f t="shared" si="4"/>
        <v>41918.890474537031</v>
      </c>
    </row>
    <row r="47" spans="1:20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5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6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5"/>
        <v>television</v>
      </c>
      <c r="S47" s="10">
        <f t="shared" si="3"/>
        <v>42457.415590277778</v>
      </c>
      <c r="T47" s="10">
        <f t="shared" si="4"/>
        <v>42487.415590277778</v>
      </c>
    </row>
    <row r="48" spans="1:20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5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6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5"/>
        <v>television</v>
      </c>
      <c r="S48" s="10">
        <f t="shared" si="3"/>
        <v>42323.756643518514</v>
      </c>
      <c r="T48" s="10">
        <f t="shared" si="4"/>
        <v>42353.756643518514</v>
      </c>
    </row>
    <row r="49" spans="1:20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5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6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5"/>
        <v>television</v>
      </c>
      <c r="S49" s="10">
        <f t="shared" si="3"/>
        <v>41932.611192129625</v>
      </c>
      <c r="T49" s="10">
        <f t="shared" si="4"/>
        <v>41992.652858796289</v>
      </c>
    </row>
    <row r="50" spans="1:20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5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6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5"/>
        <v>television</v>
      </c>
      <c r="S50" s="10">
        <f t="shared" si="3"/>
        <v>42033.308564814812</v>
      </c>
      <c r="T50" s="10">
        <f t="shared" si="4"/>
        <v>42064.291666666664</v>
      </c>
    </row>
    <row r="51" spans="1:20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5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6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5"/>
        <v>television</v>
      </c>
      <c r="S51" s="10">
        <f t="shared" si="3"/>
        <v>42270.968113425923</v>
      </c>
      <c r="T51" s="10">
        <f t="shared" si="4"/>
        <v>42300.968113425923</v>
      </c>
    </row>
    <row r="52" spans="1:20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5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6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5"/>
        <v>television</v>
      </c>
      <c r="S52" s="10">
        <f t="shared" si="3"/>
        <v>41995.544652777775</v>
      </c>
      <c r="T52" s="10">
        <f t="shared" si="4"/>
        <v>42034.499999999993</v>
      </c>
    </row>
    <row r="53" spans="1:20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5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6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5"/>
        <v>television</v>
      </c>
      <c r="S53" s="10">
        <f t="shared" si="3"/>
        <v>42196.72033564814</v>
      </c>
      <c r="T53" s="10">
        <f t="shared" si="4"/>
        <v>42226.72033564814</v>
      </c>
    </row>
    <row r="54" spans="1:20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5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6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5"/>
        <v>television</v>
      </c>
      <c r="S54" s="10">
        <f t="shared" si="3"/>
        <v>41807.493587962963</v>
      </c>
      <c r="T54" s="10">
        <f t="shared" si="4"/>
        <v>41837.493587962963</v>
      </c>
    </row>
    <row r="55" spans="1:20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6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5"/>
        <v>television</v>
      </c>
      <c r="S55" s="10">
        <f t="shared" si="3"/>
        <v>41719.340798611105</v>
      </c>
      <c r="T55" s="10">
        <f t="shared" si="4"/>
        <v>41733.708333333328</v>
      </c>
    </row>
    <row r="56" spans="1:20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5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6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5"/>
        <v>television</v>
      </c>
      <c r="S56" s="10">
        <f t="shared" si="3"/>
        <v>42333.504872685182</v>
      </c>
      <c r="T56" s="10">
        <f t="shared" si="4"/>
        <v>42363.504872685182</v>
      </c>
    </row>
    <row r="57" spans="1:20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5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6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5"/>
        <v>television</v>
      </c>
      <c r="S57" s="10">
        <f t="shared" si="3"/>
        <v>42496.760601851849</v>
      </c>
      <c r="T57" s="10">
        <f t="shared" si="4"/>
        <v>42517.760601851849</v>
      </c>
    </row>
    <row r="58" spans="1:20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5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6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5"/>
        <v>television</v>
      </c>
      <c r="S58" s="10">
        <f t="shared" si="3"/>
        <v>42149.340555555558</v>
      </c>
      <c r="T58" s="10">
        <f t="shared" si="4"/>
        <v>42163.458333333336</v>
      </c>
    </row>
    <row r="59" spans="1:20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5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6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5"/>
        <v>television</v>
      </c>
      <c r="S59" s="10">
        <f t="shared" si="3"/>
        <v>42089.624560185184</v>
      </c>
      <c r="T59" s="10">
        <f t="shared" si="4"/>
        <v>42119.624560185184</v>
      </c>
    </row>
    <row r="60" spans="1:20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5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6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5"/>
        <v>television</v>
      </c>
      <c r="S60" s="10">
        <f t="shared" si="3"/>
        <v>41932.536712962959</v>
      </c>
      <c r="T60" s="10">
        <f t="shared" si="4"/>
        <v>41962.578379629624</v>
      </c>
    </row>
    <row r="61" spans="1:20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5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6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5"/>
        <v>television</v>
      </c>
      <c r="S61" s="10">
        <f t="shared" si="3"/>
        <v>42230.027499999997</v>
      </c>
      <c r="T61" s="10">
        <f t="shared" si="4"/>
        <v>42261.666666666664</v>
      </c>
    </row>
    <row r="62" spans="1:20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5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6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5"/>
        <v>shorts</v>
      </c>
      <c r="S62" s="10">
        <f t="shared" si="3"/>
        <v>41701.693483796298</v>
      </c>
      <c r="T62" s="10">
        <f t="shared" si="4"/>
        <v>41720.791666666664</v>
      </c>
    </row>
    <row r="63" spans="1:20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5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6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5"/>
        <v>shorts</v>
      </c>
      <c r="S63" s="10">
        <f t="shared" si="3"/>
        <v>41409.605983796289</v>
      </c>
      <c r="T63" s="10">
        <f t="shared" si="4"/>
        <v>41431.605983796289</v>
      </c>
    </row>
    <row r="64" spans="1:20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5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6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5"/>
        <v>shorts</v>
      </c>
      <c r="S64" s="10">
        <f t="shared" si="3"/>
        <v>41311.591180555552</v>
      </c>
      <c r="T64" s="10">
        <f t="shared" si="4"/>
        <v>41336.591180555552</v>
      </c>
    </row>
    <row r="65" spans="1:20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6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5"/>
        <v>shorts</v>
      </c>
      <c r="S65" s="10">
        <f t="shared" si="3"/>
        <v>41612.703854166662</v>
      </c>
      <c r="T65" s="10">
        <f t="shared" si="4"/>
        <v>41635.999305555553</v>
      </c>
    </row>
    <row r="66" spans="1:20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5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6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5"/>
        <v>shorts</v>
      </c>
      <c r="S66" s="10">
        <f t="shared" si="3"/>
        <v>41432.809965277775</v>
      </c>
      <c r="T66" s="10">
        <f t="shared" si="4"/>
        <v>41462.809965277775</v>
      </c>
    </row>
    <row r="67" spans="1:20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5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6"/>
        <v>107.52857142857141</v>
      </c>
      <c r="P67">
        <f t="shared" ref="P67:P130" si="7">(E67/L67)</f>
        <v>132.05263157894737</v>
      </c>
      <c r="Q67" t="str">
        <f t="shared" ref="Q67:Q130" si="8">LEFT(N67,SEARCH("/",N67,1)-1)</f>
        <v>film &amp; video</v>
      </c>
      <c r="R67" t="str">
        <f t="shared" si="5"/>
        <v>shorts</v>
      </c>
      <c r="S67" s="10">
        <f t="shared" ref="S67:S130" si="9">(J67/86400)+25569+(-5/24)</f>
        <v>41835.612893518519</v>
      </c>
      <c r="T67" s="10">
        <f t="shared" ref="T67:T130" si="10">(I67/86400)+25569+(-5/24)</f>
        <v>41862.040972222218</v>
      </c>
    </row>
    <row r="68" spans="1:20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5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5"/>
        <v>shorts</v>
      </c>
      <c r="S68" s="10">
        <f t="shared" si="9"/>
        <v>42539.641435185178</v>
      </c>
      <c r="T68" s="10">
        <f t="shared" si="10"/>
        <v>42569.641435185178</v>
      </c>
    </row>
    <row r="69" spans="1:20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5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5"/>
        <v>shorts</v>
      </c>
      <c r="S69" s="10">
        <f t="shared" si="9"/>
        <v>41075.375046296293</v>
      </c>
      <c r="T69" s="10">
        <f t="shared" si="10"/>
        <v>41105.375046296293</v>
      </c>
    </row>
    <row r="70" spans="1:20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5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ref="R70:R133" si="11">RIGHT(N70,VALUE(LEN(N70)-LEN(LEFT(N70,SEARCH("/",N70,1)-1))-1))</f>
        <v>shorts</v>
      </c>
      <c r="S70" s="10">
        <f t="shared" si="9"/>
        <v>41663.36100694444</v>
      </c>
      <c r="T70" s="10">
        <f t="shared" si="10"/>
        <v>41693.36100694444</v>
      </c>
    </row>
    <row r="71" spans="1:20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5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ref="O71:O134" si="12">(E71/D71)*100</f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11"/>
        <v>shorts</v>
      </c>
      <c r="S71" s="10">
        <f t="shared" si="9"/>
        <v>40785.979456018518</v>
      </c>
      <c r="T71" s="10">
        <f t="shared" si="10"/>
        <v>40818.082638888889</v>
      </c>
    </row>
    <row r="72" spans="1:20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5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12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11"/>
        <v>shorts</v>
      </c>
      <c r="S72" s="10">
        <f t="shared" si="9"/>
        <v>40730.688020833331</v>
      </c>
      <c r="T72" s="10">
        <f t="shared" si="10"/>
        <v>40790.688020833331</v>
      </c>
    </row>
    <row r="73" spans="1:20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5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12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11"/>
        <v>shorts</v>
      </c>
      <c r="S73" s="10">
        <f t="shared" si="9"/>
        <v>40997.063159722216</v>
      </c>
      <c r="T73" s="10">
        <f t="shared" si="10"/>
        <v>41057.063159722216</v>
      </c>
    </row>
    <row r="74" spans="1:20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5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12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11"/>
        <v>shorts</v>
      </c>
      <c r="S74" s="10">
        <f t="shared" si="9"/>
        <v>41207.801863425928</v>
      </c>
      <c r="T74" s="10">
        <f t="shared" si="10"/>
        <v>41227.791666666664</v>
      </c>
    </row>
    <row r="75" spans="1:20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12"/>
        <v>100</v>
      </c>
      <c r="P75">
        <f t="shared" si="7"/>
        <v>50</v>
      </c>
      <c r="Q75" t="str">
        <f t="shared" si="8"/>
        <v>film &amp; video</v>
      </c>
      <c r="R75" t="str">
        <f t="shared" si="11"/>
        <v>shorts</v>
      </c>
      <c r="S75" s="10">
        <f t="shared" si="9"/>
        <v>40587.548425925925</v>
      </c>
      <c r="T75" s="10">
        <f t="shared" si="10"/>
        <v>40665.957638888889</v>
      </c>
    </row>
    <row r="76" spans="1:20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5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12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11"/>
        <v>shorts</v>
      </c>
      <c r="S76" s="10">
        <f t="shared" si="9"/>
        <v>42360.278877314813</v>
      </c>
      <c r="T76" s="10">
        <f t="shared" si="10"/>
        <v>42390.278877314813</v>
      </c>
    </row>
    <row r="77" spans="1:20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5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12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11"/>
        <v>shorts</v>
      </c>
      <c r="S77" s="10">
        <f t="shared" si="9"/>
        <v>41357.000833333332</v>
      </c>
      <c r="T77" s="10">
        <f t="shared" si="10"/>
        <v>41387.000833333332</v>
      </c>
    </row>
    <row r="78" spans="1:20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5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12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11"/>
        <v>shorts</v>
      </c>
      <c r="S78" s="10">
        <f t="shared" si="9"/>
        <v>40844.483310185184</v>
      </c>
      <c r="T78" s="10">
        <f t="shared" si="10"/>
        <v>40904.524976851848</v>
      </c>
    </row>
    <row r="79" spans="1:20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5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12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11"/>
        <v>shorts</v>
      </c>
      <c r="S79" s="10">
        <f t="shared" si="9"/>
        <v>40996.936539351846</v>
      </c>
      <c r="T79" s="10">
        <f t="shared" si="10"/>
        <v>41049.915972222218</v>
      </c>
    </row>
    <row r="80" spans="1:20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5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12"/>
        <v>2702</v>
      </c>
      <c r="P80">
        <f t="shared" si="7"/>
        <v>38.6</v>
      </c>
      <c r="Q80" t="str">
        <f t="shared" si="8"/>
        <v>film &amp; video</v>
      </c>
      <c r="R80" t="str">
        <f t="shared" si="11"/>
        <v>shorts</v>
      </c>
      <c r="S80" s="10">
        <f t="shared" si="9"/>
        <v>42604.522233796299</v>
      </c>
      <c r="T80" s="10">
        <f t="shared" si="10"/>
        <v>42614.522233796299</v>
      </c>
    </row>
    <row r="81" spans="1:20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5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12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11"/>
        <v>shorts</v>
      </c>
      <c r="S81" s="10">
        <f t="shared" si="9"/>
        <v>41724.568206018514</v>
      </c>
      <c r="T81" s="10">
        <f t="shared" si="10"/>
        <v>41754.568206018514</v>
      </c>
    </row>
    <row r="82" spans="1:20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5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12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11"/>
        <v>shorts</v>
      </c>
      <c r="S82" s="10">
        <f t="shared" si="9"/>
        <v>41582.875648148147</v>
      </c>
      <c r="T82" s="10">
        <f t="shared" si="10"/>
        <v>41617.875648148147</v>
      </c>
    </row>
    <row r="83" spans="1:20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5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12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11"/>
        <v>shorts</v>
      </c>
      <c r="S83" s="10">
        <f t="shared" si="9"/>
        <v>41099.950543981475</v>
      </c>
      <c r="T83" s="10">
        <f t="shared" si="10"/>
        <v>41103.918055555558</v>
      </c>
    </row>
    <row r="84" spans="1:20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5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12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11"/>
        <v>shorts</v>
      </c>
      <c r="S84" s="10">
        <f t="shared" si="9"/>
        <v>40795.611817129626</v>
      </c>
      <c r="T84" s="10">
        <f t="shared" si="10"/>
        <v>40825.611817129626</v>
      </c>
    </row>
    <row r="85" spans="1:20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12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11"/>
        <v>shorts</v>
      </c>
      <c r="S85" s="10">
        <f t="shared" si="9"/>
        <v>42042.407280092586</v>
      </c>
      <c r="T85" s="10">
        <f t="shared" si="10"/>
        <v>42057.270833333336</v>
      </c>
    </row>
    <row r="86" spans="1:20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5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12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11"/>
        <v>shorts</v>
      </c>
      <c r="S86" s="10">
        <f t="shared" si="9"/>
        <v>40648.54960648148</v>
      </c>
      <c r="T86" s="10">
        <f t="shared" si="10"/>
        <v>40678.54960648148</v>
      </c>
    </row>
    <row r="87" spans="1:20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5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12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11"/>
        <v>shorts</v>
      </c>
      <c r="S87" s="10">
        <f t="shared" si="9"/>
        <v>40778.917094907403</v>
      </c>
      <c r="T87" s="10">
        <f t="shared" si="10"/>
        <v>40808.917094907403</v>
      </c>
    </row>
    <row r="88" spans="1:20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5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12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11"/>
        <v>shorts</v>
      </c>
      <c r="S88" s="10">
        <f t="shared" si="9"/>
        <v>42291.347743055558</v>
      </c>
      <c r="T88" s="10">
        <f t="shared" si="10"/>
        <v>42365.389409722215</v>
      </c>
    </row>
    <row r="89" spans="1:20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5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12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11"/>
        <v>shorts</v>
      </c>
      <c r="S89" s="10">
        <f t="shared" si="9"/>
        <v>40322.331053240741</v>
      </c>
      <c r="T89" s="10">
        <f t="shared" si="10"/>
        <v>40331.861805555549</v>
      </c>
    </row>
    <row r="90" spans="1:20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5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12"/>
        <v>102.85714285714285</v>
      </c>
      <c r="P90">
        <f t="shared" si="7"/>
        <v>60</v>
      </c>
      <c r="Q90" t="str">
        <f t="shared" si="8"/>
        <v>film &amp; video</v>
      </c>
      <c r="R90" t="str">
        <f t="shared" si="11"/>
        <v>shorts</v>
      </c>
      <c r="S90" s="10">
        <f t="shared" si="9"/>
        <v>41786.450590277775</v>
      </c>
      <c r="T90" s="10">
        <f t="shared" si="10"/>
        <v>41812.450590277775</v>
      </c>
    </row>
    <row r="91" spans="1:20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5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12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11"/>
        <v>shorts</v>
      </c>
      <c r="S91" s="10">
        <f t="shared" si="9"/>
        <v>41402.543888888882</v>
      </c>
      <c r="T91" s="10">
        <f t="shared" si="10"/>
        <v>41427.543888888882</v>
      </c>
    </row>
    <row r="92" spans="1:20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5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12"/>
        <v>100.4</v>
      </c>
      <c r="P92">
        <f t="shared" si="7"/>
        <v>31.375</v>
      </c>
      <c r="Q92" t="str">
        <f t="shared" si="8"/>
        <v>film &amp; video</v>
      </c>
      <c r="R92" t="str">
        <f t="shared" si="11"/>
        <v>shorts</v>
      </c>
      <c r="S92" s="10">
        <f t="shared" si="9"/>
        <v>40706.089108796295</v>
      </c>
      <c r="T92" s="10">
        <f t="shared" si="10"/>
        <v>40736.089108796295</v>
      </c>
    </row>
    <row r="93" spans="1:20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5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12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11"/>
        <v>shorts</v>
      </c>
      <c r="S93" s="10">
        <f t="shared" si="9"/>
        <v>40619.194027777776</v>
      </c>
      <c r="T93" s="10">
        <f t="shared" si="10"/>
        <v>40680.194027777776</v>
      </c>
    </row>
    <row r="94" spans="1:20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5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12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11"/>
        <v>shorts</v>
      </c>
      <c r="S94" s="10">
        <f t="shared" si="9"/>
        <v>42720.990543981483</v>
      </c>
      <c r="T94" s="10">
        <f t="shared" si="10"/>
        <v>42767.124999999993</v>
      </c>
    </row>
    <row r="95" spans="1:20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12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11"/>
        <v>shorts</v>
      </c>
      <c r="S95" s="10">
        <f t="shared" si="9"/>
        <v>41065.649733796294</v>
      </c>
      <c r="T95" s="10">
        <f t="shared" si="10"/>
        <v>41093.666666666664</v>
      </c>
    </row>
    <row r="96" spans="1:20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5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12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11"/>
        <v>shorts</v>
      </c>
      <c r="S96" s="10">
        <f t="shared" si="9"/>
        <v>41716.509513888886</v>
      </c>
      <c r="T96" s="10">
        <f t="shared" si="10"/>
        <v>41736.509513888886</v>
      </c>
    </row>
    <row r="97" spans="1:20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5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12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11"/>
        <v>shorts</v>
      </c>
      <c r="S97" s="10">
        <f t="shared" si="9"/>
        <v>40934.796770833331</v>
      </c>
      <c r="T97" s="10">
        <f t="shared" si="10"/>
        <v>40964.796770833331</v>
      </c>
    </row>
    <row r="98" spans="1:20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5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12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11"/>
        <v>shorts</v>
      </c>
      <c r="S98" s="10">
        <f t="shared" si="9"/>
        <v>40324.45417824074</v>
      </c>
      <c r="T98" s="10">
        <f t="shared" si="10"/>
        <v>40390.916666666664</v>
      </c>
    </row>
    <row r="99" spans="1:20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5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12"/>
        <v>106.25</v>
      </c>
      <c r="P99">
        <f t="shared" si="7"/>
        <v>53.125</v>
      </c>
      <c r="Q99" t="str">
        <f t="shared" si="8"/>
        <v>film &amp; video</v>
      </c>
      <c r="R99" t="str">
        <f t="shared" si="11"/>
        <v>shorts</v>
      </c>
      <c r="S99" s="10">
        <f t="shared" si="9"/>
        <v>40705.926874999997</v>
      </c>
      <c r="T99" s="10">
        <f t="shared" si="10"/>
        <v>40735.926874999997</v>
      </c>
    </row>
    <row r="100" spans="1:20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5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12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11"/>
        <v>shorts</v>
      </c>
      <c r="S100" s="10">
        <f t="shared" si="9"/>
        <v>41214.586504629631</v>
      </c>
      <c r="T100" s="10">
        <f t="shared" si="10"/>
        <v>41250.770833333328</v>
      </c>
    </row>
    <row r="101" spans="1:20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5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12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11"/>
        <v>shorts</v>
      </c>
      <c r="S101" s="10">
        <f t="shared" si="9"/>
        <v>41631.694432870368</v>
      </c>
      <c r="T101" s="10">
        <f t="shared" si="10"/>
        <v>41661.694432870368</v>
      </c>
    </row>
    <row r="102" spans="1:20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5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12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11"/>
        <v>shorts</v>
      </c>
      <c r="S102" s="10">
        <f t="shared" si="9"/>
        <v>41197.544976851852</v>
      </c>
      <c r="T102" s="10">
        <f t="shared" si="10"/>
        <v>41217.586643518516</v>
      </c>
    </row>
    <row r="103" spans="1:20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5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12"/>
        <v>100</v>
      </c>
      <c r="P103">
        <f t="shared" si="7"/>
        <v>100</v>
      </c>
      <c r="Q103" t="str">
        <f t="shared" si="8"/>
        <v>film &amp; video</v>
      </c>
      <c r="R103" t="str">
        <f t="shared" si="11"/>
        <v>shorts</v>
      </c>
      <c r="S103" s="10">
        <f t="shared" si="9"/>
        <v>41274.568402777775</v>
      </c>
      <c r="T103" s="10">
        <f t="shared" si="10"/>
        <v>41298.568402777775</v>
      </c>
    </row>
    <row r="104" spans="1:20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5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12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11"/>
        <v>shorts</v>
      </c>
      <c r="S104" s="10">
        <f t="shared" si="9"/>
        <v>40504.922835648147</v>
      </c>
      <c r="T104" s="10">
        <f t="shared" si="10"/>
        <v>40534.922835648147</v>
      </c>
    </row>
    <row r="105" spans="1:20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12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11"/>
        <v>shorts</v>
      </c>
      <c r="S105" s="10">
        <f t="shared" si="9"/>
        <v>41682.597569444442</v>
      </c>
      <c r="T105" s="10">
        <f t="shared" si="10"/>
        <v>41705.597569444442</v>
      </c>
    </row>
    <row r="106" spans="1:20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5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12"/>
        <v>120</v>
      </c>
      <c r="P106">
        <f t="shared" si="7"/>
        <v>60</v>
      </c>
      <c r="Q106" t="str">
        <f t="shared" si="8"/>
        <v>film &amp; video</v>
      </c>
      <c r="R106" t="str">
        <f t="shared" si="11"/>
        <v>shorts</v>
      </c>
      <c r="S106" s="10">
        <f t="shared" si="9"/>
        <v>40612.486874999995</v>
      </c>
      <c r="T106" s="10">
        <f t="shared" si="10"/>
        <v>40635.833333333328</v>
      </c>
    </row>
    <row r="107" spans="1:20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5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12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11"/>
        <v>shorts</v>
      </c>
      <c r="S107" s="10">
        <f t="shared" si="9"/>
        <v>42485.516435185178</v>
      </c>
      <c r="T107" s="10">
        <f t="shared" si="10"/>
        <v>42503.791666666664</v>
      </c>
    </row>
    <row r="108" spans="1:20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5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12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11"/>
        <v>shorts</v>
      </c>
      <c r="S108" s="10">
        <f t="shared" si="9"/>
        <v>40987.568298611106</v>
      </c>
      <c r="T108" s="10">
        <f t="shared" si="10"/>
        <v>41001.568298611106</v>
      </c>
    </row>
    <row r="109" spans="1:20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5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12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11"/>
        <v>shorts</v>
      </c>
      <c r="S109" s="10">
        <f t="shared" si="9"/>
        <v>40635.774155092593</v>
      </c>
      <c r="T109" s="10">
        <f t="shared" si="10"/>
        <v>40657.774155092593</v>
      </c>
    </row>
    <row r="110" spans="1:20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5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12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11"/>
        <v>shorts</v>
      </c>
      <c r="S110" s="10">
        <f t="shared" si="9"/>
        <v>41365.404745370368</v>
      </c>
      <c r="T110" s="10">
        <f t="shared" si="10"/>
        <v>41425.404745370368</v>
      </c>
    </row>
    <row r="111" spans="1:20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5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12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11"/>
        <v>shorts</v>
      </c>
      <c r="S111" s="10">
        <f t="shared" si="9"/>
        <v>40569.817476851851</v>
      </c>
      <c r="T111" s="10">
        <f t="shared" si="10"/>
        <v>40599.817476851851</v>
      </c>
    </row>
    <row r="112" spans="1:20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5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12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11"/>
        <v>shorts</v>
      </c>
      <c r="S112" s="10">
        <f t="shared" si="9"/>
        <v>41557.741354166668</v>
      </c>
      <c r="T112" s="10">
        <f t="shared" si="10"/>
        <v>41592.040972222218</v>
      </c>
    </row>
    <row r="113" spans="1:20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5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12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11"/>
        <v>shorts</v>
      </c>
      <c r="S113" s="10">
        <f t="shared" si="9"/>
        <v>42125.124849537031</v>
      </c>
      <c r="T113" s="10">
        <f t="shared" si="10"/>
        <v>42155.124849537031</v>
      </c>
    </row>
    <row r="114" spans="1:20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5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12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11"/>
        <v>shorts</v>
      </c>
      <c r="S114" s="10">
        <f t="shared" si="9"/>
        <v>41717.834699074076</v>
      </c>
      <c r="T114" s="10">
        <f t="shared" si="10"/>
        <v>41741.875</v>
      </c>
    </row>
    <row r="115" spans="1:20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12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11"/>
        <v>shorts</v>
      </c>
      <c r="S115" s="10">
        <f t="shared" si="9"/>
        <v>40753.550092592588</v>
      </c>
      <c r="T115" s="10">
        <f t="shared" si="10"/>
        <v>40761.416666666664</v>
      </c>
    </row>
    <row r="116" spans="1:20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5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12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11"/>
        <v>shorts</v>
      </c>
      <c r="S116" s="10">
        <f t="shared" si="9"/>
        <v>40861.065833333334</v>
      </c>
      <c r="T116" s="10">
        <f t="shared" si="10"/>
        <v>40921.065833333334</v>
      </c>
    </row>
    <row r="117" spans="1:20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5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12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11"/>
        <v>shorts</v>
      </c>
      <c r="S117" s="10">
        <f t="shared" si="9"/>
        <v>40918.530601851853</v>
      </c>
      <c r="T117" s="10">
        <f t="shared" si="10"/>
        <v>40943.530601851853</v>
      </c>
    </row>
    <row r="118" spans="1:20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5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12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11"/>
        <v>shorts</v>
      </c>
      <c r="S118" s="10">
        <f t="shared" si="9"/>
        <v>40595.288831018515</v>
      </c>
      <c r="T118" s="10">
        <f t="shared" si="10"/>
        <v>40641.247164351851</v>
      </c>
    </row>
    <row r="119" spans="1:20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5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12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11"/>
        <v>shorts</v>
      </c>
      <c r="S119" s="10">
        <f t="shared" si="9"/>
        <v>40248.626666666663</v>
      </c>
      <c r="T119" s="10">
        <f t="shared" si="10"/>
        <v>40338.583333333328</v>
      </c>
    </row>
    <row r="120" spans="1:20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5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12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11"/>
        <v>shorts</v>
      </c>
      <c r="S120" s="10">
        <f t="shared" si="9"/>
        <v>40722.845324074071</v>
      </c>
      <c r="T120" s="10">
        <f t="shared" si="10"/>
        <v>40752.845324074071</v>
      </c>
    </row>
    <row r="121" spans="1:20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5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12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11"/>
        <v>shorts</v>
      </c>
      <c r="S121" s="10">
        <f t="shared" si="9"/>
        <v>40738.860949074071</v>
      </c>
      <c r="T121" s="10">
        <f t="shared" si="10"/>
        <v>40768.75</v>
      </c>
    </row>
    <row r="122" spans="1:20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5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12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11"/>
        <v>science fiction</v>
      </c>
      <c r="S122" s="10">
        <f t="shared" si="9"/>
        <v>42615.841516203705</v>
      </c>
      <c r="T122" s="10">
        <f t="shared" si="10"/>
        <v>42645.841516203705</v>
      </c>
    </row>
    <row r="123" spans="1:20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5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12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11"/>
        <v>science fiction</v>
      </c>
      <c r="S123" s="10">
        <f t="shared" si="9"/>
        <v>42096.496643518512</v>
      </c>
      <c r="T123" s="10">
        <f t="shared" si="10"/>
        <v>42112.219444444439</v>
      </c>
    </row>
    <row r="124" spans="1:20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5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12"/>
        <v>0</v>
      </c>
      <c r="P124" t="e">
        <f t="shared" si="7"/>
        <v>#DIV/0!</v>
      </c>
      <c r="Q124" t="str">
        <f t="shared" si="8"/>
        <v>film &amp; video</v>
      </c>
      <c r="R124" t="str">
        <f t="shared" si="11"/>
        <v>science fiction</v>
      </c>
      <c r="S124" s="10">
        <f t="shared" si="9"/>
        <v>42593.223460648143</v>
      </c>
      <c r="T124" s="10">
        <f t="shared" si="10"/>
        <v>42653.223460648143</v>
      </c>
    </row>
    <row r="125" spans="1:20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12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11"/>
        <v>science fiction</v>
      </c>
      <c r="S125" s="10">
        <f t="shared" si="9"/>
        <v>41904.573657407404</v>
      </c>
      <c r="T125" s="10">
        <f t="shared" si="10"/>
        <v>41940.708333333328</v>
      </c>
    </row>
    <row r="126" spans="1:20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5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12"/>
        <v>0</v>
      </c>
      <c r="P126" t="e">
        <f t="shared" si="7"/>
        <v>#DIV/0!</v>
      </c>
      <c r="Q126" t="str">
        <f t="shared" si="8"/>
        <v>film &amp; video</v>
      </c>
      <c r="R126" t="str">
        <f t="shared" si="11"/>
        <v>science fiction</v>
      </c>
      <c r="S126" s="10">
        <f t="shared" si="9"/>
        <v>42114.720393518517</v>
      </c>
      <c r="T126" s="10">
        <f t="shared" si="10"/>
        <v>42139.720393518517</v>
      </c>
    </row>
    <row r="127" spans="1:20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5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12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11"/>
        <v>science fiction</v>
      </c>
      <c r="S127" s="10">
        <f t="shared" si="9"/>
        <v>42709.78564814815</v>
      </c>
      <c r="T127" s="10">
        <f t="shared" si="10"/>
        <v>42769.78564814815</v>
      </c>
    </row>
    <row r="128" spans="1:20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5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12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11"/>
        <v>science fiction</v>
      </c>
      <c r="S128" s="10">
        <f t="shared" si="9"/>
        <v>42135.381215277775</v>
      </c>
      <c r="T128" s="10">
        <f t="shared" si="10"/>
        <v>42165.874999999993</v>
      </c>
    </row>
    <row r="129" spans="1:20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5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12"/>
        <v>2.375</v>
      </c>
      <c r="P129">
        <f t="shared" si="7"/>
        <v>47.5</v>
      </c>
      <c r="Q129" t="str">
        <f t="shared" si="8"/>
        <v>film &amp; video</v>
      </c>
      <c r="R129" t="str">
        <f t="shared" si="11"/>
        <v>science fiction</v>
      </c>
      <c r="S129" s="10">
        <f t="shared" si="9"/>
        <v>42067.415983796294</v>
      </c>
      <c r="T129" s="10">
        <f t="shared" si="10"/>
        <v>42097.37431712963</v>
      </c>
    </row>
    <row r="130" spans="1:20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5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12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11"/>
        <v>science fiction</v>
      </c>
      <c r="S130" s="10">
        <f t="shared" si="9"/>
        <v>42628.019594907404</v>
      </c>
      <c r="T130" s="10">
        <f t="shared" si="10"/>
        <v>42663.019594907404</v>
      </c>
    </row>
    <row r="131" spans="1:20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5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12"/>
        <v>0</v>
      </c>
      <c r="P131" t="e">
        <f t="shared" ref="P131:P194" si="13">(E131/L131)</f>
        <v>#DIV/0!</v>
      </c>
      <c r="Q131" t="str">
        <f t="shared" ref="Q131:Q194" si="14">LEFT(N131,SEARCH("/",N131,1)-1)</f>
        <v>film &amp; video</v>
      </c>
      <c r="R131" t="str">
        <f t="shared" si="11"/>
        <v>science fiction</v>
      </c>
      <c r="S131" s="10">
        <f t="shared" ref="S131:S194" si="15">(J131/86400)+25569+(-5/24)</f>
        <v>41882.728969907403</v>
      </c>
      <c r="T131" s="10">
        <f t="shared" ref="T131:T194" si="16">(I131/86400)+25569+(-5/24)</f>
        <v>41942.728969907403</v>
      </c>
    </row>
    <row r="132" spans="1:20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5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1"/>
        <v>science fiction</v>
      </c>
      <c r="S132" s="10">
        <f t="shared" si="15"/>
        <v>41778.707083333335</v>
      </c>
      <c r="T132" s="10">
        <f t="shared" si="16"/>
        <v>41806.636111111111</v>
      </c>
    </row>
    <row r="133" spans="1:20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5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1"/>
        <v>science fiction</v>
      </c>
      <c r="S133" s="10">
        <f t="shared" si="15"/>
        <v>42541.629178240742</v>
      </c>
      <c r="T133" s="10">
        <f t="shared" si="16"/>
        <v>42556.791666666664</v>
      </c>
    </row>
    <row r="134" spans="1:20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5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ref="R134:R197" si="17">RIGHT(N134,VALUE(LEN(N134)-LEN(LEFT(N134,SEARCH("/",N134,1)-1))-1))</f>
        <v>science fiction</v>
      </c>
      <c r="S134" s="10">
        <f t="shared" si="15"/>
        <v>41905.60424768518</v>
      </c>
      <c r="T134" s="10">
        <f t="shared" si="16"/>
        <v>41950.645914351851</v>
      </c>
    </row>
    <row r="135" spans="1:20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ref="O135:O198" si="18">(E135/D135)*100</f>
        <v>0</v>
      </c>
      <c r="P135" t="e">
        <f t="shared" si="13"/>
        <v>#DIV/0!</v>
      </c>
      <c r="Q135" t="str">
        <f t="shared" si="14"/>
        <v>film &amp; video</v>
      </c>
      <c r="R135" t="str">
        <f t="shared" si="17"/>
        <v>science fiction</v>
      </c>
      <c r="S135" s="10">
        <f t="shared" si="15"/>
        <v>42491.599351851844</v>
      </c>
      <c r="T135" s="10">
        <f t="shared" si="16"/>
        <v>42521.521527777775</v>
      </c>
    </row>
    <row r="136" spans="1:20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5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8"/>
        <v>0</v>
      </c>
      <c r="P136" t="e">
        <f t="shared" si="13"/>
        <v>#DIV/0!</v>
      </c>
      <c r="Q136" t="str">
        <f t="shared" si="14"/>
        <v>film &amp; video</v>
      </c>
      <c r="R136" t="str">
        <f t="shared" si="17"/>
        <v>science fiction</v>
      </c>
      <c r="S136" s="10">
        <f t="shared" si="15"/>
        <v>42221.701597222222</v>
      </c>
      <c r="T136" s="10">
        <f t="shared" si="16"/>
        <v>42251.499999999993</v>
      </c>
    </row>
    <row r="137" spans="1:20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5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8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7"/>
        <v>science fiction</v>
      </c>
      <c r="S137" s="10">
        <f t="shared" si="15"/>
        <v>41788.173576388886</v>
      </c>
      <c r="T137" s="10">
        <f t="shared" si="16"/>
        <v>41821.583333333328</v>
      </c>
    </row>
    <row r="138" spans="1:20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5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8"/>
        <v>0</v>
      </c>
      <c r="P138" t="e">
        <f t="shared" si="13"/>
        <v>#DIV/0!</v>
      </c>
      <c r="Q138" t="str">
        <f t="shared" si="14"/>
        <v>film &amp; video</v>
      </c>
      <c r="R138" t="str">
        <f t="shared" si="17"/>
        <v>science fiction</v>
      </c>
      <c r="S138" s="10">
        <f t="shared" si="15"/>
        <v>42096.201782407406</v>
      </c>
      <c r="T138" s="10">
        <f t="shared" si="16"/>
        <v>42140.219444444439</v>
      </c>
    </row>
    <row r="139" spans="1:20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5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8"/>
        <v>0</v>
      </c>
      <c r="P139" t="e">
        <f t="shared" si="13"/>
        <v>#DIV/0!</v>
      </c>
      <c r="Q139" t="str">
        <f t="shared" si="14"/>
        <v>film &amp; video</v>
      </c>
      <c r="R139" t="str">
        <f t="shared" si="17"/>
        <v>science fiction</v>
      </c>
      <c r="S139" s="10">
        <f t="shared" si="15"/>
        <v>42239.365659722222</v>
      </c>
      <c r="T139" s="10">
        <f t="shared" si="16"/>
        <v>42289.365659722222</v>
      </c>
    </row>
    <row r="140" spans="1:20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5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8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7"/>
        <v>science fiction</v>
      </c>
      <c r="S140" s="10">
        <f t="shared" si="15"/>
        <v>42186.049085648141</v>
      </c>
      <c r="T140" s="10">
        <f t="shared" si="16"/>
        <v>42216.999305555553</v>
      </c>
    </row>
    <row r="141" spans="1:20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5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8"/>
        <v>100</v>
      </c>
      <c r="P141">
        <f t="shared" si="13"/>
        <v>500</v>
      </c>
      <c r="Q141" t="str">
        <f t="shared" si="14"/>
        <v>film &amp; video</v>
      </c>
      <c r="R141" t="str">
        <f t="shared" si="17"/>
        <v>science fiction</v>
      </c>
      <c r="S141" s="10">
        <f t="shared" si="15"/>
        <v>42187.712638888886</v>
      </c>
      <c r="T141" s="10">
        <f t="shared" si="16"/>
        <v>42197.712638888886</v>
      </c>
    </row>
    <row r="142" spans="1:20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5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8"/>
        <v>0</v>
      </c>
      <c r="P142" t="e">
        <f t="shared" si="13"/>
        <v>#DIV/0!</v>
      </c>
      <c r="Q142" t="str">
        <f t="shared" si="14"/>
        <v>film &amp; video</v>
      </c>
      <c r="R142" t="str">
        <f t="shared" si="17"/>
        <v>science fiction</v>
      </c>
      <c r="S142" s="10">
        <f t="shared" si="15"/>
        <v>42052.989953703705</v>
      </c>
      <c r="T142" s="10">
        <f t="shared" si="16"/>
        <v>42082.948287037034</v>
      </c>
    </row>
    <row r="143" spans="1:20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5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8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7"/>
        <v>science fiction</v>
      </c>
      <c r="S143" s="10">
        <f t="shared" si="15"/>
        <v>42109.944710648146</v>
      </c>
      <c r="T143" s="10">
        <f t="shared" si="16"/>
        <v>42154.944710648146</v>
      </c>
    </row>
    <row r="144" spans="1:20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5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8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7"/>
        <v>science fiction</v>
      </c>
      <c r="S144" s="10">
        <f t="shared" si="15"/>
        <v>41938.684930555552</v>
      </c>
      <c r="T144" s="10">
        <f t="shared" si="16"/>
        <v>41959.726597222216</v>
      </c>
    </row>
    <row r="145" spans="1:20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8"/>
        <v>0</v>
      </c>
      <c r="P145" t="e">
        <f t="shared" si="13"/>
        <v>#DIV/0!</v>
      </c>
      <c r="Q145" t="str">
        <f t="shared" si="14"/>
        <v>film &amp; video</v>
      </c>
      <c r="R145" t="str">
        <f t="shared" si="17"/>
        <v>science fiction</v>
      </c>
      <c r="S145" s="10">
        <f t="shared" si="15"/>
        <v>42558.855810185181</v>
      </c>
      <c r="T145" s="10">
        <f t="shared" si="16"/>
        <v>42616.038194444445</v>
      </c>
    </row>
    <row r="146" spans="1:20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5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8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7"/>
        <v>science fiction</v>
      </c>
      <c r="S146" s="10">
        <f t="shared" si="15"/>
        <v>42047.554074074076</v>
      </c>
      <c r="T146" s="10">
        <f t="shared" si="16"/>
        <v>42107.512407407405</v>
      </c>
    </row>
    <row r="147" spans="1:20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5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8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7"/>
        <v>science fiction</v>
      </c>
      <c r="S147" s="10">
        <f t="shared" si="15"/>
        <v>42200.333935185183</v>
      </c>
      <c r="T147" s="10">
        <f t="shared" si="16"/>
        <v>42227.333935185183</v>
      </c>
    </row>
    <row r="148" spans="1:20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5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8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7"/>
        <v>science fiction</v>
      </c>
      <c r="S148" s="10">
        <f t="shared" si="15"/>
        <v>42692.807847222219</v>
      </c>
      <c r="T148" s="10">
        <f t="shared" si="16"/>
        <v>42752.807847222219</v>
      </c>
    </row>
    <row r="149" spans="1:20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5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8"/>
        <v>0</v>
      </c>
      <c r="P149" t="e">
        <f t="shared" si="13"/>
        <v>#DIV/0!</v>
      </c>
      <c r="Q149" t="str">
        <f t="shared" si="14"/>
        <v>film &amp; video</v>
      </c>
      <c r="R149" t="str">
        <f t="shared" si="17"/>
        <v>science fiction</v>
      </c>
      <c r="S149" s="10">
        <f t="shared" si="15"/>
        <v>41969.559490740743</v>
      </c>
      <c r="T149" s="10">
        <f t="shared" si="16"/>
        <v>42012.554166666661</v>
      </c>
    </row>
    <row r="150" spans="1:20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5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8"/>
        <v>0.08</v>
      </c>
      <c r="P150">
        <f t="shared" si="13"/>
        <v>20</v>
      </c>
      <c r="Q150" t="str">
        <f t="shared" si="14"/>
        <v>film &amp; video</v>
      </c>
      <c r="R150" t="str">
        <f t="shared" si="17"/>
        <v>science fiction</v>
      </c>
      <c r="S150" s="10">
        <f t="shared" si="15"/>
        <v>42397.073333333326</v>
      </c>
      <c r="T150" s="10">
        <f t="shared" si="16"/>
        <v>42427.073333333326</v>
      </c>
    </row>
    <row r="151" spans="1:20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5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8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7"/>
        <v>science fiction</v>
      </c>
      <c r="S151" s="10">
        <f t="shared" si="15"/>
        <v>41967.963773148142</v>
      </c>
      <c r="T151" s="10">
        <f t="shared" si="16"/>
        <v>41998.124999999993</v>
      </c>
    </row>
    <row r="152" spans="1:20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5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8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7"/>
        <v>science fiction</v>
      </c>
      <c r="S152" s="10">
        <f t="shared" si="15"/>
        <v>42089.95349537037</v>
      </c>
      <c r="T152" s="10">
        <f t="shared" si="16"/>
        <v>42149.95349537037</v>
      </c>
    </row>
    <row r="153" spans="1:20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5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8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7"/>
        <v>science fiction</v>
      </c>
      <c r="S153" s="10">
        <f t="shared" si="15"/>
        <v>42113.342488425922</v>
      </c>
      <c r="T153" s="10">
        <f t="shared" si="16"/>
        <v>42173.342488425922</v>
      </c>
    </row>
    <row r="154" spans="1:20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5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8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7"/>
        <v>science fiction</v>
      </c>
      <c r="S154" s="10">
        <f t="shared" si="15"/>
        <v>41874.869212962956</v>
      </c>
      <c r="T154" s="10">
        <f t="shared" si="16"/>
        <v>41904.869212962956</v>
      </c>
    </row>
    <row r="155" spans="1:20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8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7"/>
        <v>science fiction</v>
      </c>
      <c r="S155" s="10">
        <f t="shared" si="15"/>
        <v>41933.377824074072</v>
      </c>
      <c r="T155" s="10">
        <f t="shared" si="16"/>
        <v>41975.419490740744</v>
      </c>
    </row>
    <row r="156" spans="1:20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5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8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7"/>
        <v>science fiction</v>
      </c>
      <c r="S156" s="10">
        <f t="shared" si="15"/>
        <v>42115.339062499996</v>
      </c>
      <c r="T156" s="10">
        <f t="shared" si="16"/>
        <v>42158.339062499996</v>
      </c>
    </row>
    <row r="157" spans="1:20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5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8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7"/>
        <v>science fiction</v>
      </c>
      <c r="S157" s="10">
        <f t="shared" si="15"/>
        <v>42168.351099537038</v>
      </c>
      <c r="T157" s="10">
        <f t="shared" si="16"/>
        <v>42208.351099537038</v>
      </c>
    </row>
    <row r="158" spans="1:20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5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8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7"/>
        <v>science fiction</v>
      </c>
      <c r="S158" s="10">
        <f t="shared" si="15"/>
        <v>41793.916620370372</v>
      </c>
      <c r="T158" s="10">
        <f t="shared" si="16"/>
        <v>41853.916620370372</v>
      </c>
    </row>
    <row r="159" spans="1:20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5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8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7"/>
        <v>science fiction</v>
      </c>
      <c r="S159" s="10">
        <f t="shared" si="15"/>
        <v>42396.703379629624</v>
      </c>
      <c r="T159" s="10">
        <f t="shared" si="16"/>
        <v>42426.703379629624</v>
      </c>
    </row>
    <row r="160" spans="1:20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5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8"/>
        <v>0</v>
      </c>
      <c r="P160" t="e">
        <f t="shared" si="13"/>
        <v>#DIV/0!</v>
      </c>
      <c r="Q160" t="str">
        <f t="shared" si="14"/>
        <v>film &amp; video</v>
      </c>
      <c r="R160" t="str">
        <f t="shared" si="17"/>
        <v>science fiction</v>
      </c>
      <c r="S160" s="10">
        <f t="shared" si="15"/>
        <v>41903.868379629625</v>
      </c>
      <c r="T160" s="10">
        <f t="shared" si="16"/>
        <v>41933.868379629625</v>
      </c>
    </row>
    <row r="161" spans="1:20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5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8"/>
        <v>2E-3</v>
      </c>
      <c r="P161">
        <f t="shared" si="13"/>
        <v>10</v>
      </c>
      <c r="Q161" t="str">
        <f t="shared" si="14"/>
        <v>film &amp; video</v>
      </c>
      <c r="R161" t="str">
        <f t="shared" si="17"/>
        <v>science fiction</v>
      </c>
      <c r="S161" s="10">
        <f t="shared" si="15"/>
        <v>42514.226215277777</v>
      </c>
      <c r="T161" s="10">
        <f t="shared" si="16"/>
        <v>42554.226215277777</v>
      </c>
    </row>
    <row r="162" spans="1:20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8"/>
        <v>0</v>
      </c>
      <c r="P162" t="e">
        <f t="shared" si="13"/>
        <v>#DIV/0!</v>
      </c>
      <c r="Q162" t="str">
        <f t="shared" si="14"/>
        <v>film &amp; video</v>
      </c>
      <c r="R162" t="str">
        <f t="shared" si="17"/>
        <v>drama</v>
      </c>
      <c r="S162" s="10">
        <f t="shared" si="15"/>
        <v>42171.70475694444</v>
      </c>
      <c r="T162" s="10">
        <f t="shared" si="16"/>
        <v>42231.70475694444</v>
      </c>
    </row>
    <row r="163" spans="1:20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8"/>
        <v>0.01</v>
      </c>
      <c r="P163">
        <f t="shared" si="13"/>
        <v>5</v>
      </c>
      <c r="Q163" t="str">
        <f t="shared" si="14"/>
        <v>film &amp; video</v>
      </c>
      <c r="R163" t="str">
        <f t="shared" si="17"/>
        <v>drama</v>
      </c>
      <c r="S163" s="10">
        <f t="shared" si="15"/>
        <v>41792.479108796295</v>
      </c>
      <c r="T163" s="10">
        <f t="shared" si="16"/>
        <v>41822.479108796295</v>
      </c>
    </row>
    <row r="164" spans="1:20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8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7"/>
        <v>drama</v>
      </c>
      <c r="S164" s="10">
        <f t="shared" si="15"/>
        <v>41834.91847222222</v>
      </c>
      <c r="T164" s="10">
        <f t="shared" si="16"/>
        <v>41867.779166666667</v>
      </c>
    </row>
    <row r="165" spans="1:20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8"/>
        <v>0</v>
      </c>
      <c r="P165" t="e">
        <f t="shared" si="13"/>
        <v>#DIV/0!</v>
      </c>
      <c r="Q165" t="str">
        <f t="shared" si="14"/>
        <v>film &amp; video</v>
      </c>
      <c r="R165" t="str">
        <f t="shared" si="17"/>
        <v>drama</v>
      </c>
      <c r="S165" s="10">
        <f t="shared" si="15"/>
        <v>42243.752939814811</v>
      </c>
      <c r="T165" s="10">
        <f t="shared" si="16"/>
        <v>42277.791666666664</v>
      </c>
    </row>
    <row r="166" spans="1:20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8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7"/>
        <v>drama</v>
      </c>
      <c r="S166" s="10">
        <f t="shared" si="15"/>
        <v>41841.554409722223</v>
      </c>
      <c r="T166" s="10">
        <f t="shared" si="16"/>
        <v>41901.554409722223</v>
      </c>
    </row>
    <row r="167" spans="1:20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8"/>
        <v>0</v>
      </c>
      <c r="P167" t="e">
        <f t="shared" si="13"/>
        <v>#DIV/0!</v>
      </c>
      <c r="Q167" t="str">
        <f t="shared" si="14"/>
        <v>film &amp; video</v>
      </c>
      <c r="R167" t="str">
        <f t="shared" si="17"/>
        <v>drama</v>
      </c>
      <c r="S167" s="10">
        <f t="shared" si="15"/>
        <v>42351.450509259252</v>
      </c>
      <c r="T167" s="10">
        <f t="shared" si="16"/>
        <v>42381.450509259252</v>
      </c>
    </row>
    <row r="168" spans="1:20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8"/>
        <v>60</v>
      </c>
      <c r="P168">
        <f t="shared" si="13"/>
        <v>3000</v>
      </c>
      <c r="Q168" t="str">
        <f t="shared" si="14"/>
        <v>film &amp; video</v>
      </c>
      <c r="R168" t="str">
        <f t="shared" si="17"/>
        <v>drama</v>
      </c>
      <c r="S168" s="10">
        <f t="shared" si="15"/>
        <v>42720.867615740739</v>
      </c>
      <c r="T168" s="10">
        <f t="shared" si="16"/>
        <v>42750.867615740739</v>
      </c>
    </row>
    <row r="169" spans="1:20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8"/>
        <v>0.01</v>
      </c>
      <c r="P169">
        <f t="shared" si="13"/>
        <v>5.5</v>
      </c>
      <c r="Q169" t="str">
        <f t="shared" si="14"/>
        <v>film &amp; video</v>
      </c>
      <c r="R169" t="str">
        <f t="shared" si="17"/>
        <v>drama</v>
      </c>
      <c r="S169" s="10">
        <f t="shared" si="15"/>
        <v>42160.719155092585</v>
      </c>
      <c r="T169" s="10">
        <f t="shared" si="16"/>
        <v>42220.719155092585</v>
      </c>
    </row>
    <row r="170" spans="1:20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8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7"/>
        <v>drama</v>
      </c>
      <c r="S170" s="10">
        <f t="shared" si="15"/>
        <v>42052.626967592594</v>
      </c>
      <c r="T170" s="10">
        <f t="shared" si="16"/>
        <v>42082.585300925923</v>
      </c>
    </row>
    <row r="171" spans="1:20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8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7"/>
        <v>drama</v>
      </c>
      <c r="S171" s="10">
        <f t="shared" si="15"/>
        <v>41900.296979166662</v>
      </c>
      <c r="T171" s="10">
        <f t="shared" si="16"/>
        <v>41930.296979166662</v>
      </c>
    </row>
    <row r="172" spans="1:20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8"/>
        <v>3.25</v>
      </c>
      <c r="P172">
        <f t="shared" si="13"/>
        <v>32.5</v>
      </c>
      <c r="Q172" t="str">
        <f t="shared" si="14"/>
        <v>film &amp; video</v>
      </c>
      <c r="R172" t="str">
        <f t="shared" si="17"/>
        <v>drama</v>
      </c>
      <c r="S172" s="10">
        <f t="shared" si="15"/>
        <v>42216.769479166665</v>
      </c>
      <c r="T172" s="10">
        <f t="shared" si="16"/>
        <v>42246.019444444442</v>
      </c>
    </row>
    <row r="173" spans="1:20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8"/>
        <v>2E-3</v>
      </c>
      <c r="P173">
        <f t="shared" si="13"/>
        <v>1</v>
      </c>
      <c r="Q173" t="str">
        <f t="shared" si="14"/>
        <v>film &amp; video</v>
      </c>
      <c r="R173" t="str">
        <f t="shared" si="17"/>
        <v>drama</v>
      </c>
      <c r="S173" s="10">
        <f t="shared" si="15"/>
        <v>42533.972384259258</v>
      </c>
      <c r="T173" s="10">
        <f t="shared" si="16"/>
        <v>42593.972384259258</v>
      </c>
    </row>
    <row r="174" spans="1:20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8"/>
        <v>0</v>
      </c>
      <c r="P174" t="e">
        <f t="shared" si="13"/>
        <v>#DIV/0!</v>
      </c>
      <c r="Q174" t="str">
        <f t="shared" si="14"/>
        <v>film &amp; video</v>
      </c>
      <c r="R174" t="str">
        <f t="shared" si="17"/>
        <v>drama</v>
      </c>
      <c r="S174" s="10">
        <f t="shared" si="15"/>
        <v>42047.186608796292</v>
      </c>
      <c r="T174" s="10">
        <f t="shared" si="16"/>
        <v>42082.144942129627</v>
      </c>
    </row>
    <row r="175" spans="1:20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8"/>
        <v>0</v>
      </c>
      <c r="P175" t="e">
        <f t="shared" si="13"/>
        <v>#DIV/0!</v>
      </c>
      <c r="Q175" t="str">
        <f t="shared" si="14"/>
        <v>film &amp; video</v>
      </c>
      <c r="R175" t="str">
        <f t="shared" si="17"/>
        <v>drama</v>
      </c>
      <c r="S175" s="10">
        <f t="shared" si="15"/>
        <v>42033.364675925921</v>
      </c>
      <c r="T175" s="10">
        <f t="shared" si="16"/>
        <v>42063.364675925921</v>
      </c>
    </row>
    <row r="176" spans="1:20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8"/>
        <v>0</v>
      </c>
      <c r="P176" t="e">
        <f t="shared" si="13"/>
        <v>#DIV/0!</v>
      </c>
      <c r="Q176" t="str">
        <f t="shared" si="14"/>
        <v>film &amp; video</v>
      </c>
      <c r="R176" t="str">
        <f t="shared" si="17"/>
        <v>drama</v>
      </c>
      <c r="S176" s="10">
        <f t="shared" si="15"/>
        <v>42072.55064814815</v>
      </c>
      <c r="T176" s="10">
        <f t="shared" si="16"/>
        <v>42132.55064814815</v>
      </c>
    </row>
    <row r="177" spans="1:20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8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7"/>
        <v>drama</v>
      </c>
      <c r="S177" s="10">
        <f t="shared" si="15"/>
        <v>41855.569571759253</v>
      </c>
      <c r="T177" s="10">
        <f t="shared" si="16"/>
        <v>41880.569571759253</v>
      </c>
    </row>
    <row r="178" spans="1:20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8"/>
        <v>0</v>
      </c>
      <c r="P178" t="e">
        <f t="shared" si="13"/>
        <v>#DIV/0!</v>
      </c>
      <c r="Q178" t="str">
        <f t="shared" si="14"/>
        <v>film &amp; video</v>
      </c>
      <c r="R178" t="str">
        <f t="shared" si="17"/>
        <v>drama</v>
      </c>
      <c r="S178" s="10">
        <f t="shared" si="15"/>
        <v>42191.615729166668</v>
      </c>
      <c r="T178" s="10">
        <f t="shared" si="16"/>
        <v>42221.615729166668</v>
      </c>
    </row>
    <row r="179" spans="1:20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8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7"/>
        <v>drama</v>
      </c>
      <c r="S179" s="10">
        <f t="shared" si="15"/>
        <v>42069.839421296296</v>
      </c>
      <c r="T179" s="10">
        <f t="shared" si="16"/>
        <v>42086.797754629624</v>
      </c>
    </row>
    <row r="180" spans="1:20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8"/>
        <v>0</v>
      </c>
      <c r="P180" t="e">
        <f t="shared" si="13"/>
        <v>#DIV/0!</v>
      </c>
      <c r="Q180" t="str">
        <f t="shared" si="14"/>
        <v>film &amp; video</v>
      </c>
      <c r="R180" t="str">
        <f t="shared" si="17"/>
        <v>drama</v>
      </c>
      <c r="S180" s="10">
        <f t="shared" si="15"/>
        <v>42304.747048611105</v>
      </c>
      <c r="T180" s="10">
        <f t="shared" si="16"/>
        <v>42334.788715277777</v>
      </c>
    </row>
    <row r="181" spans="1:20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8"/>
        <v>20</v>
      </c>
      <c r="P181">
        <f t="shared" si="13"/>
        <v>100</v>
      </c>
      <c r="Q181" t="str">
        <f t="shared" si="14"/>
        <v>film &amp; video</v>
      </c>
      <c r="R181" t="str">
        <f t="shared" si="17"/>
        <v>drama</v>
      </c>
      <c r="S181" s="10">
        <f t="shared" si="15"/>
        <v>42402.872164351851</v>
      </c>
      <c r="T181" s="10">
        <f t="shared" si="16"/>
        <v>42432.872164351851</v>
      </c>
    </row>
    <row r="182" spans="1:20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8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7"/>
        <v>drama</v>
      </c>
      <c r="S182" s="10">
        <f t="shared" si="15"/>
        <v>42067.782905092587</v>
      </c>
      <c r="T182" s="10">
        <f t="shared" si="16"/>
        <v>42107.583333333336</v>
      </c>
    </row>
    <row r="183" spans="1:20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8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7"/>
        <v>drama</v>
      </c>
      <c r="S183" s="10">
        <f t="shared" si="15"/>
        <v>42147.533506944441</v>
      </c>
      <c r="T183" s="10">
        <f t="shared" si="16"/>
        <v>42177.533506944441</v>
      </c>
    </row>
    <row r="184" spans="1:20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8"/>
        <v>0</v>
      </c>
      <c r="P184" t="e">
        <f t="shared" si="13"/>
        <v>#DIV/0!</v>
      </c>
      <c r="Q184" t="str">
        <f t="shared" si="14"/>
        <v>film &amp; video</v>
      </c>
      <c r="R184" t="str">
        <f t="shared" si="17"/>
        <v>drama</v>
      </c>
      <c r="S184" s="10">
        <f t="shared" si="15"/>
        <v>42711.803611111107</v>
      </c>
      <c r="T184" s="10">
        <f t="shared" si="16"/>
        <v>42741.803611111107</v>
      </c>
    </row>
    <row r="185" spans="1:20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8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7"/>
        <v>drama</v>
      </c>
      <c r="S185" s="10">
        <f t="shared" si="15"/>
        <v>41939.601967592593</v>
      </c>
      <c r="T185" s="10">
        <f t="shared" si="16"/>
        <v>41969.643634259257</v>
      </c>
    </row>
    <row r="186" spans="1:20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8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7"/>
        <v>drama</v>
      </c>
      <c r="S186" s="10">
        <f t="shared" si="15"/>
        <v>41825.58289351852</v>
      </c>
      <c r="T186" s="10">
        <f t="shared" si="16"/>
        <v>41882.957638888889</v>
      </c>
    </row>
    <row r="187" spans="1:20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8"/>
        <v>5.5</v>
      </c>
      <c r="P187">
        <f t="shared" si="13"/>
        <v>220</v>
      </c>
      <c r="Q187" t="str">
        <f t="shared" si="14"/>
        <v>film &amp; video</v>
      </c>
      <c r="R187" t="str">
        <f t="shared" si="17"/>
        <v>drama</v>
      </c>
      <c r="S187" s="10">
        <f t="shared" si="15"/>
        <v>42570.702997685185</v>
      </c>
      <c r="T187" s="10">
        <f t="shared" si="16"/>
        <v>42600.702997685185</v>
      </c>
    </row>
    <row r="188" spans="1:20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8"/>
        <v>0</v>
      </c>
      <c r="P188" t="e">
        <f t="shared" si="13"/>
        <v>#DIV/0!</v>
      </c>
      <c r="Q188" t="str">
        <f t="shared" si="14"/>
        <v>film &amp; video</v>
      </c>
      <c r="R188" t="str">
        <f t="shared" si="17"/>
        <v>drama</v>
      </c>
      <c r="S188" s="10">
        <f t="shared" si="15"/>
        <v>42767.604560185187</v>
      </c>
      <c r="T188" s="10">
        <f t="shared" si="16"/>
        <v>42797.624999999993</v>
      </c>
    </row>
    <row r="189" spans="1:20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8"/>
        <v>16</v>
      </c>
      <c r="P189">
        <f t="shared" si="13"/>
        <v>160</v>
      </c>
      <c r="Q189" t="str">
        <f t="shared" si="14"/>
        <v>film &amp; video</v>
      </c>
      <c r="R189" t="str">
        <f t="shared" si="17"/>
        <v>drama</v>
      </c>
      <c r="S189" s="10">
        <f t="shared" si="15"/>
        <v>42182.02612268518</v>
      </c>
      <c r="T189" s="10">
        <f t="shared" si="16"/>
        <v>42206.082638888889</v>
      </c>
    </row>
    <row r="190" spans="1:20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8"/>
        <v>0</v>
      </c>
      <c r="P190" t="e">
        <f t="shared" si="13"/>
        <v>#DIV/0!</v>
      </c>
      <c r="Q190" t="str">
        <f t="shared" si="14"/>
        <v>film &amp; video</v>
      </c>
      <c r="R190" t="str">
        <f t="shared" si="17"/>
        <v>drama</v>
      </c>
      <c r="S190" s="10">
        <f t="shared" si="15"/>
        <v>41856.974710648145</v>
      </c>
      <c r="T190" s="10">
        <f t="shared" si="16"/>
        <v>41886.974710648145</v>
      </c>
    </row>
    <row r="191" spans="1:20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8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7"/>
        <v>drama</v>
      </c>
      <c r="S191" s="10">
        <f t="shared" si="15"/>
        <v>42556.482372685183</v>
      </c>
      <c r="T191" s="10">
        <f t="shared" si="16"/>
        <v>42616.482372685183</v>
      </c>
    </row>
    <row r="192" spans="1:20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8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7"/>
        <v>drama</v>
      </c>
      <c r="S192" s="10">
        <f t="shared" si="15"/>
        <v>42527.442662037036</v>
      </c>
      <c r="T192" s="10">
        <f t="shared" si="16"/>
        <v>42537.442662037036</v>
      </c>
    </row>
    <row r="193" spans="1:20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8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7"/>
        <v>drama</v>
      </c>
      <c r="S193" s="10">
        <f t="shared" si="15"/>
        <v>42239.233078703699</v>
      </c>
      <c r="T193" s="10">
        <f t="shared" si="16"/>
        <v>42279.233078703699</v>
      </c>
    </row>
    <row r="194" spans="1:20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8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7"/>
        <v>drama</v>
      </c>
      <c r="S194" s="10">
        <f t="shared" si="15"/>
        <v>41899.583703703705</v>
      </c>
      <c r="T194" s="10">
        <f t="shared" si="16"/>
        <v>41929.583703703705</v>
      </c>
    </row>
    <row r="195" spans="1:20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8"/>
        <v>0</v>
      </c>
      <c r="P195" t="e">
        <f t="shared" ref="P195:P258" si="19">(E195/L195)</f>
        <v>#DIV/0!</v>
      </c>
      <c r="Q195" t="str">
        <f t="shared" ref="Q195:Q258" si="20">LEFT(N195,SEARCH("/",N195,1)-1)</f>
        <v>film &amp; video</v>
      </c>
      <c r="R195" t="str">
        <f t="shared" si="17"/>
        <v>drama</v>
      </c>
      <c r="S195" s="10">
        <f t="shared" ref="S195:S258" si="21">(J195/86400)+25569+(-5/24)</f>
        <v>41911.726458333331</v>
      </c>
      <c r="T195" s="10">
        <f t="shared" ref="T195:T258" si="22">(I195/86400)+25569+(-5/24)</f>
        <v>41971.768124999995</v>
      </c>
    </row>
    <row r="196" spans="1:20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17"/>
        <v>drama</v>
      </c>
      <c r="S196" s="10">
        <f t="shared" si="21"/>
        <v>42375.788553240738</v>
      </c>
      <c r="T196" s="10">
        <f t="shared" si="22"/>
        <v>42435.788553240738</v>
      </c>
    </row>
    <row r="197" spans="1:20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17"/>
        <v>drama</v>
      </c>
      <c r="S197" s="10">
        <f t="shared" si="21"/>
        <v>42135.462175925924</v>
      </c>
      <c r="T197" s="10">
        <f t="shared" si="22"/>
        <v>42195.462175925924</v>
      </c>
    </row>
    <row r="198" spans="1:20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ref="R198:R261" si="23">RIGHT(N198,VALUE(LEN(N198)-LEN(LEFT(N198,SEARCH("/",N198,1)-1))-1))</f>
        <v>drama</v>
      </c>
      <c r="S198" s="10">
        <f t="shared" si="21"/>
        <v>42259.334467592591</v>
      </c>
      <c r="T198" s="10">
        <f t="shared" si="22"/>
        <v>42287.666666666664</v>
      </c>
    </row>
    <row r="199" spans="1:20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ref="O199:O262" si="24">(E199/D199)*100</f>
        <v>10.48</v>
      </c>
      <c r="P199">
        <f t="shared" si="19"/>
        <v>32.75</v>
      </c>
      <c r="Q199" t="str">
        <f t="shared" si="20"/>
        <v>film &amp; video</v>
      </c>
      <c r="R199" t="str">
        <f t="shared" si="23"/>
        <v>drama</v>
      </c>
      <c r="S199" s="10">
        <f t="shared" si="21"/>
        <v>42741.640046296299</v>
      </c>
      <c r="T199" s="10">
        <f t="shared" si="22"/>
        <v>42783.666666666664</v>
      </c>
    </row>
    <row r="200" spans="1:20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4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3"/>
        <v>drama</v>
      </c>
      <c r="S200" s="10">
        <f t="shared" si="21"/>
        <v>41887.175023148149</v>
      </c>
      <c r="T200" s="10">
        <f t="shared" si="22"/>
        <v>41917.175023148149</v>
      </c>
    </row>
    <row r="201" spans="1:20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4"/>
        <v>0</v>
      </c>
      <c r="P201" t="e">
        <f t="shared" si="19"/>
        <v>#DIV/0!</v>
      </c>
      <c r="Q201" t="str">
        <f t="shared" si="20"/>
        <v>film &amp; video</v>
      </c>
      <c r="R201" t="str">
        <f t="shared" si="23"/>
        <v>drama</v>
      </c>
      <c r="S201" s="10">
        <f t="shared" si="21"/>
        <v>42583.915532407402</v>
      </c>
      <c r="T201" s="10">
        <f t="shared" si="22"/>
        <v>42613.915532407402</v>
      </c>
    </row>
    <row r="202" spans="1:20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4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3"/>
        <v>drama</v>
      </c>
      <c r="S202" s="10">
        <f t="shared" si="21"/>
        <v>41866.875034722216</v>
      </c>
      <c r="T202" s="10">
        <f t="shared" si="22"/>
        <v>41896.875034722216</v>
      </c>
    </row>
    <row r="203" spans="1:20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4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3"/>
        <v>drama</v>
      </c>
      <c r="S203" s="10">
        <f t="shared" si="21"/>
        <v>42023.610289351847</v>
      </c>
      <c r="T203" s="10">
        <f t="shared" si="22"/>
        <v>42043.610289351847</v>
      </c>
    </row>
    <row r="204" spans="1:20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4"/>
        <v>0</v>
      </c>
      <c r="P204" t="e">
        <f t="shared" si="19"/>
        <v>#DIV/0!</v>
      </c>
      <c r="Q204" t="str">
        <f t="shared" si="20"/>
        <v>film &amp; video</v>
      </c>
      <c r="R204" t="str">
        <f t="shared" si="23"/>
        <v>drama</v>
      </c>
      <c r="S204" s="10">
        <f t="shared" si="21"/>
        <v>42255.719490740739</v>
      </c>
      <c r="T204" s="10">
        <f t="shared" si="22"/>
        <v>42285.665972222218</v>
      </c>
    </row>
    <row r="205" spans="1:20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4"/>
        <v>29.84</v>
      </c>
      <c r="P205">
        <f t="shared" si="19"/>
        <v>93.25</v>
      </c>
      <c r="Q205" t="str">
        <f t="shared" si="20"/>
        <v>film &amp; video</v>
      </c>
      <c r="R205" t="str">
        <f t="shared" si="23"/>
        <v>drama</v>
      </c>
      <c r="S205" s="10">
        <f t="shared" si="21"/>
        <v>41973.639629629623</v>
      </c>
      <c r="T205" s="10">
        <f t="shared" si="22"/>
        <v>42033.639629629623</v>
      </c>
    </row>
    <row r="206" spans="1:20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4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3"/>
        <v>drama</v>
      </c>
      <c r="S206" s="10">
        <f t="shared" si="21"/>
        <v>42556.375034722216</v>
      </c>
      <c r="T206" s="10">
        <f t="shared" si="22"/>
        <v>42586.375034722216</v>
      </c>
    </row>
    <row r="207" spans="1:20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4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3"/>
        <v>drama</v>
      </c>
      <c r="S207" s="10">
        <f t="shared" si="21"/>
        <v>42248.423865740733</v>
      </c>
      <c r="T207" s="10">
        <f t="shared" si="22"/>
        <v>42283.423865740733</v>
      </c>
    </row>
    <row r="208" spans="1:20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4"/>
        <v>0</v>
      </c>
      <c r="P208" t="e">
        <f t="shared" si="19"/>
        <v>#DIV/0!</v>
      </c>
      <c r="Q208" t="str">
        <f t="shared" si="20"/>
        <v>film &amp; video</v>
      </c>
      <c r="R208" t="str">
        <f t="shared" si="23"/>
        <v>drama</v>
      </c>
      <c r="S208" s="10">
        <f t="shared" si="21"/>
        <v>42566.79609953703</v>
      </c>
      <c r="T208" s="10">
        <f t="shared" si="22"/>
        <v>42587.79609953703</v>
      </c>
    </row>
    <row r="209" spans="1:20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4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3"/>
        <v>drama</v>
      </c>
      <c r="S209" s="10">
        <f t="shared" si="21"/>
        <v>41977.988865740735</v>
      </c>
      <c r="T209" s="10">
        <f t="shared" si="22"/>
        <v>42007.988865740735</v>
      </c>
    </row>
    <row r="210" spans="1:20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4"/>
        <v>0</v>
      </c>
      <c r="P210" t="e">
        <f t="shared" si="19"/>
        <v>#DIV/0!</v>
      </c>
      <c r="Q210" t="str">
        <f t="shared" si="20"/>
        <v>film &amp; video</v>
      </c>
      <c r="R210" t="str">
        <f t="shared" si="23"/>
        <v>drama</v>
      </c>
      <c r="S210" s="10">
        <f t="shared" si="21"/>
        <v>41959.16165509259</v>
      </c>
      <c r="T210" s="10">
        <f t="shared" si="22"/>
        <v>41989.16165509259</v>
      </c>
    </row>
    <row r="211" spans="1:20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4"/>
        <v>0</v>
      </c>
      <c r="P211" t="e">
        <f t="shared" si="19"/>
        <v>#DIV/0!</v>
      </c>
      <c r="Q211" t="str">
        <f t="shared" si="20"/>
        <v>film &amp; video</v>
      </c>
      <c r="R211" t="str">
        <f t="shared" si="23"/>
        <v>drama</v>
      </c>
      <c r="S211" s="10">
        <f t="shared" si="21"/>
        <v>42165.714525462965</v>
      </c>
      <c r="T211" s="10">
        <f t="shared" si="22"/>
        <v>42195.714525462965</v>
      </c>
    </row>
    <row r="212" spans="1:20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4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3"/>
        <v>drama</v>
      </c>
      <c r="S212" s="10">
        <f t="shared" si="21"/>
        <v>42248.856388888882</v>
      </c>
      <c r="T212" s="10">
        <f t="shared" si="22"/>
        <v>42277.999999999993</v>
      </c>
    </row>
    <row r="213" spans="1:20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4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3"/>
        <v>drama</v>
      </c>
      <c r="S213" s="10">
        <f t="shared" si="21"/>
        <v>42235.951585648145</v>
      </c>
      <c r="T213" s="10">
        <f t="shared" si="22"/>
        <v>42265.951585648145</v>
      </c>
    </row>
    <row r="214" spans="1:20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4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3"/>
        <v>drama</v>
      </c>
      <c r="S214" s="10">
        <f t="shared" si="21"/>
        <v>42416.672685185178</v>
      </c>
      <c r="T214" s="10">
        <f t="shared" si="22"/>
        <v>42476.631018518521</v>
      </c>
    </row>
    <row r="215" spans="1:20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4"/>
        <v>0.04</v>
      </c>
      <c r="P215">
        <f t="shared" si="19"/>
        <v>20</v>
      </c>
      <c r="Q215" t="str">
        <f t="shared" si="20"/>
        <v>film &amp; video</v>
      </c>
      <c r="R215" t="str">
        <f t="shared" si="23"/>
        <v>drama</v>
      </c>
      <c r="S215" s="10">
        <f t="shared" si="21"/>
        <v>42202.385960648149</v>
      </c>
      <c r="T215" s="10">
        <f t="shared" si="22"/>
        <v>42232.379641203697</v>
      </c>
    </row>
    <row r="216" spans="1:20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4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3"/>
        <v>drama</v>
      </c>
      <c r="S216" s="10">
        <f t="shared" si="21"/>
        <v>42009.432280092595</v>
      </c>
      <c r="T216" s="10">
        <f t="shared" si="22"/>
        <v>42069.432280092595</v>
      </c>
    </row>
    <row r="217" spans="1:20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4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3"/>
        <v>drama</v>
      </c>
      <c r="S217" s="10">
        <f t="shared" si="21"/>
        <v>42375.021782407406</v>
      </c>
      <c r="T217" s="10">
        <f t="shared" si="22"/>
        <v>42417.790972222218</v>
      </c>
    </row>
    <row r="218" spans="1:20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4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3"/>
        <v>drama</v>
      </c>
      <c r="S218" s="10">
        <f t="shared" si="21"/>
        <v>42066.750428240739</v>
      </c>
      <c r="T218" s="10">
        <f t="shared" si="22"/>
        <v>42116.708761574067</v>
      </c>
    </row>
    <row r="219" spans="1:20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4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3"/>
        <v>drama</v>
      </c>
      <c r="S219" s="10">
        <f t="shared" si="21"/>
        <v>41970.432280092595</v>
      </c>
      <c r="T219" s="10">
        <f t="shared" si="22"/>
        <v>42001.432280092595</v>
      </c>
    </row>
    <row r="220" spans="1:20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4"/>
        <v>2</v>
      </c>
      <c r="P220">
        <f t="shared" si="19"/>
        <v>100</v>
      </c>
      <c r="Q220" t="str">
        <f t="shared" si="20"/>
        <v>film &amp; video</v>
      </c>
      <c r="R220" t="str">
        <f t="shared" si="23"/>
        <v>drama</v>
      </c>
      <c r="S220" s="10">
        <f t="shared" si="21"/>
        <v>42079.420011574075</v>
      </c>
      <c r="T220" s="10">
        <f t="shared" si="22"/>
        <v>42139.420011574075</v>
      </c>
    </row>
    <row r="221" spans="1:20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4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3"/>
        <v>drama</v>
      </c>
      <c r="S221" s="10">
        <f t="shared" si="21"/>
        <v>42429.118344907409</v>
      </c>
      <c r="T221" s="10">
        <f t="shared" si="22"/>
        <v>42461.082638888889</v>
      </c>
    </row>
    <row r="222" spans="1:20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4"/>
        <v>0.72</v>
      </c>
      <c r="P222">
        <f t="shared" si="19"/>
        <v>120</v>
      </c>
      <c r="Q222" t="str">
        <f t="shared" si="20"/>
        <v>film &amp; video</v>
      </c>
      <c r="R222" t="str">
        <f t="shared" si="23"/>
        <v>drama</v>
      </c>
      <c r="S222" s="10">
        <f t="shared" si="21"/>
        <v>42195.435532407406</v>
      </c>
      <c r="T222" s="10">
        <f t="shared" si="22"/>
        <v>42236.629166666666</v>
      </c>
    </row>
    <row r="223" spans="1:20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4"/>
        <v>0</v>
      </c>
      <c r="P223" t="e">
        <f t="shared" si="19"/>
        <v>#DIV/0!</v>
      </c>
      <c r="Q223" t="str">
        <f t="shared" si="20"/>
        <v>film &amp; video</v>
      </c>
      <c r="R223" t="str">
        <f t="shared" si="23"/>
        <v>drama</v>
      </c>
      <c r="S223" s="10">
        <f t="shared" si="21"/>
        <v>42031.629212962966</v>
      </c>
      <c r="T223" s="10">
        <f t="shared" si="22"/>
        <v>42091.587546296294</v>
      </c>
    </row>
    <row r="224" spans="1:20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4"/>
        <v>13</v>
      </c>
      <c r="P224">
        <f t="shared" si="19"/>
        <v>65</v>
      </c>
      <c r="Q224" t="str">
        <f t="shared" si="20"/>
        <v>film &amp; video</v>
      </c>
      <c r="R224" t="str">
        <f t="shared" si="23"/>
        <v>drama</v>
      </c>
      <c r="S224" s="10">
        <f t="shared" si="21"/>
        <v>42031.561550925922</v>
      </c>
      <c r="T224" s="10">
        <f t="shared" si="22"/>
        <v>42089.902083333327</v>
      </c>
    </row>
    <row r="225" spans="1:20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4"/>
        <v>0</v>
      </c>
      <c r="P225" t="e">
        <f t="shared" si="19"/>
        <v>#DIV/0!</v>
      </c>
      <c r="Q225" t="str">
        <f t="shared" si="20"/>
        <v>film &amp; video</v>
      </c>
      <c r="R225" t="str">
        <f t="shared" si="23"/>
        <v>drama</v>
      </c>
      <c r="S225" s="10">
        <f t="shared" si="21"/>
        <v>42481.839699074073</v>
      </c>
      <c r="T225" s="10">
        <f t="shared" si="22"/>
        <v>42511.836805555555</v>
      </c>
    </row>
    <row r="226" spans="1:20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4"/>
        <v>0</v>
      </c>
      <c r="P226" t="e">
        <f t="shared" si="19"/>
        <v>#DIV/0!</v>
      </c>
      <c r="Q226" t="str">
        <f t="shared" si="20"/>
        <v>film &amp; video</v>
      </c>
      <c r="R226" t="str">
        <f t="shared" si="23"/>
        <v>drama</v>
      </c>
      <c r="S226" s="10">
        <f t="shared" si="21"/>
        <v>42135.026921296296</v>
      </c>
      <c r="T226" s="10">
        <f t="shared" si="22"/>
        <v>42195.026921296296</v>
      </c>
    </row>
    <row r="227" spans="1:20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4"/>
        <v>0</v>
      </c>
      <c r="P227" t="e">
        <f t="shared" si="19"/>
        <v>#DIV/0!</v>
      </c>
      <c r="Q227" t="str">
        <f t="shared" si="20"/>
        <v>film &amp; video</v>
      </c>
      <c r="R227" t="str">
        <f t="shared" si="23"/>
        <v>drama</v>
      </c>
      <c r="S227" s="10">
        <f t="shared" si="21"/>
        <v>42438.752939814811</v>
      </c>
      <c r="T227" s="10">
        <f t="shared" si="22"/>
        <v>42468.711273148147</v>
      </c>
    </row>
    <row r="228" spans="1:20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4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3"/>
        <v>drama</v>
      </c>
      <c r="S228" s="10">
        <f t="shared" si="21"/>
        <v>42106.457685185182</v>
      </c>
      <c r="T228" s="10">
        <f t="shared" si="22"/>
        <v>42155.186805555553</v>
      </c>
    </row>
    <row r="229" spans="1:20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4"/>
        <v>0</v>
      </c>
      <c r="P229" t="e">
        <f t="shared" si="19"/>
        <v>#DIV/0!</v>
      </c>
      <c r="Q229" t="str">
        <f t="shared" si="20"/>
        <v>film &amp; video</v>
      </c>
      <c r="R229" t="str">
        <f t="shared" si="23"/>
        <v>drama</v>
      </c>
      <c r="S229" s="10">
        <f t="shared" si="21"/>
        <v>42164.685659722221</v>
      </c>
      <c r="T229" s="10">
        <f t="shared" si="22"/>
        <v>42194.685659722221</v>
      </c>
    </row>
    <row r="230" spans="1:20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4"/>
        <v>0</v>
      </c>
      <c r="P230" t="e">
        <f t="shared" si="19"/>
        <v>#DIV/0!</v>
      </c>
      <c r="Q230" t="str">
        <f t="shared" si="20"/>
        <v>film &amp; video</v>
      </c>
      <c r="R230" t="str">
        <f t="shared" si="23"/>
        <v>drama</v>
      </c>
      <c r="S230" s="10">
        <f t="shared" si="21"/>
        <v>42096.478067129625</v>
      </c>
      <c r="T230" s="10">
        <f t="shared" si="22"/>
        <v>42156.478067129625</v>
      </c>
    </row>
    <row r="231" spans="1:20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4"/>
        <v>0</v>
      </c>
      <c r="P231" t="e">
        <f t="shared" si="19"/>
        <v>#DIV/0!</v>
      </c>
      <c r="Q231" t="str">
        <f t="shared" si="20"/>
        <v>film &amp; video</v>
      </c>
      <c r="R231" t="str">
        <f t="shared" si="23"/>
        <v>drama</v>
      </c>
      <c r="S231" s="10">
        <f t="shared" si="21"/>
        <v>42383.725659722222</v>
      </c>
      <c r="T231" s="10">
        <f t="shared" si="22"/>
        <v>42413.725659722222</v>
      </c>
    </row>
    <row r="232" spans="1:20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4"/>
        <v>0.4</v>
      </c>
      <c r="P232">
        <f t="shared" si="19"/>
        <v>30</v>
      </c>
      <c r="Q232" t="str">
        <f t="shared" si="20"/>
        <v>film &amp; video</v>
      </c>
      <c r="R232" t="str">
        <f t="shared" si="23"/>
        <v>drama</v>
      </c>
      <c r="S232" s="10">
        <f t="shared" si="21"/>
        <v>42129.568877314814</v>
      </c>
      <c r="T232" s="10">
        <f t="shared" si="22"/>
        <v>42159.568877314814</v>
      </c>
    </row>
    <row r="233" spans="1:20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4"/>
        <v>0</v>
      </c>
      <c r="P233" t="e">
        <f t="shared" si="19"/>
        <v>#DIV/0!</v>
      </c>
      <c r="Q233" t="str">
        <f t="shared" si="20"/>
        <v>film &amp; video</v>
      </c>
      <c r="R233" t="str">
        <f t="shared" si="23"/>
        <v>drama</v>
      </c>
      <c r="S233" s="10">
        <f t="shared" si="21"/>
        <v>42341.75059027777</v>
      </c>
      <c r="T233" s="10">
        <f t="shared" si="22"/>
        <v>42371.75059027777</v>
      </c>
    </row>
    <row r="234" spans="1:20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4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3"/>
        <v>drama</v>
      </c>
      <c r="S234" s="10">
        <f t="shared" si="21"/>
        <v>42032.617430555554</v>
      </c>
      <c r="T234" s="10">
        <f t="shared" si="22"/>
        <v>42062.617430555554</v>
      </c>
    </row>
    <row r="235" spans="1:20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4"/>
        <v>0</v>
      </c>
      <c r="P235" t="e">
        <f t="shared" si="19"/>
        <v>#DIV/0!</v>
      </c>
      <c r="Q235" t="str">
        <f t="shared" si="20"/>
        <v>film &amp; video</v>
      </c>
      <c r="R235" t="str">
        <f t="shared" si="23"/>
        <v>drama</v>
      </c>
      <c r="S235" s="10">
        <f t="shared" si="21"/>
        <v>42612.703379629624</v>
      </c>
      <c r="T235" s="10">
        <f t="shared" si="22"/>
        <v>42642.703379629624</v>
      </c>
    </row>
    <row r="236" spans="1:20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4"/>
        <v>40.1</v>
      </c>
      <c r="P236">
        <f t="shared" si="19"/>
        <v>80.2</v>
      </c>
      <c r="Q236" t="str">
        <f t="shared" si="20"/>
        <v>film &amp; video</v>
      </c>
      <c r="R236" t="str">
        <f t="shared" si="23"/>
        <v>drama</v>
      </c>
      <c r="S236" s="10">
        <f t="shared" si="21"/>
        <v>42135.82707175926</v>
      </c>
      <c r="T236" s="10">
        <f t="shared" si="22"/>
        <v>42175.82707175926</v>
      </c>
    </row>
    <row r="237" spans="1:20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4"/>
        <v>0</v>
      </c>
      <c r="P237" t="e">
        <f t="shared" si="19"/>
        <v>#DIV/0!</v>
      </c>
      <c r="Q237" t="str">
        <f t="shared" si="20"/>
        <v>film &amp; video</v>
      </c>
      <c r="R237" t="str">
        <f t="shared" si="23"/>
        <v>drama</v>
      </c>
      <c r="S237" s="10">
        <f t="shared" si="21"/>
        <v>42164.700196759259</v>
      </c>
      <c r="T237" s="10">
        <f t="shared" si="22"/>
        <v>42194.700196759259</v>
      </c>
    </row>
    <row r="238" spans="1:20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4"/>
        <v>0</v>
      </c>
      <c r="P238" t="e">
        <f t="shared" si="19"/>
        <v>#DIV/0!</v>
      </c>
      <c r="Q238" t="str">
        <f t="shared" si="20"/>
        <v>film &amp; video</v>
      </c>
      <c r="R238" t="str">
        <f t="shared" si="23"/>
        <v>drama</v>
      </c>
      <c r="S238" s="10">
        <f t="shared" si="21"/>
        <v>42320.876145833332</v>
      </c>
      <c r="T238" s="10">
        <f t="shared" si="22"/>
        <v>42373.791666666664</v>
      </c>
    </row>
    <row r="239" spans="1:20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4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3"/>
        <v>drama</v>
      </c>
      <c r="S239" s="10">
        <f t="shared" si="21"/>
        <v>42377.368854166663</v>
      </c>
      <c r="T239" s="10">
        <f t="shared" si="22"/>
        <v>42437.368854166663</v>
      </c>
    </row>
    <row r="240" spans="1:20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4"/>
        <v>0</v>
      </c>
      <c r="P240" t="e">
        <f t="shared" si="19"/>
        <v>#DIV/0!</v>
      </c>
      <c r="Q240" t="str">
        <f t="shared" si="20"/>
        <v>film &amp; video</v>
      </c>
      <c r="R240" t="str">
        <f t="shared" si="23"/>
        <v>drama</v>
      </c>
      <c r="S240" s="10">
        <f t="shared" si="21"/>
        <v>42713.754166666666</v>
      </c>
      <c r="T240" s="10">
        <f t="shared" si="22"/>
        <v>42734.166666666664</v>
      </c>
    </row>
    <row r="241" spans="1:20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4"/>
        <v>25</v>
      </c>
      <c r="P241">
        <f t="shared" si="19"/>
        <v>50</v>
      </c>
      <c r="Q241" t="str">
        <f t="shared" si="20"/>
        <v>film &amp; video</v>
      </c>
      <c r="R241" t="str">
        <f t="shared" si="23"/>
        <v>drama</v>
      </c>
      <c r="S241" s="10">
        <f t="shared" si="21"/>
        <v>42296.901967592588</v>
      </c>
      <c r="T241" s="10">
        <f t="shared" si="22"/>
        <v>42316.291666666664</v>
      </c>
    </row>
    <row r="242" spans="1:20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5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4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3"/>
        <v>documentary</v>
      </c>
      <c r="S242" s="10">
        <f t="shared" si="21"/>
        <v>41354.500127314815</v>
      </c>
      <c r="T242" s="10">
        <f t="shared" si="22"/>
        <v>41399.500127314815</v>
      </c>
    </row>
    <row r="243" spans="1:20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5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4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3"/>
        <v>documentary</v>
      </c>
      <c r="S243" s="10">
        <f t="shared" si="21"/>
        <v>41949.489629629628</v>
      </c>
      <c r="T243" s="10">
        <f t="shared" si="22"/>
        <v>41994.489629629628</v>
      </c>
    </row>
    <row r="244" spans="1:20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5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4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3"/>
        <v>documentary</v>
      </c>
      <c r="S244" s="10">
        <f t="shared" si="21"/>
        <v>40862.28460648148</v>
      </c>
      <c r="T244" s="10">
        <f t="shared" si="22"/>
        <v>40897.28460648148</v>
      </c>
    </row>
    <row r="245" spans="1:20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4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3"/>
        <v>documentary</v>
      </c>
      <c r="S245" s="10">
        <f t="shared" si="21"/>
        <v>41661.839166666665</v>
      </c>
      <c r="T245" s="10">
        <f t="shared" si="22"/>
        <v>41691.839166666665</v>
      </c>
    </row>
    <row r="246" spans="1:20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5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4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3"/>
        <v>documentary</v>
      </c>
      <c r="S246" s="10">
        <f t="shared" si="21"/>
        <v>40213.115266203698</v>
      </c>
      <c r="T246" s="10">
        <f t="shared" si="22"/>
        <v>40253.087500000001</v>
      </c>
    </row>
    <row r="247" spans="1:20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5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4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3"/>
        <v>documentary</v>
      </c>
      <c r="S247" s="10">
        <f t="shared" si="21"/>
        <v>41106.844733796293</v>
      </c>
      <c r="T247" s="10">
        <f t="shared" si="22"/>
        <v>41136.844733796293</v>
      </c>
    </row>
    <row r="248" spans="1:20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5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4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3"/>
        <v>documentary</v>
      </c>
      <c r="S248" s="10">
        <f t="shared" si="21"/>
        <v>40480.155150462961</v>
      </c>
      <c r="T248" s="10">
        <f t="shared" si="22"/>
        <v>40530.196817129625</v>
      </c>
    </row>
    <row r="249" spans="1:20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5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4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3"/>
        <v>documentary</v>
      </c>
      <c r="S249" s="10">
        <f t="shared" si="21"/>
        <v>40430.395995370367</v>
      </c>
      <c r="T249" s="10">
        <f t="shared" si="22"/>
        <v>40466.943749999999</v>
      </c>
    </row>
    <row r="250" spans="1:20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5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4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3"/>
        <v>documentary</v>
      </c>
      <c r="S250" s="10">
        <f t="shared" si="21"/>
        <v>40870.566076388888</v>
      </c>
      <c r="T250" s="10">
        <f t="shared" si="22"/>
        <v>40915.566076388888</v>
      </c>
    </row>
    <row r="251" spans="1:20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5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4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3"/>
        <v>documentary</v>
      </c>
      <c r="S251" s="10">
        <f t="shared" si="21"/>
        <v>40332.715509259258</v>
      </c>
      <c r="T251" s="10">
        <f t="shared" si="22"/>
        <v>40412.527777777774</v>
      </c>
    </row>
    <row r="252" spans="1:20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5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4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3"/>
        <v>documentary</v>
      </c>
      <c r="S252" s="10">
        <f t="shared" si="21"/>
        <v>41401.357534722221</v>
      </c>
      <c r="T252" s="10">
        <f t="shared" si="22"/>
        <v>41431.357534722221</v>
      </c>
    </row>
    <row r="253" spans="1:20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5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4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3"/>
        <v>documentary</v>
      </c>
      <c r="S253" s="10">
        <f t="shared" si="21"/>
        <v>41013.579236111109</v>
      </c>
      <c r="T253" s="10">
        <f t="shared" si="22"/>
        <v>41045.583333333328</v>
      </c>
    </row>
    <row r="254" spans="1:20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5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4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3"/>
        <v>documentary</v>
      </c>
      <c r="S254" s="10">
        <f t="shared" si="21"/>
        <v>40266.454374999994</v>
      </c>
      <c r="T254" s="10">
        <f t="shared" si="22"/>
        <v>40329.957638888889</v>
      </c>
    </row>
    <row r="255" spans="1:20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4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3"/>
        <v>documentary</v>
      </c>
      <c r="S255" s="10">
        <f t="shared" si="21"/>
        <v>40924.44253472222</v>
      </c>
      <c r="T255" s="10">
        <f t="shared" si="22"/>
        <v>40954.44253472222</v>
      </c>
    </row>
    <row r="256" spans="1:20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5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4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3"/>
        <v>documentary</v>
      </c>
      <c r="S256" s="10">
        <f t="shared" si="21"/>
        <v>42263.744328703702</v>
      </c>
      <c r="T256" s="10">
        <f t="shared" si="22"/>
        <v>42293.874999999993</v>
      </c>
    </row>
    <row r="257" spans="1:20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5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4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3"/>
        <v>documentary</v>
      </c>
      <c r="S257" s="10">
        <f t="shared" si="21"/>
        <v>40588.318078703705</v>
      </c>
      <c r="T257" s="10">
        <f t="shared" si="22"/>
        <v>40618.276412037034</v>
      </c>
    </row>
    <row r="258" spans="1:20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5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4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3"/>
        <v>documentary</v>
      </c>
      <c r="S258" s="10">
        <f t="shared" si="21"/>
        <v>41319.560960648145</v>
      </c>
      <c r="T258" s="10">
        <f t="shared" si="22"/>
        <v>41349.560960648145</v>
      </c>
    </row>
    <row r="259" spans="1:20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5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24"/>
        <v>106.72648571428572</v>
      </c>
      <c r="P259">
        <f t="shared" ref="P259:P322" si="25">(E259/L259)</f>
        <v>66.70405357142856</v>
      </c>
      <c r="Q259" t="str">
        <f t="shared" ref="Q259:Q322" si="26">LEFT(N259,SEARCH("/",N259,1)-1)</f>
        <v>film &amp; video</v>
      </c>
      <c r="R259" t="str">
        <f t="shared" si="23"/>
        <v>documentary</v>
      </c>
      <c r="S259" s="10">
        <f t="shared" ref="S259:S322" si="27">(J259/86400)+25569+(-5/24)</f>
        <v>42479.418541666666</v>
      </c>
      <c r="T259" s="10">
        <f t="shared" ref="T259:T322" si="28">(I259/86400)+25569+(-5/24)</f>
        <v>42509.418541666666</v>
      </c>
    </row>
    <row r="260" spans="1:20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5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3"/>
        <v>documentary</v>
      </c>
      <c r="S260" s="10">
        <f t="shared" si="27"/>
        <v>40681.843356481477</v>
      </c>
      <c r="T260" s="10">
        <f t="shared" si="28"/>
        <v>40711.843356481477</v>
      </c>
    </row>
    <row r="261" spans="1:20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5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3"/>
        <v>documentary</v>
      </c>
      <c r="S261" s="10">
        <f t="shared" si="27"/>
        <v>42072.529733796291</v>
      </c>
      <c r="T261" s="10">
        <f t="shared" si="28"/>
        <v>42102.529733796291</v>
      </c>
    </row>
    <row r="262" spans="1:20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5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ref="R262:R325" si="29">RIGHT(N262,VALUE(LEN(N262)-LEN(LEFT(N262,SEARCH("/",N262,1)-1))-1))</f>
        <v>documentary</v>
      </c>
      <c r="S262" s="10">
        <f t="shared" si="27"/>
        <v>40330.547210648147</v>
      </c>
      <c r="T262" s="10">
        <f t="shared" si="28"/>
        <v>40376.207638888889</v>
      </c>
    </row>
    <row r="263" spans="1:20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5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ref="O263:O326" si="30">(E263/D263)*100</f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9"/>
        <v>documentary</v>
      </c>
      <c r="S263" s="10">
        <f t="shared" si="27"/>
        <v>41017.677129629628</v>
      </c>
      <c r="T263" s="10">
        <f t="shared" si="28"/>
        <v>41067.413194444445</v>
      </c>
    </row>
    <row r="264" spans="1:20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5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0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9"/>
        <v>documentary</v>
      </c>
      <c r="S264" s="10">
        <f t="shared" si="27"/>
        <v>40555.039675925924</v>
      </c>
      <c r="T264" s="10">
        <f t="shared" si="28"/>
        <v>40600.039675925924</v>
      </c>
    </row>
    <row r="265" spans="1:20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0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9"/>
        <v>documentary</v>
      </c>
      <c r="S265" s="10">
        <f t="shared" si="27"/>
        <v>41149.746458333328</v>
      </c>
      <c r="T265" s="10">
        <f t="shared" si="28"/>
        <v>41179.746458333328</v>
      </c>
    </row>
    <row r="266" spans="1:20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5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0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9"/>
        <v>documentary</v>
      </c>
      <c r="S266" s="10">
        <f t="shared" si="27"/>
        <v>41010.411979166667</v>
      </c>
      <c r="T266" s="10">
        <f t="shared" si="28"/>
        <v>41040.411979166667</v>
      </c>
    </row>
    <row r="267" spans="1:20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5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0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9"/>
        <v>documentary</v>
      </c>
      <c r="S267" s="10">
        <f t="shared" si="27"/>
        <v>40267.03738425926</v>
      </c>
      <c r="T267" s="10">
        <f t="shared" si="28"/>
        <v>40308.636111111111</v>
      </c>
    </row>
    <row r="268" spans="1:20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5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0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9"/>
        <v>documentary</v>
      </c>
      <c r="S268" s="10">
        <f t="shared" si="27"/>
        <v>40204.966516203705</v>
      </c>
      <c r="T268" s="10">
        <f t="shared" si="28"/>
        <v>40290.95208333333</v>
      </c>
    </row>
    <row r="269" spans="1:20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5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0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9"/>
        <v>documentary</v>
      </c>
      <c r="S269" s="10">
        <f t="shared" si="27"/>
        <v>41785.244201388887</v>
      </c>
      <c r="T269" s="10">
        <f t="shared" si="28"/>
        <v>41815.244201388887</v>
      </c>
    </row>
    <row r="270" spans="1:20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5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0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9"/>
        <v>documentary</v>
      </c>
      <c r="S270" s="10">
        <f t="shared" si="27"/>
        <v>40808.944189814814</v>
      </c>
      <c r="T270" s="10">
        <f t="shared" si="28"/>
        <v>40853.985856481479</v>
      </c>
    </row>
    <row r="271" spans="1:20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5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0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9"/>
        <v>documentary</v>
      </c>
      <c r="S271" s="10">
        <f t="shared" si="27"/>
        <v>42757.988680555551</v>
      </c>
      <c r="T271" s="10">
        <f t="shared" si="28"/>
        <v>42787.988680555551</v>
      </c>
    </row>
    <row r="272" spans="1:20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5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0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9"/>
        <v>documentary</v>
      </c>
      <c r="S272" s="10">
        <f t="shared" si="27"/>
        <v>40637.658217592594</v>
      </c>
      <c r="T272" s="10">
        <f t="shared" si="28"/>
        <v>40687.958333333328</v>
      </c>
    </row>
    <row r="273" spans="1:20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5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0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9"/>
        <v>documentary</v>
      </c>
      <c r="S273" s="10">
        <f t="shared" si="27"/>
        <v>41611.891909722217</v>
      </c>
      <c r="T273" s="10">
        <f t="shared" si="28"/>
        <v>41641.125</v>
      </c>
    </row>
    <row r="274" spans="1:20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5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0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9"/>
        <v>documentary</v>
      </c>
      <c r="S274" s="10">
        <f t="shared" si="27"/>
        <v>40235.692025462959</v>
      </c>
      <c r="T274" s="10">
        <f t="shared" si="28"/>
        <v>40296.575694444444</v>
      </c>
    </row>
    <row r="275" spans="1:20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0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9"/>
        <v>documentary</v>
      </c>
      <c r="S275" s="10">
        <f t="shared" si="27"/>
        <v>40697.29011574074</v>
      </c>
      <c r="T275" s="10">
        <f t="shared" si="28"/>
        <v>40727.29011574074</v>
      </c>
    </row>
    <row r="276" spans="1:20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5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0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9"/>
        <v>documentary</v>
      </c>
      <c r="S276" s="10">
        <f t="shared" si="27"/>
        <v>40969.704039351847</v>
      </c>
      <c r="T276" s="10">
        <f t="shared" si="28"/>
        <v>41004.082638888889</v>
      </c>
    </row>
    <row r="277" spans="1:20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5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0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9"/>
        <v>documentary</v>
      </c>
      <c r="S277" s="10">
        <f t="shared" si="27"/>
        <v>41192.823680555557</v>
      </c>
      <c r="T277" s="10">
        <f t="shared" si="28"/>
        <v>41222.865347222221</v>
      </c>
    </row>
    <row r="278" spans="1:20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5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0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9"/>
        <v>documentary</v>
      </c>
      <c r="S278" s="10">
        <f t="shared" si="27"/>
        <v>40966.873541666668</v>
      </c>
      <c r="T278" s="10">
        <f t="shared" si="28"/>
        <v>41026.831874999996</v>
      </c>
    </row>
    <row r="279" spans="1:20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5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0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9"/>
        <v>documentary</v>
      </c>
      <c r="S279" s="10">
        <f t="shared" si="27"/>
        <v>42117.68309027778</v>
      </c>
      <c r="T279" s="10">
        <f t="shared" si="28"/>
        <v>42147.68309027778</v>
      </c>
    </row>
    <row r="280" spans="1:20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5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0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9"/>
        <v>documentary</v>
      </c>
      <c r="S280" s="10">
        <f t="shared" si="27"/>
        <v>41163.832627314812</v>
      </c>
      <c r="T280" s="10">
        <f t="shared" si="28"/>
        <v>41193.832627314812</v>
      </c>
    </row>
    <row r="281" spans="1:20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5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0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9"/>
        <v>documentary</v>
      </c>
      <c r="S281" s="10">
        <f t="shared" si="27"/>
        <v>42759.035833333335</v>
      </c>
      <c r="T281" s="10">
        <f t="shared" si="28"/>
        <v>42792.875694444439</v>
      </c>
    </row>
    <row r="282" spans="1:20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5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0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9"/>
        <v>documentary</v>
      </c>
      <c r="S282" s="10">
        <f t="shared" si="27"/>
        <v>41744.382349537038</v>
      </c>
      <c r="T282" s="10">
        <f t="shared" si="28"/>
        <v>41789.382349537038</v>
      </c>
    </row>
    <row r="283" spans="1:20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5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0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9"/>
        <v>documentary</v>
      </c>
      <c r="S283" s="10">
        <f t="shared" si="27"/>
        <v>39949.955011574071</v>
      </c>
      <c r="T283" s="10">
        <f t="shared" si="28"/>
        <v>40035.601388888885</v>
      </c>
    </row>
    <row r="284" spans="1:20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5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0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9"/>
        <v>documentary</v>
      </c>
      <c r="S284" s="10">
        <f t="shared" si="27"/>
        <v>40194.711712962962</v>
      </c>
      <c r="T284" s="10">
        <f t="shared" si="28"/>
        <v>40231.708333333328</v>
      </c>
    </row>
    <row r="285" spans="1:20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0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9"/>
        <v>documentary</v>
      </c>
      <c r="S285" s="10">
        <f t="shared" si="27"/>
        <v>40675.501666666663</v>
      </c>
      <c r="T285" s="10">
        <f t="shared" si="28"/>
        <v>40694.999305555553</v>
      </c>
    </row>
    <row r="286" spans="1:20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5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0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9"/>
        <v>documentary</v>
      </c>
      <c r="S286" s="10">
        <f t="shared" si="27"/>
        <v>40904.529861111107</v>
      </c>
      <c r="T286" s="10">
        <f t="shared" si="28"/>
        <v>40929.529861111107</v>
      </c>
    </row>
    <row r="287" spans="1:20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5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0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9"/>
        <v>documentary</v>
      </c>
      <c r="S287" s="10">
        <f t="shared" si="27"/>
        <v>41506.547777777778</v>
      </c>
      <c r="T287" s="10">
        <f t="shared" si="28"/>
        <v>41536.547777777778</v>
      </c>
    </row>
    <row r="288" spans="1:20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5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0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9"/>
        <v>documentary</v>
      </c>
      <c r="S288" s="10">
        <f t="shared" si="27"/>
        <v>41313.607916666668</v>
      </c>
      <c r="T288" s="10">
        <f t="shared" si="28"/>
        <v>41358.566249999996</v>
      </c>
    </row>
    <row r="289" spans="1:20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5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0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9"/>
        <v>documentary</v>
      </c>
      <c r="S289" s="10">
        <f t="shared" si="27"/>
        <v>41184.069652777776</v>
      </c>
      <c r="T289" s="10">
        <f t="shared" si="28"/>
        <v>41214.958333333328</v>
      </c>
    </row>
    <row r="290" spans="1:20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5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0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9"/>
        <v>documentary</v>
      </c>
      <c r="S290" s="10">
        <f t="shared" si="27"/>
        <v>41050.960567129623</v>
      </c>
      <c r="T290" s="10">
        <f t="shared" si="28"/>
        <v>41085.960567129623</v>
      </c>
    </row>
    <row r="291" spans="1:20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5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0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9"/>
        <v>documentary</v>
      </c>
      <c r="S291" s="10">
        <f t="shared" si="27"/>
        <v>41550.248078703698</v>
      </c>
      <c r="T291" s="10">
        <f t="shared" si="28"/>
        <v>41580.248078703698</v>
      </c>
    </row>
    <row r="292" spans="1:20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5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0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9"/>
        <v>documentary</v>
      </c>
      <c r="S292" s="10">
        <f t="shared" si="27"/>
        <v>40526.160844907405</v>
      </c>
      <c r="T292" s="10">
        <f t="shared" si="28"/>
        <v>40576.124305555553</v>
      </c>
    </row>
    <row r="293" spans="1:20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5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0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9"/>
        <v>documentary</v>
      </c>
      <c r="S293" s="10">
        <f t="shared" si="27"/>
        <v>41376.560717592591</v>
      </c>
      <c r="T293" s="10">
        <f t="shared" si="28"/>
        <v>41394.792361111111</v>
      </c>
    </row>
    <row r="294" spans="1:20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5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0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9"/>
        <v>documentary</v>
      </c>
      <c r="S294" s="10">
        <f t="shared" si="27"/>
        <v>40812.594895833332</v>
      </c>
      <c r="T294" s="10">
        <f t="shared" si="28"/>
        <v>40844.957638888889</v>
      </c>
    </row>
    <row r="295" spans="1:20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0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9"/>
        <v>documentary</v>
      </c>
      <c r="S295" s="10">
        <f t="shared" si="27"/>
        <v>41719.459652777776</v>
      </c>
      <c r="T295" s="10">
        <f t="shared" si="28"/>
        <v>41749.459652777776</v>
      </c>
    </row>
    <row r="296" spans="1:20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5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0"/>
        <v>100</v>
      </c>
      <c r="P296">
        <f t="shared" si="25"/>
        <v>100</v>
      </c>
      <c r="Q296" t="str">
        <f t="shared" si="26"/>
        <v>film &amp; video</v>
      </c>
      <c r="R296" t="str">
        <f t="shared" si="29"/>
        <v>documentary</v>
      </c>
      <c r="S296" s="10">
        <f t="shared" si="27"/>
        <v>40342.876087962963</v>
      </c>
      <c r="T296" s="10">
        <f t="shared" si="28"/>
        <v>40378.458333333328</v>
      </c>
    </row>
    <row r="297" spans="1:20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5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0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9"/>
        <v>documentary</v>
      </c>
      <c r="S297" s="10">
        <f t="shared" si="27"/>
        <v>41518.796400462961</v>
      </c>
      <c r="T297" s="10">
        <f t="shared" si="28"/>
        <v>41578.791666666664</v>
      </c>
    </row>
    <row r="298" spans="1:20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5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0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9"/>
        <v>documentary</v>
      </c>
      <c r="S298" s="10">
        <f t="shared" si="27"/>
        <v>41134.267164351848</v>
      </c>
      <c r="T298" s="10">
        <f t="shared" si="28"/>
        <v>41159.267164351848</v>
      </c>
    </row>
    <row r="299" spans="1:20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5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0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9"/>
        <v>documentary</v>
      </c>
      <c r="S299" s="10">
        <f t="shared" si="27"/>
        <v>42089.519687499997</v>
      </c>
      <c r="T299" s="10">
        <f t="shared" si="28"/>
        <v>42124.957638888889</v>
      </c>
    </row>
    <row r="300" spans="1:20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5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0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9"/>
        <v>documentary</v>
      </c>
      <c r="S300" s="10">
        <f t="shared" si="27"/>
        <v>41709.255185185182</v>
      </c>
      <c r="T300" s="10">
        <f t="shared" si="28"/>
        <v>41768.666666666664</v>
      </c>
    </row>
    <row r="301" spans="1:20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5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0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9"/>
        <v>documentary</v>
      </c>
      <c r="S301" s="10">
        <f t="shared" si="27"/>
        <v>40469.016898148147</v>
      </c>
      <c r="T301" s="10">
        <f t="shared" si="28"/>
        <v>40499.058564814812</v>
      </c>
    </row>
    <row r="302" spans="1:20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5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0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9"/>
        <v>documentary</v>
      </c>
      <c r="S302" s="10">
        <f t="shared" si="27"/>
        <v>40626.751597222217</v>
      </c>
      <c r="T302" s="10">
        <f t="shared" si="28"/>
        <v>40657.751597222217</v>
      </c>
    </row>
    <row r="303" spans="1:20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5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0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9"/>
        <v>documentary</v>
      </c>
      <c r="S303" s="10">
        <f t="shared" si="27"/>
        <v>41312.529340277775</v>
      </c>
      <c r="T303" s="10">
        <f t="shared" si="28"/>
        <v>41352.487673611111</v>
      </c>
    </row>
    <row r="304" spans="1:20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5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0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9"/>
        <v>documentary</v>
      </c>
      <c r="S304" s="10">
        <f t="shared" si="27"/>
        <v>40933.648587962962</v>
      </c>
      <c r="T304" s="10">
        <f t="shared" si="28"/>
        <v>40963.648587962962</v>
      </c>
    </row>
    <row r="305" spans="1:20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0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9"/>
        <v>documentary</v>
      </c>
      <c r="S305" s="10">
        <f t="shared" si="27"/>
        <v>41031.862800925919</v>
      </c>
      <c r="T305" s="10">
        <f t="shared" si="28"/>
        <v>41061.862800925919</v>
      </c>
    </row>
    <row r="306" spans="1:20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5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0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9"/>
        <v>documentary</v>
      </c>
      <c r="S306" s="10">
        <f t="shared" si="27"/>
        <v>41113.88653935185</v>
      </c>
      <c r="T306" s="10">
        <f t="shared" si="28"/>
        <v>41152.875</v>
      </c>
    </row>
    <row r="307" spans="1:20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5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0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9"/>
        <v>documentary</v>
      </c>
      <c r="S307" s="10">
        <f t="shared" si="27"/>
        <v>40948.421863425923</v>
      </c>
      <c r="T307" s="10">
        <f t="shared" si="28"/>
        <v>40978.421863425923</v>
      </c>
    </row>
    <row r="308" spans="1:20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5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0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9"/>
        <v>documentary</v>
      </c>
      <c r="S308" s="10">
        <f t="shared" si="27"/>
        <v>41333.628854166665</v>
      </c>
      <c r="T308" s="10">
        <f t="shared" si="28"/>
        <v>41353.587187499994</v>
      </c>
    </row>
    <row r="309" spans="1:20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5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0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9"/>
        <v>documentary</v>
      </c>
      <c r="S309" s="10">
        <f t="shared" si="27"/>
        <v>41282.736122685186</v>
      </c>
      <c r="T309" s="10">
        <f t="shared" si="28"/>
        <v>41312.736122685186</v>
      </c>
    </row>
    <row r="310" spans="1:20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5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0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9"/>
        <v>documentary</v>
      </c>
      <c r="S310" s="10">
        <f t="shared" si="27"/>
        <v>40567.486226851848</v>
      </c>
      <c r="T310" s="10">
        <f t="shared" si="28"/>
        <v>40612.486226851848</v>
      </c>
    </row>
    <row r="311" spans="1:20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5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0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9"/>
        <v>documentary</v>
      </c>
      <c r="S311" s="10">
        <f t="shared" si="27"/>
        <v>41134.543217592589</v>
      </c>
      <c r="T311" s="10">
        <f t="shared" si="28"/>
        <v>41155.543217592589</v>
      </c>
    </row>
    <row r="312" spans="1:20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5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0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9"/>
        <v>documentary</v>
      </c>
      <c r="S312" s="10">
        <f t="shared" si="27"/>
        <v>40820.974803240737</v>
      </c>
      <c r="T312" s="10">
        <f t="shared" si="28"/>
        <v>40835.875</v>
      </c>
    </row>
    <row r="313" spans="1:20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5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0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9"/>
        <v>documentary</v>
      </c>
      <c r="S313" s="10">
        <f t="shared" si="27"/>
        <v>40868.011481481481</v>
      </c>
      <c r="T313" s="10">
        <f t="shared" si="28"/>
        <v>40909.124305555553</v>
      </c>
    </row>
    <row r="314" spans="1:20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5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0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9"/>
        <v>documentary</v>
      </c>
      <c r="S314" s="10">
        <f t="shared" si="27"/>
        <v>41348.669351851851</v>
      </c>
      <c r="T314" s="10">
        <f t="shared" si="28"/>
        <v>41378.669351851851</v>
      </c>
    </row>
    <row r="315" spans="1:20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0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9"/>
        <v>documentary</v>
      </c>
      <c r="S315" s="10">
        <f t="shared" si="27"/>
        <v>40357.019606481481</v>
      </c>
      <c r="T315" s="10">
        <f t="shared" si="28"/>
        <v>40401.457638888889</v>
      </c>
    </row>
    <row r="316" spans="1:20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5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0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9"/>
        <v>documentary</v>
      </c>
      <c r="S316" s="10">
        <f t="shared" si="27"/>
        <v>41304.624861111108</v>
      </c>
      <c r="T316" s="10">
        <f t="shared" si="28"/>
        <v>41334.624861111108</v>
      </c>
    </row>
    <row r="317" spans="1:20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5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0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9"/>
        <v>documentary</v>
      </c>
      <c r="S317" s="10">
        <f t="shared" si="27"/>
        <v>41113.564050925925</v>
      </c>
      <c r="T317" s="10">
        <f t="shared" si="28"/>
        <v>41143.564050925925</v>
      </c>
    </row>
    <row r="318" spans="1:20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5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0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9"/>
        <v>documentary</v>
      </c>
      <c r="S318" s="10">
        <f t="shared" si="27"/>
        <v>41950.715243055551</v>
      </c>
      <c r="T318" s="10">
        <f t="shared" si="28"/>
        <v>41983.999305555553</v>
      </c>
    </row>
    <row r="319" spans="1:20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5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0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9"/>
        <v>documentary</v>
      </c>
      <c r="S319" s="10">
        <f t="shared" si="27"/>
        <v>41589.468553240738</v>
      </c>
      <c r="T319" s="10">
        <f t="shared" si="28"/>
        <v>41619.468553240738</v>
      </c>
    </row>
    <row r="320" spans="1:20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5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0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9"/>
        <v>documentary</v>
      </c>
      <c r="S320" s="10">
        <f t="shared" si="27"/>
        <v>41329.830451388887</v>
      </c>
      <c r="T320" s="10">
        <f t="shared" si="28"/>
        <v>41359.788784722223</v>
      </c>
    </row>
    <row r="321" spans="1:20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5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0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9"/>
        <v>documentary</v>
      </c>
      <c r="S321" s="10">
        <f t="shared" si="27"/>
        <v>40123.629965277774</v>
      </c>
      <c r="T321" s="10">
        <f t="shared" si="28"/>
        <v>40211.124305555553</v>
      </c>
    </row>
    <row r="322" spans="1:20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5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0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9"/>
        <v>documentary</v>
      </c>
      <c r="S322" s="10">
        <f t="shared" si="27"/>
        <v>42331.34297453703</v>
      </c>
      <c r="T322" s="10">
        <f t="shared" si="28"/>
        <v>42360.749999999993</v>
      </c>
    </row>
    <row r="323" spans="1:20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5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30"/>
        <v>102.66285714285715</v>
      </c>
      <c r="P323">
        <f t="shared" ref="P323:P386" si="31">(E323/L323)</f>
        <v>106.62314540059347</v>
      </c>
      <c r="Q323" t="str">
        <f t="shared" ref="Q323:Q386" si="32">LEFT(N323,SEARCH("/",N323,1)-1)</f>
        <v>film &amp; video</v>
      </c>
      <c r="R323" t="str">
        <f t="shared" si="29"/>
        <v>documentary</v>
      </c>
      <c r="S323" s="10">
        <f t="shared" ref="S323:S386" si="33">(J323/86400)+25569+(-5/24)</f>
        <v>42647.238263888888</v>
      </c>
      <c r="T323" s="10">
        <f t="shared" ref="T323:T386" si="34">(I323/86400)+25569+(-5/24)</f>
        <v>42682.279930555553</v>
      </c>
    </row>
    <row r="324" spans="1:20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5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29"/>
        <v>documentary</v>
      </c>
      <c r="S324" s="10">
        <f t="shared" si="33"/>
        <v>42473.361666666664</v>
      </c>
      <c r="T324" s="10">
        <f t="shared" si="34"/>
        <v>42503.361666666664</v>
      </c>
    </row>
    <row r="325" spans="1:20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29"/>
        <v>documentary</v>
      </c>
      <c r="S325" s="10">
        <f t="shared" si="33"/>
        <v>42697.113032407404</v>
      </c>
      <c r="T325" s="10">
        <f t="shared" si="34"/>
        <v>42725.124305555553</v>
      </c>
    </row>
    <row r="326" spans="1:20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5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ref="R326:R389" si="35">RIGHT(N326,VALUE(LEN(N326)-LEN(LEFT(N326,SEARCH("/",N326,1)-1))-1))</f>
        <v>documentary</v>
      </c>
      <c r="S326" s="10">
        <f t="shared" si="33"/>
        <v>42184.417916666665</v>
      </c>
      <c r="T326" s="10">
        <f t="shared" si="34"/>
        <v>42217.417916666665</v>
      </c>
    </row>
    <row r="327" spans="1:20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5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ref="O327:O390" si="36">(E327/D327)*100</f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5"/>
        <v>documentary</v>
      </c>
      <c r="S327" s="10">
        <f t="shared" si="33"/>
        <v>42688.979548611103</v>
      </c>
      <c r="T327" s="10">
        <f t="shared" si="34"/>
        <v>42723.979548611103</v>
      </c>
    </row>
    <row r="328" spans="1:20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5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6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5"/>
        <v>documentary</v>
      </c>
      <c r="S328" s="10">
        <f t="shared" si="33"/>
        <v>42775.106550925928</v>
      </c>
      <c r="T328" s="10">
        <f t="shared" si="34"/>
        <v>42808.747916666667</v>
      </c>
    </row>
    <row r="329" spans="1:20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5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6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5"/>
        <v>documentary</v>
      </c>
      <c r="S329" s="10">
        <f t="shared" si="33"/>
        <v>42058.026956018519</v>
      </c>
      <c r="T329" s="10">
        <f t="shared" si="34"/>
        <v>42085.124999999993</v>
      </c>
    </row>
    <row r="330" spans="1:20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5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6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5"/>
        <v>documentary</v>
      </c>
      <c r="S330" s="10">
        <f t="shared" si="33"/>
        <v>42278.738287037035</v>
      </c>
      <c r="T330" s="10">
        <f t="shared" si="34"/>
        <v>42308.958333333336</v>
      </c>
    </row>
    <row r="331" spans="1:20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5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6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5"/>
        <v>documentary</v>
      </c>
      <c r="S331" s="10">
        <f t="shared" si="33"/>
        <v>42291.258414351854</v>
      </c>
      <c r="T331" s="10">
        <f t="shared" si="34"/>
        <v>42314.958333333336</v>
      </c>
    </row>
    <row r="332" spans="1:20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5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6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5"/>
        <v>documentary</v>
      </c>
      <c r="S332" s="10">
        <f t="shared" si="33"/>
        <v>41379.307442129626</v>
      </c>
      <c r="T332" s="10">
        <f t="shared" si="34"/>
        <v>41410.957638888889</v>
      </c>
    </row>
    <row r="333" spans="1:20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5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6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5"/>
        <v>documentary</v>
      </c>
      <c r="S333" s="10">
        <f t="shared" si="33"/>
        <v>42507.373078703698</v>
      </c>
      <c r="T333" s="10">
        <f t="shared" si="34"/>
        <v>42538.373078703698</v>
      </c>
    </row>
    <row r="334" spans="1:20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5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6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5"/>
        <v>documentary</v>
      </c>
      <c r="S334" s="10">
        <f t="shared" si="33"/>
        <v>42263.471956018511</v>
      </c>
      <c r="T334" s="10">
        <f t="shared" si="34"/>
        <v>42305.124999999993</v>
      </c>
    </row>
    <row r="335" spans="1:20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6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5"/>
        <v>documentary</v>
      </c>
      <c r="S335" s="10">
        <f t="shared" si="33"/>
        <v>42437.428136574068</v>
      </c>
      <c r="T335" s="10">
        <f t="shared" si="34"/>
        <v>42467.386469907404</v>
      </c>
    </row>
    <row r="336" spans="1:20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5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6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5"/>
        <v>documentary</v>
      </c>
      <c r="S336" s="10">
        <f t="shared" si="33"/>
        <v>42101.474039351851</v>
      </c>
      <c r="T336" s="10">
        <f t="shared" si="34"/>
        <v>42139.583333333336</v>
      </c>
    </row>
    <row r="337" spans="1:20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5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6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5"/>
        <v>documentary</v>
      </c>
      <c r="S337" s="10">
        <f t="shared" si="33"/>
        <v>42101.529108796291</v>
      </c>
      <c r="T337" s="10">
        <f t="shared" si="34"/>
        <v>42132.708333333336</v>
      </c>
    </row>
    <row r="338" spans="1:20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5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6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5"/>
        <v>documentary</v>
      </c>
      <c r="S338" s="10">
        <f t="shared" si="33"/>
        <v>42291.387939814813</v>
      </c>
      <c r="T338" s="10">
        <f t="shared" si="34"/>
        <v>42321.429606481477</v>
      </c>
    </row>
    <row r="339" spans="1:20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5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6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5"/>
        <v>documentary</v>
      </c>
      <c r="S339" s="10">
        <f t="shared" si="33"/>
        <v>42046.920231481483</v>
      </c>
      <c r="T339" s="10">
        <f t="shared" si="34"/>
        <v>42076.878564814811</v>
      </c>
    </row>
    <row r="340" spans="1:20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5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6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5"/>
        <v>documentary</v>
      </c>
      <c r="S340" s="10">
        <f t="shared" si="33"/>
        <v>42559.547337962962</v>
      </c>
      <c r="T340" s="10">
        <f t="shared" si="34"/>
        <v>42615.833333333336</v>
      </c>
    </row>
    <row r="341" spans="1:20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5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6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5"/>
        <v>documentary</v>
      </c>
      <c r="S341" s="10">
        <f t="shared" si="33"/>
        <v>42093.551712962959</v>
      </c>
      <c r="T341" s="10">
        <f t="shared" si="34"/>
        <v>42123.551712962959</v>
      </c>
    </row>
    <row r="342" spans="1:20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5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6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5"/>
        <v>documentary</v>
      </c>
      <c r="S342" s="10">
        <f t="shared" si="33"/>
        <v>42772.460729166669</v>
      </c>
      <c r="T342" s="10">
        <f t="shared" si="34"/>
        <v>42802.666666666664</v>
      </c>
    </row>
    <row r="343" spans="1:20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5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6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5"/>
        <v>documentary</v>
      </c>
      <c r="S343" s="10">
        <f t="shared" si="33"/>
        <v>41894.671273148146</v>
      </c>
      <c r="T343" s="10">
        <f t="shared" si="34"/>
        <v>41912.957638888889</v>
      </c>
    </row>
    <row r="344" spans="1:20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5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6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5"/>
        <v>documentary</v>
      </c>
      <c r="S344" s="10">
        <f t="shared" si="33"/>
        <v>42459.572511574072</v>
      </c>
      <c r="T344" s="10">
        <f t="shared" si="34"/>
        <v>42489.572511574072</v>
      </c>
    </row>
    <row r="345" spans="1:20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6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5"/>
        <v>documentary</v>
      </c>
      <c r="S345" s="10">
        <f t="shared" si="33"/>
        <v>41926.529456018514</v>
      </c>
      <c r="T345" s="10">
        <f t="shared" si="34"/>
        <v>41956.916666666664</v>
      </c>
    </row>
    <row r="346" spans="1:20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5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6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5"/>
        <v>documentary</v>
      </c>
      <c r="S346" s="10">
        <f t="shared" si="33"/>
        <v>42111.762662037036</v>
      </c>
      <c r="T346" s="10">
        <f t="shared" si="34"/>
        <v>42155.888888888883</v>
      </c>
    </row>
    <row r="347" spans="1:20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5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6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5"/>
        <v>documentary</v>
      </c>
      <c r="S347" s="10">
        <f t="shared" si="33"/>
        <v>42114.735995370364</v>
      </c>
      <c r="T347" s="10">
        <f t="shared" si="34"/>
        <v>42144.735995370364</v>
      </c>
    </row>
    <row r="348" spans="1:20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5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6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5"/>
        <v>documentary</v>
      </c>
      <c r="S348" s="10">
        <f t="shared" si="33"/>
        <v>42261.291909722218</v>
      </c>
      <c r="T348" s="10">
        <f t="shared" si="34"/>
        <v>42291.291909722218</v>
      </c>
    </row>
    <row r="349" spans="1:20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5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6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5"/>
        <v>documentary</v>
      </c>
      <c r="S349" s="10">
        <f t="shared" si="33"/>
        <v>42292.287141203698</v>
      </c>
      <c r="T349" s="10">
        <f t="shared" si="34"/>
        <v>42322.32880787037</v>
      </c>
    </row>
    <row r="350" spans="1:20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5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6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5"/>
        <v>documentary</v>
      </c>
      <c r="S350" s="10">
        <f t="shared" si="33"/>
        <v>42207.378657407404</v>
      </c>
      <c r="T350" s="10">
        <f t="shared" si="34"/>
        <v>42237.378657407404</v>
      </c>
    </row>
    <row r="351" spans="1:20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5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6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5"/>
        <v>documentary</v>
      </c>
      <c r="S351" s="10">
        <f t="shared" si="33"/>
        <v>42760.290601851848</v>
      </c>
      <c r="T351" s="10">
        <f t="shared" si="34"/>
        <v>42790.290601851848</v>
      </c>
    </row>
    <row r="352" spans="1:20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5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6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5"/>
        <v>documentary</v>
      </c>
      <c r="S352" s="10">
        <f t="shared" si="33"/>
        <v>42585.857743055552</v>
      </c>
      <c r="T352" s="10">
        <f t="shared" si="34"/>
        <v>42623.957638888889</v>
      </c>
    </row>
    <row r="353" spans="1:20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5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6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5"/>
        <v>documentary</v>
      </c>
      <c r="S353" s="10">
        <f t="shared" si="33"/>
        <v>42427.75641203703</v>
      </c>
      <c r="T353" s="10">
        <f t="shared" si="34"/>
        <v>42467.714745370373</v>
      </c>
    </row>
    <row r="354" spans="1:20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5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6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5"/>
        <v>documentary</v>
      </c>
      <c r="S354" s="10">
        <f t="shared" si="33"/>
        <v>41889.959120370368</v>
      </c>
      <c r="T354" s="10">
        <f t="shared" si="34"/>
        <v>41919.959120370368</v>
      </c>
    </row>
    <row r="355" spans="1:20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6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5"/>
        <v>documentary</v>
      </c>
      <c r="S355" s="10">
        <f t="shared" si="33"/>
        <v>42297.583553240744</v>
      </c>
      <c r="T355" s="10">
        <f t="shared" si="34"/>
        <v>42327.625219907401</v>
      </c>
    </row>
    <row r="356" spans="1:20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5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6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5"/>
        <v>documentary</v>
      </c>
      <c r="S356" s="10">
        <f t="shared" si="33"/>
        <v>42438.619456018518</v>
      </c>
      <c r="T356" s="10">
        <f t="shared" si="34"/>
        <v>42468.577789351846</v>
      </c>
    </row>
    <row r="357" spans="1:20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5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6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5"/>
        <v>documentary</v>
      </c>
      <c r="S357" s="10">
        <f t="shared" si="33"/>
        <v>41943.0855787037</v>
      </c>
      <c r="T357" s="10">
        <f t="shared" si="34"/>
        <v>41974.127245370364</v>
      </c>
    </row>
    <row r="358" spans="1:20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5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6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5"/>
        <v>documentary</v>
      </c>
      <c r="S358" s="10">
        <f t="shared" si="33"/>
        <v>42415.594826388886</v>
      </c>
      <c r="T358" s="10">
        <f t="shared" si="34"/>
        <v>42445.553159722222</v>
      </c>
    </row>
    <row r="359" spans="1:20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5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6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5"/>
        <v>documentary</v>
      </c>
      <c r="S359" s="10">
        <f t="shared" si="33"/>
        <v>42078.01385416666</v>
      </c>
      <c r="T359" s="10">
        <f t="shared" si="34"/>
        <v>42118.01385416666</v>
      </c>
    </row>
    <row r="360" spans="1:20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5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6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5"/>
        <v>documentary</v>
      </c>
      <c r="S360" s="10">
        <f t="shared" si="33"/>
        <v>42507.651863425919</v>
      </c>
      <c r="T360" s="10">
        <f t="shared" si="34"/>
        <v>42536.416666666664</v>
      </c>
    </row>
    <row r="361" spans="1:20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5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6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5"/>
        <v>documentary</v>
      </c>
      <c r="S361" s="10">
        <f t="shared" si="33"/>
        <v>41934.86215277778</v>
      </c>
      <c r="T361" s="10">
        <f t="shared" si="34"/>
        <v>41957.008333333331</v>
      </c>
    </row>
    <row r="362" spans="1:20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5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6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5"/>
        <v>documentary</v>
      </c>
      <c r="S362" s="10">
        <f t="shared" si="33"/>
        <v>42163.689583333333</v>
      </c>
      <c r="T362" s="10">
        <f t="shared" si="34"/>
        <v>42207.924305555549</v>
      </c>
    </row>
    <row r="363" spans="1:20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5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6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5"/>
        <v>documentary</v>
      </c>
      <c r="S363" s="10">
        <f t="shared" si="33"/>
        <v>41935.792893518512</v>
      </c>
      <c r="T363" s="10">
        <f t="shared" si="34"/>
        <v>41965.834560185183</v>
      </c>
    </row>
    <row r="364" spans="1:20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5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6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5"/>
        <v>documentary</v>
      </c>
      <c r="S364" s="10">
        <f t="shared" si="33"/>
        <v>41837.002210648148</v>
      </c>
      <c r="T364" s="10">
        <f t="shared" si="34"/>
        <v>41858.791666666664</v>
      </c>
    </row>
    <row r="365" spans="1:20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6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5"/>
        <v>documentary</v>
      </c>
      <c r="S365" s="10">
        <f t="shared" si="33"/>
        <v>40255.53629629629</v>
      </c>
      <c r="T365" s="10">
        <f t="shared" si="34"/>
        <v>40300.598611111105</v>
      </c>
    </row>
    <row r="366" spans="1:20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5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6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5"/>
        <v>documentary</v>
      </c>
      <c r="S366" s="10">
        <f t="shared" si="33"/>
        <v>41780.651296296295</v>
      </c>
      <c r="T366" s="10">
        <f t="shared" si="34"/>
        <v>41810.957638888889</v>
      </c>
    </row>
    <row r="367" spans="1:20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5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6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5"/>
        <v>documentary</v>
      </c>
      <c r="S367" s="10">
        <f t="shared" si="33"/>
        <v>41668.398136574069</v>
      </c>
      <c r="T367" s="10">
        <f t="shared" si="34"/>
        <v>41698.398136574069</v>
      </c>
    </row>
    <row r="368" spans="1:20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5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6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5"/>
        <v>documentary</v>
      </c>
      <c r="S368" s="10">
        <f t="shared" si="33"/>
        <v>41019.584699074076</v>
      </c>
      <c r="T368" s="10">
        <f t="shared" si="34"/>
        <v>41049.584699074076</v>
      </c>
    </row>
    <row r="369" spans="1:20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5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6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5"/>
        <v>documentary</v>
      </c>
      <c r="S369" s="10">
        <f t="shared" si="33"/>
        <v>41355.368958333333</v>
      </c>
      <c r="T369" s="10">
        <f t="shared" si="34"/>
        <v>41394.999305555553</v>
      </c>
    </row>
    <row r="370" spans="1:20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5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6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5"/>
        <v>documentary</v>
      </c>
      <c r="S370" s="10">
        <f t="shared" si="33"/>
        <v>42043.397245370368</v>
      </c>
      <c r="T370" s="10">
        <f t="shared" si="34"/>
        <v>42078.355578703697</v>
      </c>
    </row>
    <row r="371" spans="1:20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5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6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5"/>
        <v>documentary</v>
      </c>
      <c r="S371" s="10">
        <f t="shared" si="33"/>
        <v>40893.3433912037</v>
      </c>
      <c r="T371" s="10">
        <f t="shared" si="34"/>
        <v>40923.3433912037</v>
      </c>
    </row>
    <row r="372" spans="1:20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5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6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5"/>
        <v>documentary</v>
      </c>
      <c r="S372" s="10">
        <f t="shared" si="33"/>
        <v>42711.586805555555</v>
      </c>
      <c r="T372" s="10">
        <f t="shared" si="34"/>
        <v>42741.586805555555</v>
      </c>
    </row>
    <row r="373" spans="1:20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5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6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5"/>
        <v>documentary</v>
      </c>
      <c r="S373" s="10">
        <f t="shared" si="33"/>
        <v>41261.559479166666</v>
      </c>
      <c r="T373" s="10">
        <f t="shared" si="34"/>
        <v>41306.559479166666</v>
      </c>
    </row>
    <row r="374" spans="1:20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5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6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5"/>
        <v>documentary</v>
      </c>
      <c r="S374" s="10">
        <f t="shared" si="33"/>
        <v>42425.368564814817</v>
      </c>
      <c r="T374" s="10">
        <f t="shared" si="34"/>
        <v>42465.458333333336</v>
      </c>
    </row>
    <row r="375" spans="1:20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6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5"/>
        <v>documentary</v>
      </c>
      <c r="S375" s="10">
        <f t="shared" si="33"/>
        <v>41078.703680555554</v>
      </c>
      <c r="T375" s="10">
        <f t="shared" si="34"/>
        <v>41108.703680555554</v>
      </c>
    </row>
    <row r="376" spans="1:20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5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6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5"/>
        <v>documentary</v>
      </c>
      <c r="S376" s="10">
        <f t="shared" si="33"/>
        <v>40757.680914351848</v>
      </c>
      <c r="T376" s="10">
        <f t="shared" si="34"/>
        <v>40802.680914351848</v>
      </c>
    </row>
    <row r="377" spans="1:20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5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6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5"/>
        <v>documentary</v>
      </c>
      <c r="S377" s="10">
        <f t="shared" si="33"/>
        <v>41657.77674768518</v>
      </c>
      <c r="T377" s="10">
        <f t="shared" si="34"/>
        <v>41699.512499999997</v>
      </c>
    </row>
    <row r="378" spans="1:20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5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6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5"/>
        <v>documentary</v>
      </c>
      <c r="S378" s="10">
        <f t="shared" si="33"/>
        <v>42576.244398148141</v>
      </c>
      <c r="T378" s="10">
        <f t="shared" si="34"/>
        <v>42607.244398148141</v>
      </c>
    </row>
    <row r="379" spans="1:20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5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6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5"/>
        <v>documentary</v>
      </c>
      <c r="S379" s="10">
        <f t="shared" si="33"/>
        <v>42292.042453703696</v>
      </c>
      <c r="T379" s="10">
        <f t="shared" si="34"/>
        <v>42322.084027777775</v>
      </c>
    </row>
    <row r="380" spans="1:20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5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6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5"/>
        <v>documentary</v>
      </c>
      <c r="S380" s="10">
        <f t="shared" si="33"/>
        <v>42370.363518518519</v>
      </c>
      <c r="T380" s="10">
        <f t="shared" si="34"/>
        <v>42394.786111111105</v>
      </c>
    </row>
    <row r="381" spans="1:20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5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6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5"/>
        <v>documentary</v>
      </c>
      <c r="S381" s="10">
        <f t="shared" si="33"/>
        <v>40987.479999999996</v>
      </c>
      <c r="T381" s="10">
        <f t="shared" si="34"/>
        <v>41032.479999999996</v>
      </c>
    </row>
    <row r="382" spans="1:20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5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6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5"/>
        <v>documentary</v>
      </c>
      <c r="S382" s="10">
        <f t="shared" si="33"/>
        <v>42367.511481481481</v>
      </c>
      <c r="T382" s="10">
        <f t="shared" si="34"/>
        <v>42392.511481481481</v>
      </c>
    </row>
    <row r="383" spans="1:20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5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6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5"/>
        <v>documentary</v>
      </c>
      <c r="S383" s="10">
        <f t="shared" si="33"/>
        <v>41085.48978009259</v>
      </c>
      <c r="T383" s="10">
        <f t="shared" si="34"/>
        <v>41120</v>
      </c>
    </row>
    <row r="384" spans="1:20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5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6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5"/>
        <v>documentary</v>
      </c>
      <c r="S384" s="10">
        <f t="shared" si="33"/>
        <v>41144.501157407409</v>
      </c>
      <c r="T384" s="10">
        <f t="shared" si="34"/>
        <v>41158.501157407409</v>
      </c>
    </row>
    <row r="385" spans="1:20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6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5"/>
        <v>documentary</v>
      </c>
      <c r="S385" s="10">
        <f t="shared" si="33"/>
        <v>41754.90924768518</v>
      </c>
      <c r="T385" s="10">
        <f t="shared" si="34"/>
        <v>41777.90924768518</v>
      </c>
    </row>
    <row r="386" spans="1:20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5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6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5"/>
        <v>documentary</v>
      </c>
      <c r="S386" s="10">
        <f t="shared" si="33"/>
        <v>41980.573460648149</v>
      </c>
      <c r="T386" s="10">
        <f t="shared" si="34"/>
        <v>42010.573460648149</v>
      </c>
    </row>
    <row r="387" spans="1:20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5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36"/>
        <v>105.982</v>
      </c>
      <c r="P387">
        <f t="shared" ref="P387:P450" si="37">(E387/L387)</f>
        <v>111.79535864978902</v>
      </c>
      <c r="Q387" t="str">
        <f t="shared" ref="Q387:Q450" si="38">LEFT(N387,SEARCH("/",N387,1)-1)</f>
        <v>film &amp; video</v>
      </c>
      <c r="R387" t="str">
        <f t="shared" si="35"/>
        <v>documentary</v>
      </c>
      <c r="S387" s="10">
        <f t="shared" ref="S387:S450" si="39">(J387/86400)+25569+(-5/24)</f>
        <v>41934.376168981478</v>
      </c>
      <c r="T387" s="10">
        <f t="shared" ref="T387:T450" si="40">(I387/86400)+25569+(-5/24)</f>
        <v>41964.41783564815</v>
      </c>
    </row>
    <row r="388" spans="1:20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5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5"/>
        <v>documentary</v>
      </c>
      <c r="S388" s="10">
        <f t="shared" si="39"/>
        <v>42211.742951388886</v>
      </c>
      <c r="T388" s="10">
        <f t="shared" si="40"/>
        <v>42226.742951388886</v>
      </c>
    </row>
    <row r="389" spans="1:20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5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5"/>
        <v>documentary</v>
      </c>
      <c r="S389" s="10">
        <f t="shared" si="39"/>
        <v>42200.468263888884</v>
      </c>
      <c r="T389" s="10">
        <f t="shared" si="40"/>
        <v>42231.041666666664</v>
      </c>
    </row>
    <row r="390" spans="1:20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5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ref="R390:R453" si="41">RIGHT(N390,VALUE(LEN(N390)-LEN(LEFT(N390,SEARCH("/",N390,1)-1))-1))</f>
        <v>documentary</v>
      </c>
      <c r="S390" s="10">
        <f t="shared" si="39"/>
        <v>42548.86782407407</v>
      </c>
      <c r="T390" s="10">
        <f t="shared" si="40"/>
        <v>42578.86782407407</v>
      </c>
    </row>
    <row r="391" spans="1:20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5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ref="O391:O454" si="42">(E391/D391)*100</f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41"/>
        <v>documentary</v>
      </c>
      <c r="S391" s="10">
        <f t="shared" si="39"/>
        <v>41673.854745370372</v>
      </c>
      <c r="T391" s="10">
        <f t="shared" si="40"/>
        <v>41705.749305555553</v>
      </c>
    </row>
    <row r="392" spans="1:20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5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2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41"/>
        <v>documentary</v>
      </c>
      <c r="S392" s="10">
        <f t="shared" si="39"/>
        <v>42111.828379629624</v>
      </c>
      <c r="T392" s="10">
        <f t="shared" si="40"/>
        <v>42131.828379629624</v>
      </c>
    </row>
    <row r="393" spans="1:20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5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2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41"/>
        <v>documentary</v>
      </c>
      <c r="S393" s="10">
        <f t="shared" si="39"/>
        <v>40864.833923611106</v>
      </c>
      <c r="T393" s="10">
        <f t="shared" si="40"/>
        <v>40894.832638888889</v>
      </c>
    </row>
    <row r="394" spans="1:20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5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2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41"/>
        <v>documentary</v>
      </c>
      <c r="S394" s="10">
        <f t="shared" si="39"/>
        <v>40763.508923611109</v>
      </c>
      <c r="T394" s="10">
        <f t="shared" si="40"/>
        <v>40793.916666666664</v>
      </c>
    </row>
    <row r="395" spans="1:20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2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41"/>
        <v>documentary</v>
      </c>
      <c r="S395" s="10">
        <f t="shared" si="39"/>
        <v>41526.500601851847</v>
      </c>
      <c r="T395" s="10">
        <f t="shared" si="40"/>
        <v>41557.500601851847</v>
      </c>
    </row>
    <row r="396" spans="1:20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5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2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41"/>
        <v>documentary</v>
      </c>
      <c r="S396" s="10">
        <f t="shared" si="39"/>
        <v>42417.60974537037</v>
      </c>
      <c r="T396" s="10">
        <f t="shared" si="40"/>
        <v>42477.568078703705</v>
      </c>
    </row>
    <row r="397" spans="1:20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5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2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41"/>
        <v>documentary</v>
      </c>
      <c r="S397" s="10">
        <f t="shared" si="39"/>
        <v>40990.700925925921</v>
      </c>
      <c r="T397" s="10">
        <f t="shared" si="40"/>
        <v>41026.688888888886</v>
      </c>
    </row>
    <row r="398" spans="1:20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5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2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41"/>
        <v>documentary</v>
      </c>
      <c r="S398" s="10">
        <f t="shared" si="39"/>
        <v>41082.356550925928</v>
      </c>
      <c r="T398" s="10">
        <f t="shared" si="40"/>
        <v>41097.356550925928</v>
      </c>
    </row>
    <row r="399" spans="1:20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5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2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41"/>
        <v>documentary</v>
      </c>
      <c r="S399" s="10">
        <f t="shared" si="39"/>
        <v>40379.568101851852</v>
      </c>
      <c r="T399" s="10">
        <f t="shared" si="40"/>
        <v>40421.947222222218</v>
      </c>
    </row>
    <row r="400" spans="1:20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5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2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41"/>
        <v>documentary</v>
      </c>
      <c r="S400" s="10">
        <f t="shared" si="39"/>
        <v>42078.584791666661</v>
      </c>
      <c r="T400" s="10">
        <f t="shared" si="40"/>
        <v>42123.584791666661</v>
      </c>
    </row>
    <row r="401" spans="1:20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5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2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41"/>
        <v>documentary</v>
      </c>
      <c r="S401" s="10">
        <f t="shared" si="39"/>
        <v>42687.667442129627</v>
      </c>
      <c r="T401" s="10">
        <f t="shared" si="40"/>
        <v>42718.291666666664</v>
      </c>
    </row>
    <row r="402" spans="1:20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5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2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41"/>
        <v>documentary</v>
      </c>
      <c r="S402" s="10">
        <f t="shared" si="39"/>
        <v>41745.427627314813</v>
      </c>
      <c r="T402" s="10">
        <f t="shared" si="40"/>
        <v>41775.9375</v>
      </c>
    </row>
    <row r="403" spans="1:20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5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2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41"/>
        <v>documentary</v>
      </c>
      <c r="S403" s="10">
        <f t="shared" si="39"/>
        <v>40732.633912037032</v>
      </c>
      <c r="T403" s="10">
        <f t="shared" si="40"/>
        <v>40762.633912037032</v>
      </c>
    </row>
    <row r="404" spans="1:20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5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2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41"/>
        <v>documentary</v>
      </c>
      <c r="S404" s="10">
        <f t="shared" si="39"/>
        <v>42292.331215277773</v>
      </c>
      <c r="T404" s="10">
        <f t="shared" si="40"/>
        <v>42313.372881944444</v>
      </c>
    </row>
    <row r="405" spans="1:20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2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41"/>
        <v>documentary</v>
      </c>
      <c r="S405" s="10">
        <f t="shared" si="39"/>
        <v>40718.102326388886</v>
      </c>
      <c r="T405" s="10">
        <f t="shared" si="40"/>
        <v>40765.088888888888</v>
      </c>
    </row>
    <row r="406" spans="1:20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5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2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41"/>
        <v>documentary</v>
      </c>
      <c r="S406" s="10">
        <f t="shared" si="39"/>
        <v>41646.419699074067</v>
      </c>
      <c r="T406" s="10">
        <f t="shared" si="40"/>
        <v>41675.75277777778</v>
      </c>
    </row>
    <row r="407" spans="1:20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5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2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41"/>
        <v>documentary</v>
      </c>
      <c r="S407" s="10">
        <f t="shared" si="39"/>
        <v>41673.876608796294</v>
      </c>
      <c r="T407" s="10">
        <f t="shared" si="40"/>
        <v>41703.876608796294</v>
      </c>
    </row>
    <row r="408" spans="1:20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5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2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41"/>
        <v>documentary</v>
      </c>
      <c r="S408" s="10">
        <f t="shared" si="39"/>
        <v>40637.95413194444</v>
      </c>
      <c r="T408" s="10">
        <f t="shared" si="40"/>
        <v>40672.040972222218</v>
      </c>
    </row>
    <row r="409" spans="1:20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5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2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41"/>
        <v>documentary</v>
      </c>
      <c r="S409" s="10">
        <f t="shared" si="39"/>
        <v>40806.662615740737</v>
      </c>
      <c r="T409" s="10">
        <f t="shared" si="40"/>
        <v>40866.704282407409</v>
      </c>
    </row>
    <row r="410" spans="1:20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5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2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41"/>
        <v>documentary</v>
      </c>
      <c r="S410" s="10">
        <f t="shared" si="39"/>
        <v>41543.527662037035</v>
      </c>
      <c r="T410" s="10">
        <f t="shared" si="40"/>
        <v>41583.569328703699</v>
      </c>
    </row>
    <row r="411" spans="1:20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5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2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41"/>
        <v>documentary</v>
      </c>
      <c r="S411" s="10">
        <f t="shared" si="39"/>
        <v>42543.654444444437</v>
      </c>
      <c r="T411" s="10">
        <f t="shared" si="40"/>
        <v>42573.654444444437</v>
      </c>
    </row>
    <row r="412" spans="1:20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5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2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41"/>
        <v>documentary</v>
      </c>
      <c r="S412" s="10">
        <f t="shared" si="39"/>
        <v>42113.773113425923</v>
      </c>
      <c r="T412" s="10">
        <f t="shared" si="40"/>
        <v>42173.773113425923</v>
      </c>
    </row>
    <row r="413" spans="1:20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5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2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41"/>
        <v>documentary</v>
      </c>
      <c r="S413" s="10">
        <f t="shared" si="39"/>
        <v>41597.967638888884</v>
      </c>
      <c r="T413" s="10">
        <f t="shared" si="40"/>
        <v>41630</v>
      </c>
    </row>
    <row r="414" spans="1:20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5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2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41"/>
        <v>documentary</v>
      </c>
      <c r="S414" s="10">
        <f t="shared" si="39"/>
        <v>41099.534467592588</v>
      </c>
      <c r="T414" s="10">
        <f t="shared" si="40"/>
        <v>41115.534467592588</v>
      </c>
    </row>
    <row r="415" spans="1:20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2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41"/>
        <v>documentary</v>
      </c>
      <c r="S415" s="10">
        <f t="shared" si="39"/>
        <v>41079.66910879629</v>
      </c>
      <c r="T415" s="10">
        <f t="shared" si="40"/>
        <v>41109.66910879629</v>
      </c>
    </row>
    <row r="416" spans="1:20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5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2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41"/>
        <v>documentary</v>
      </c>
      <c r="S416" s="10">
        <f t="shared" si="39"/>
        <v>41528.85491898148</v>
      </c>
      <c r="T416" s="10">
        <f t="shared" si="40"/>
        <v>41558.85491898148</v>
      </c>
    </row>
    <row r="417" spans="1:20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5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2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41"/>
        <v>documentary</v>
      </c>
      <c r="S417" s="10">
        <f t="shared" si="39"/>
        <v>41904.643541666665</v>
      </c>
      <c r="T417" s="10">
        <f t="shared" si="40"/>
        <v>41929.291666666664</v>
      </c>
    </row>
    <row r="418" spans="1:20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5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2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41"/>
        <v>documentary</v>
      </c>
      <c r="S418" s="10">
        <f t="shared" si="39"/>
        <v>41648.187858796293</v>
      </c>
      <c r="T418" s="10">
        <f t="shared" si="40"/>
        <v>41678.187858796293</v>
      </c>
    </row>
    <row r="419" spans="1:20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5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2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41"/>
        <v>documentary</v>
      </c>
      <c r="S419" s="10">
        <f t="shared" si="39"/>
        <v>41360.762268518512</v>
      </c>
      <c r="T419" s="10">
        <f t="shared" si="40"/>
        <v>41371.981249999997</v>
      </c>
    </row>
    <row r="420" spans="1:20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5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2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41"/>
        <v>documentary</v>
      </c>
      <c r="S420" s="10">
        <f t="shared" si="39"/>
        <v>42178.07403935185</v>
      </c>
      <c r="T420" s="10">
        <f t="shared" si="40"/>
        <v>42208.07403935185</v>
      </c>
    </row>
    <row r="421" spans="1:20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5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2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41"/>
        <v>documentary</v>
      </c>
      <c r="S421" s="10">
        <f t="shared" si="39"/>
        <v>41394.634108796294</v>
      </c>
      <c r="T421" s="10">
        <f t="shared" si="40"/>
        <v>41454.634108796294</v>
      </c>
    </row>
    <row r="422" spans="1:20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2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41"/>
        <v>animation</v>
      </c>
      <c r="S422" s="10">
        <f t="shared" si="39"/>
        <v>41682.028136574074</v>
      </c>
      <c r="T422" s="10">
        <f t="shared" si="40"/>
        <v>41711.986469907402</v>
      </c>
    </row>
    <row r="423" spans="1:20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2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41"/>
        <v>animation</v>
      </c>
      <c r="S423" s="10">
        <f t="shared" si="39"/>
        <v>42177.283055555548</v>
      </c>
      <c r="T423" s="10">
        <f t="shared" si="40"/>
        <v>42237.283055555548</v>
      </c>
    </row>
    <row r="424" spans="1:20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2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41"/>
        <v>animation</v>
      </c>
      <c r="S424" s="10">
        <f t="shared" si="39"/>
        <v>41863.052048611113</v>
      </c>
      <c r="T424" s="10">
        <f t="shared" si="40"/>
        <v>41893.052048611113</v>
      </c>
    </row>
    <row r="425" spans="1:20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2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41"/>
        <v>animation</v>
      </c>
      <c r="S425" s="10">
        <f t="shared" si="39"/>
        <v>41400.717939814815</v>
      </c>
      <c r="T425" s="10">
        <f t="shared" si="40"/>
        <v>41430.717939814815</v>
      </c>
    </row>
    <row r="426" spans="1:20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2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41"/>
        <v>animation</v>
      </c>
      <c r="S426" s="10">
        <f t="shared" si="39"/>
        <v>40934.167812499996</v>
      </c>
      <c r="T426" s="10">
        <f t="shared" si="40"/>
        <v>40994.126145833332</v>
      </c>
    </row>
    <row r="427" spans="1:20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2"/>
        <v>1.2E-2</v>
      </c>
      <c r="P427">
        <f t="shared" si="37"/>
        <v>3</v>
      </c>
      <c r="Q427" t="str">
        <f t="shared" si="38"/>
        <v>film &amp; video</v>
      </c>
      <c r="R427" t="str">
        <f t="shared" si="41"/>
        <v>animation</v>
      </c>
      <c r="S427" s="10">
        <f t="shared" si="39"/>
        <v>42275.652824074066</v>
      </c>
      <c r="T427" s="10">
        <f t="shared" si="40"/>
        <v>42335.694490740738</v>
      </c>
    </row>
    <row r="428" spans="1:20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2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41"/>
        <v>animation</v>
      </c>
      <c r="S428" s="10">
        <f t="shared" si="39"/>
        <v>42400.503634259258</v>
      </c>
      <c r="T428" s="10">
        <f t="shared" si="40"/>
        <v>42430.503634259258</v>
      </c>
    </row>
    <row r="429" spans="1:20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2"/>
        <v>0</v>
      </c>
      <c r="P429" t="e">
        <f t="shared" si="37"/>
        <v>#DIV/0!</v>
      </c>
      <c r="Q429" t="str">
        <f t="shared" si="38"/>
        <v>film &amp; video</v>
      </c>
      <c r="R429" t="str">
        <f t="shared" si="41"/>
        <v>animation</v>
      </c>
      <c r="S429" s="10">
        <f t="shared" si="39"/>
        <v>42285.700694444444</v>
      </c>
      <c r="T429" s="10">
        <f t="shared" si="40"/>
        <v>42299.582638888889</v>
      </c>
    </row>
    <row r="430" spans="1:20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2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41"/>
        <v>animation</v>
      </c>
      <c r="S430" s="10">
        <f t="shared" si="39"/>
        <v>41778.558391203704</v>
      </c>
      <c r="T430" s="10">
        <f t="shared" si="40"/>
        <v>41806.708333333328</v>
      </c>
    </row>
    <row r="431" spans="1:20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2"/>
        <v>0</v>
      </c>
      <c r="P431" t="e">
        <f t="shared" si="37"/>
        <v>#DIV/0!</v>
      </c>
      <c r="Q431" t="str">
        <f t="shared" si="38"/>
        <v>film &amp; video</v>
      </c>
      <c r="R431" t="str">
        <f t="shared" si="41"/>
        <v>animation</v>
      </c>
      <c r="S431" s="10">
        <f t="shared" si="39"/>
        <v>40070.693078703705</v>
      </c>
      <c r="T431" s="10">
        <f t="shared" si="40"/>
        <v>40143.999305555553</v>
      </c>
    </row>
    <row r="432" spans="1:20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2"/>
        <v>2.4</v>
      </c>
      <c r="P432">
        <f t="shared" si="37"/>
        <v>4.8</v>
      </c>
      <c r="Q432" t="str">
        <f t="shared" si="38"/>
        <v>film &amp; video</v>
      </c>
      <c r="R432" t="str">
        <f t="shared" si="41"/>
        <v>animation</v>
      </c>
      <c r="S432" s="10">
        <f t="shared" si="39"/>
        <v>41512.898923611108</v>
      </c>
      <c r="T432" s="10">
        <f t="shared" si="40"/>
        <v>41527.898923611108</v>
      </c>
    </row>
    <row r="433" spans="1:20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2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41"/>
        <v>animation</v>
      </c>
      <c r="S433" s="10">
        <f t="shared" si="39"/>
        <v>42526.662997685184</v>
      </c>
      <c r="T433" s="10">
        <f t="shared" si="40"/>
        <v>42556.662997685184</v>
      </c>
    </row>
    <row r="434" spans="1:20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9.5</v>
      </c>
      <c r="P434">
        <f t="shared" si="37"/>
        <v>71.25</v>
      </c>
      <c r="Q434" t="str">
        <f t="shared" si="38"/>
        <v>film &amp; video</v>
      </c>
      <c r="R434" t="str">
        <f t="shared" si="41"/>
        <v>animation</v>
      </c>
      <c r="S434" s="10">
        <f t="shared" si="39"/>
        <v>42238.51829861111</v>
      </c>
      <c r="T434" s="10">
        <f t="shared" si="40"/>
        <v>42298.51829861111</v>
      </c>
    </row>
    <row r="435" spans="1:20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2"/>
        <v>0</v>
      </c>
      <c r="P435" t="e">
        <f t="shared" si="37"/>
        <v>#DIV/0!</v>
      </c>
      <c r="Q435" t="str">
        <f t="shared" si="38"/>
        <v>film &amp; video</v>
      </c>
      <c r="R435" t="str">
        <f t="shared" si="41"/>
        <v>animation</v>
      </c>
      <c r="S435" s="10">
        <f t="shared" si="39"/>
        <v>42228.421550925923</v>
      </c>
      <c r="T435" s="10">
        <f t="shared" si="40"/>
        <v>42288.421550925923</v>
      </c>
    </row>
    <row r="436" spans="1:20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2"/>
        <v>5</v>
      </c>
      <c r="P436">
        <f t="shared" si="37"/>
        <v>62.5</v>
      </c>
      <c r="Q436" t="str">
        <f t="shared" si="38"/>
        <v>film &amp; video</v>
      </c>
      <c r="R436" t="str">
        <f t="shared" si="41"/>
        <v>animation</v>
      </c>
      <c r="S436" s="10">
        <f t="shared" si="39"/>
        <v>41576.626180555555</v>
      </c>
      <c r="T436" s="10">
        <f t="shared" si="40"/>
        <v>41609.667847222219</v>
      </c>
    </row>
    <row r="437" spans="1:20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2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41"/>
        <v>animation</v>
      </c>
      <c r="S437" s="10">
        <f t="shared" si="39"/>
        <v>41500.539120370369</v>
      </c>
      <c r="T437" s="10">
        <f t="shared" si="40"/>
        <v>41530.539120370369</v>
      </c>
    </row>
    <row r="438" spans="1:20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2"/>
        <v>0</v>
      </c>
      <c r="P438" t="e">
        <f t="shared" si="37"/>
        <v>#DIV/0!</v>
      </c>
      <c r="Q438" t="str">
        <f t="shared" si="38"/>
        <v>film &amp; video</v>
      </c>
      <c r="R438" t="str">
        <f t="shared" si="41"/>
        <v>animation</v>
      </c>
      <c r="S438" s="10">
        <f t="shared" si="39"/>
        <v>41456.154085648144</v>
      </c>
      <c r="T438" s="10">
        <f t="shared" si="40"/>
        <v>41486.154085648144</v>
      </c>
    </row>
    <row r="439" spans="1:20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t="e">
        <f t="shared" si="37"/>
        <v>#DIV/0!</v>
      </c>
      <c r="Q439" t="str">
        <f t="shared" si="38"/>
        <v>film &amp; video</v>
      </c>
      <c r="R439" t="str">
        <f t="shared" si="41"/>
        <v>animation</v>
      </c>
      <c r="S439" s="10">
        <f t="shared" si="39"/>
        <v>42591.110254629624</v>
      </c>
      <c r="T439" s="10">
        <f t="shared" si="40"/>
        <v>42651.110254629624</v>
      </c>
    </row>
    <row r="440" spans="1:20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2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41"/>
        <v>animation</v>
      </c>
      <c r="S440" s="10">
        <f t="shared" si="39"/>
        <v>42296.052754629629</v>
      </c>
      <c r="T440" s="10">
        <f t="shared" si="40"/>
        <v>42326.094421296293</v>
      </c>
    </row>
    <row r="441" spans="1:20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2"/>
        <v>0</v>
      </c>
      <c r="P441" t="e">
        <f t="shared" si="37"/>
        <v>#DIV/0!</v>
      </c>
      <c r="Q441" t="str">
        <f t="shared" si="38"/>
        <v>film &amp; video</v>
      </c>
      <c r="R441" t="str">
        <f t="shared" si="41"/>
        <v>animation</v>
      </c>
      <c r="S441" s="10">
        <f t="shared" si="39"/>
        <v>41919.553449074076</v>
      </c>
      <c r="T441" s="10">
        <f t="shared" si="40"/>
        <v>41929.553449074076</v>
      </c>
    </row>
    <row r="442" spans="1:20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2"/>
        <v>0.1</v>
      </c>
      <c r="P442">
        <f t="shared" si="37"/>
        <v>5</v>
      </c>
      <c r="Q442" t="str">
        <f t="shared" si="38"/>
        <v>film &amp; video</v>
      </c>
      <c r="R442" t="str">
        <f t="shared" si="41"/>
        <v>animation</v>
      </c>
      <c r="S442" s="10">
        <f t="shared" si="39"/>
        <v>42423.777233796289</v>
      </c>
      <c r="T442" s="10">
        <f t="shared" si="40"/>
        <v>42453.735567129632</v>
      </c>
    </row>
    <row r="443" spans="1:20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2"/>
        <v>0</v>
      </c>
      <c r="P443" t="e">
        <f t="shared" si="37"/>
        <v>#DIV/0!</v>
      </c>
      <c r="Q443" t="str">
        <f t="shared" si="38"/>
        <v>film &amp; video</v>
      </c>
      <c r="R443" t="str">
        <f t="shared" si="41"/>
        <v>animation</v>
      </c>
      <c r="S443" s="10">
        <f t="shared" si="39"/>
        <v>41550.585601851846</v>
      </c>
      <c r="T443" s="10">
        <f t="shared" si="40"/>
        <v>41580.585601851846</v>
      </c>
    </row>
    <row r="444" spans="1:20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2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41"/>
        <v>animation</v>
      </c>
      <c r="S444" s="10">
        <f t="shared" si="39"/>
        <v>42024.680358796293</v>
      </c>
      <c r="T444" s="10">
        <f t="shared" si="40"/>
        <v>42054.680358796293</v>
      </c>
    </row>
    <row r="445" spans="1:20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2"/>
        <v>0.1</v>
      </c>
      <c r="P445">
        <f t="shared" si="37"/>
        <v>5</v>
      </c>
      <c r="Q445" t="str">
        <f t="shared" si="38"/>
        <v>film &amp; video</v>
      </c>
      <c r="R445" t="str">
        <f t="shared" si="41"/>
        <v>animation</v>
      </c>
      <c r="S445" s="10">
        <f t="shared" si="39"/>
        <v>41649.806724537033</v>
      </c>
      <c r="T445" s="10">
        <f t="shared" si="40"/>
        <v>41679.806724537033</v>
      </c>
    </row>
    <row r="446" spans="1:20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2"/>
        <v>5</v>
      </c>
      <c r="P446">
        <f t="shared" si="37"/>
        <v>50</v>
      </c>
      <c r="Q446" t="str">
        <f t="shared" si="38"/>
        <v>film &amp; video</v>
      </c>
      <c r="R446" t="str">
        <f t="shared" si="41"/>
        <v>animation</v>
      </c>
      <c r="S446" s="10">
        <f t="shared" si="39"/>
        <v>40894.69862268518</v>
      </c>
      <c r="T446" s="10">
        <f t="shared" si="40"/>
        <v>40954.69862268518</v>
      </c>
    </row>
    <row r="447" spans="1:20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2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41"/>
        <v>animation</v>
      </c>
      <c r="S447" s="10">
        <f t="shared" si="39"/>
        <v>42130.127025462956</v>
      </c>
      <c r="T447" s="10">
        <f t="shared" si="40"/>
        <v>42145.127025462956</v>
      </c>
    </row>
    <row r="448" spans="1:20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2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41"/>
        <v>animation</v>
      </c>
      <c r="S448" s="10">
        <f t="shared" si="39"/>
        <v>42036.875231481477</v>
      </c>
      <c r="T448" s="10">
        <f t="shared" si="40"/>
        <v>42066.875231481477</v>
      </c>
    </row>
    <row r="449" spans="1:20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2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41"/>
        <v>animation</v>
      </c>
      <c r="S449" s="10">
        <f t="shared" si="39"/>
        <v>41331.34679398148</v>
      </c>
      <c r="T449" s="10">
        <f t="shared" si="40"/>
        <v>41356.305127314808</v>
      </c>
    </row>
    <row r="450" spans="1:20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2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41"/>
        <v>animation</v>
      </c>
      <c r="S450" s="10">
        <f t="shared" si="39"/>
        <v>41753.549710648142</v>
      </c>
      <c r="T450" s="10">
        <f t="shared" si="40"/>
        <v>41773.549710648142</v>
      </c>
    </row>
    <row r="451" spans="1:20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42"/>
        <v>2.25</v>
      </c>
      <c r="P451">
        <f t="shared" ref="P451:P514" si="43">(E451/L451)</f>
        <v>9</v>
      </c>
      <c r="Q451" t="str">
        <f t="shared" ref="Q451:Q514" si="44">LEFT(N451,SEARCH("/",N451,1)-1)</f>
        <v>film &amp; video</v>
      </c>
      <c r="R451" t="str">
        <f t="shared" si="41"/>
        <v>animation</v>
      </c>
      <c r="S451" s="10">
        <f t="shared" ref="S451:S514" si="45">(J451/86400)+25569+(-5/24)</f>
        <v>41534.359780092593</v>
      </c>
      <c r="T451" s="10">
        <f t="shared" ref="T451:T514" si="46">(I451/86400)+25569+(-5/24)</f>
        <v>41564.359780092593</v>
      </c>
    </row>
    <row r="452" spans="1:20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1"/>
        <v>animation</v>
      </c>
      <c r="S452" s="10">
        <f t="shared" si="45"/>
        <v>41654.73842592592</v>
      </c>
      <c r="T452" s="10">
        <f t="shared" si="46"/>
        <v>41684.73842592592</v>
      </c>
    </row>
    <row r="453" spans="1:20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1"/>
        <v>animation</v>
      </c>
      <c r="S453" s="10">
        <f t="shared" si="45"/>
        <v>41634.506840277776</v>
      </c>
      <c r="T453" s="10">
        <f t="shared" si="46"/>
        <v>41664.506840277776</v>
      </c>
    </row>
    <row r="454" spans="1:20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ref="R454:R517" si="47">RIGHT(N454,VALUE(LEN(N454)-LEN(LEFT(N454,SEARCH("/",N454,1)-1))-1))</f>
        <v>animation</v>
      </c>
      <c r="S454" s="10">
        <f t="shared" si="45"/>
        <v>42107.49554398148</v>
      </c>
      <c r="T454" s="10">
        <f t="shared" si="46"/>
        <v>42137.49554398148</v>
      </c>
    </row>
    <row r="455" spans="1:20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ref="O455:O518" si="48">(E455/D455)*100</f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7"/>
        <v>animation</v>
      </c>
      <c r="S455" s="10">
        <f t="shared" si="45"/>
        <v>42038.616655092592</v>
      </c>
      <c r="T455" s="10">
        <f t="shared" si="46"/>
        <v>42054.616655092592</v>
      </c>
    </row>
    <row r="456" spans="1:20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8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7"/>
        <v>animation</v>
      </c>
      <c r="S456" s="10">
        <f t="shared" si="45"/>
        <v>41938.508923611109</v>
      </c>
      <c r="T456" s="10">
        <f t="shared" si="46"/>
        <v>41969.343055555553</v>
      </c>
    </row>
    <row r="457" spans="1:20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8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7"/>
        <v>animation</v>
      </c>
      <c r="S457" s="10">
        <f t="shared" si="45"/>
        <v>40970.794236111113</v>
      </c>
      <c r="T457" s="10">
        <f t="shared" si="46"/>
        <v>41015.813194444439</v>
      </c>
    </row>
    <row r="458" spans="1:20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8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7"/>
        <v>animation</v>
      </c>
      <c r="S458" s="10">
        <f t="shared" si="45"/>
        <v>41547.486122685186</v>
      </c>
      <c r="T458" s="10">
        <f t="shared" si="46"/>
        <v>41568.957638888889</v>
      </c>
    </row>
    <row r="459" spans="1:20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8"/>
        <v>0</v>
      </c>
      <c r="P459" t="e">
        <f t="shared" si="43"/>
        <v>#DIV/0!</v>
      </c>
      <c r="Q459" t="str">
        <f t="shared" si="44"/>
        <v>film &amp; video</v>
      </c>
      <c r="R459" t="str">
        <f t="shared" si="47"/>
        <v>animation</v>
      </c>
      <c r="S459" s="10">
        <f t="shared" si="45"/>
        <v>41837.559166666666</v>
      </c>
      <c r="T459" s="10">
        <f t="shared" si="46"/>
        <v>41867.559166666666</v>
      </c>
    </row>
    <row r="460" spans="1:20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8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7"/>
        <v>animation</v>
      </c>
      <c r="S460" s="10">
        <f t="shared" si="45"/>
        <v>41378.491435185184</v>
      </c>
      <c r="T460" s="10">
        <f t="shared" si="46"/>
        <v>41408.491435185184</v>
      </c>
    </row>
    <row r="461" spans="1:20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8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7"/>
        <v>animation</v>
      </c>
      <c r="S461" s="10">
        <f t="shared" si="45"/>
        <v>40800.432025462964</v>
      </c>
      <c r="T461" s="10">
        <f t="shared" si="46"/>
        <v>40860.473692129628</v>
      </c>
    </row>
    <row r="462" spans="1:20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8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7"/>
        <v>animation</v>
      </c>
      <c r="S462" s="10">
        <f t="shared" si="45"/>
        <v>41759.334201388883</v>
      </c>
      <c r="T462" s="10">
        <f t="shared" si="46"/>
        <v>41790.958333333328</v>
      </c>
    </row>
    <row r="463" spans="1:20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8"/>
        <v>0</v>
      </c>
      <c r="P463" t="e">
        <f t="shared" si="43"/>
        <v>#DIV/0!</v>
      </c>
      <c r="Q463" t="str">
        <f t="shared" si="44"/>
        <v>film &amp; video</v>
      </c>
      <c r="R463" t="str">
        <f t="shared" si="47"/>
        <v>animation</v>
      </c>
      <c r="S463" s="10">
        <f t="shared" si="45"/>
        <v>41407.638506944444</v>
      </c>
      <c r="T463" s="10">
        <f t="shared" si="46"/>
        <v>41427.638506944444</v>
      </c>
    </row>
    <row r="464" spans="1:20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8"/>
        <v>0</v>
      </c>
      <c r="P464" t="e">
        <f t="shared" si="43"/>
        <v>#DIV/0!</v>
      </c>
      <c r="Q464" t="str">
        <f t="shared" si="44"/>
        <v>film &amp; video</v>
      </c>
      <c r="R464" t="str">
        <f t="shared" si="47"/>
        <v>animation</v>
      </c>
      <c r="S464" s="10">
        <f t="shared" si="45"/>
        <v>40704.918298611105</v>
      </c>
      <c r="T464" s="10">
        <f t="shared" si="46"/>
        <v>40764.918298611105</v>
      </c>
    </row>
    <row r="465" spans="1:20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8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7"/>
        <v>animation</v>
      </c>
      <c r="S465" s="10">
        <f t="shared" si="45"/>
        <v>40750.501770833333</v>
      </c>
      <c r="T465" s="10">
        <f t="shared" si="46"/>
        <v>40810.501770833333</v>
      </c>
    </row>
    <row r="466" spans="1:20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8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7"/>
        <v>animation</v>
      </c>
      <c r="S466" s="10">
        <f t="shared" si="45"/>
        <v>42488.640451388885</v>
      </c>
      <c r="T466" s="10">
        <f t="shared" si="46"/>
        <v>42508.640451388885</v>
      </c>
    </row>
    <row r="467" spans="1:20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8"/>
        <v>26.953125</v>
      </c>
      <c r="P467">
        <f t="shared" si="43"/>
        <v>17.25</v>
      </c>
      <c r="Q467" t="str">
        <f t="shared" si="44"/>
        <v>film &amp; video</v>
      </c>
      <c r="R467" t="str">
        <f t="shared" si="47"/>
        <v>animation</v>
      </c>
      <c r="S467" s="10">
        <f t="shared" si="45"/>
        <v>41800.911736111106</v>
      </c>
      <c r="T467" s="10">
        <f t="shared" si="46"/>
        <v>41816.911736111106</v>
      </c>
    </row>
    <row r="468" spans="1:20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8"/>
        <v>0.76</v>
      </c>
      <c r="P468">
        <f t="shared" si="43"/>
        <v>15.2</v>
      </c>
      <c r="Q468" t="str">
        <f t="shared" si="44"/>
        <v>film &amp; video</v>
      </c>
      <c r="R468" t="str">
        <f t="shared" si="47"/>
        <v>animation</v>
      </c>
      <c r="S468" s="10">
        <f t="shared" si="45"/>
        <v>41129.734537037039</v>
      </c>
      <c r="T468" s="10">
        <f t="shared" si="46"/>
        <v>41159.734537037039</v>
      </c>
    </row>
    <row r="469" spans="1:20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8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7"/>
        <v>animation</v>
      </c>
      <c r="S469" s="10">
        <f t="shared" si="45"/>
        <v>41135.471458333333</v>
      </c>
      <c r="T469" s="10">
        <f t="shared" si="46"/>
        <v>41180.471458333333</v>
      </c>
    </row>
    <row r="470" spans="1:20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8"/>
        <v>0</v>
      </c>
      <c r="P470" t="e">
        <f t="shared" si="43"/>
        <v>#DIV/0!</v>
      </c>
      <c r="Q470" t="str">
        <f t="shared" si="44"/>
        <v>film &amp; video</v>
      </c>
      <c r="R470" t="str">
        <f t="shared" si="47"/>
        <v>animation</v>
      </c>
      <c r="S470" s="10">
        <f t="shared" si="45"/>
        <v>41040.959293981483</v>
      </c>
      <c r="T470" s="10">
        <f t="shared" si="46"/>
        <v>41100.952141203699</v>
      </c>
    </row>
    <row r="471" spans="1:20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8"/>
        <v>0</v>
      </c>
      <c r="P471" t="e">
        <f t="shared" si="43"/>
        <v>#DIV/0!</v>
      </c>
      <c r="Q471" t="str">
        <f t="shared" si="44"/>
        <v>film &amp; video</v>
      </c>
      <c r="R471" t="str">
        <f t="shared" si="47"/>
        <v>animation</v>
      </c>
      <c r="S471" s="10">
        <f t="shared" si="45"/>
        <v>41827.781527777777</v>
      </c>
      <c r="T471" s="10">
        <f t="shared" si="46"/>
        <v>41887.781527777777</v>
      </c>
    </row>
    <row r="472" spans="1:20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8"/>
        <v>1.02</v>
      </c>
      <c r="P472">
        <f t="shared" si="43"/>
        <v>25.5</v>
      </c>
      <c r="Q472" t="str">
        <f t="shared" si="44"/>
        <v>film &amp; video</v>
      </c>
      <c r="R472" t="str">
        <f t="shared" si="47"/>
        <v>animation</v>
      </c>
      <c r="S472" s="10">
        <f t="shared" si="45"/>
        <v>41604.959363425922</v>
      </c>
      <c r="T472" s="10">
        <f t="shared" si="46"/>
        <v>41654.958333333328</v>
      </c>
    </row>
    <row r="473" spans="1:20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8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7"/>
        <v>animation</v>
      </c>
      <c r="S473" s="10">
        <f t="shared" si="45"/>
        <v>41703.513645833329</v>
      </c>
      <c r="T473" s="10">
        <f t="shared" si="46"/>
        <v>41748.471979166665</v>
      </c>
    </row>
    <row r="474" spans="1:20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8"/>
        <v>17.625</v>
      </c>
      <c r="P474">
        <f t="shared" si="43"/>
        <v>28.2</v>
      </c>
      <c r="Q474" t="str">
        <f t="shared" si="44"/>
        <v>film &amp; video</v>
      </c>
      <c r="R474" t="str">
        <f t="shared" si="47"/>
        <v>animation</v>
      </c>
      <c r="S474" s="10">
        <f t="shared" si="45"/>
        <v>41844.714328703703</v>
      </c>
      <c r="T474" s="10">
        <f t="shared" si="46"/>
        <v>41874.714328703703</v>
      </c>
    </row>
    <row r="475" spans="1:20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8"/>
        <v>2.87</v>
      </c>
      <c r="P475">
        <f t="shared" si="43"/>
        <v>61.5</v>
      </c>
      <c r="Q475" t="str">
        <f t="shared" si="44"/>
        <v>film &amp; video</v>
      </c>
      <c r="R475" t="str">
        <f t="shared" si="47"/>
        <v>animation</v>
      </c>
      <c r="S475" s="10">
        <f t="shared" si="45"/>
        <v>41869.489803240736</v>
      </c>
      <c r="T475" s="10">
        <f t="shared" si="46"/>
        <v>41899.489803240736</v>
      </c>
    </row>
    <row r="476" spans="1:20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8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7"/>
        <v>animation</v>
      </c>
      <c r="S476" s="10">
        <f t="shared" si="45"/>
        <v>42753.120706018519</v>
      </c>
      <c r="T476" s="10">
        <f t="shared" si="46"/>
        <v>42783.120706018519</v>
      </c>
    </row>
    <row r="477" spans="1:20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8"/>
        <v>0</v>
      </c>
      <c r="P477" t="e">
        <f t="shared" si="43"/>
        <v>#DIV/0!</v>
      </c>
      <c r="Q477" t="str">
        <f t="shared" si="44"/>
        <v>film &amp; video</v>
      </c>
      <c r="R477" t="str">
        <f t="shared" si="47"/>
        <v>animation</v>
      </c>
      <c r="S477" s="10">
        <f t="shared" si="45"/>
        <v>42099.877812500003</v>
      </c>
      <c r="T477" s="10">
        <f t="shared" si="46"/>
        <v>42129.877812500003</v>
      </c>
    </row>
    <row r="478" spans="1:20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8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7"/>
        <v>animation</v>
      </c>
      <c r="S478" s="10">
        <f t="shared" si="45"/>
        <v>41757.76667824074</v>
      </c>
      <c r="T478" s="10">
        <f t="shared" si="46"/>
        <v>41792.957638888889</v>
      </c>
    </row>
    <row r="479" spans="1:20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8"/>
        <v>0</v>
      </c>
      <c r="P479" t="e">
        <f t="shared" si="43"/>
        <v>#DIV/0!</v>
      </c>
      <c r="Q479" t="str">
        <f t="shared" si="44"/>
        <v>film &amp; video</v>
      </c>
      <c r="R479" t="str">
        <f t="shared" si="47"/>
        <v>animation</v>
      </c>
      <c r="S479" s="10">
        <f t="shared" si="45"/>
        <v>40987.626550925925</v>
      </c>
      <c r="T479" s="10">
        <f t="shared" si="46"/>
        <v>41047.626550925925</v>
      </c>
    </row>
    <row r="480" spans="1:20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8"/>
        <v>0</v>
      </c>
      <c r="P480" t="e">
        <f t="shared" si="43"/>
        <v>#DIV/0!</v>
      </c>
      <c r="Q480" t="str">
        <f t="shared" si="44"/>
        <v>film &amp; video</v>
      </c>
      <c r="R480" t="str">
        <f t="shared" si="47"/>
        <v>animation</v>
      </c>
      <c r="S480" s="10">
        <f t="shared" si="45"/>
        <v>42065.702650462961</v>
      </c>
      <c r="T480" s="10">
        <f t="shared" si="46"/>
        <v>42095.660983796297</v>
      </c>
    </row>
    <row r="481" spans="1:20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8"/>
        <v>32.56</v>
      </c>
      <c r="P481">
        <f t="shared" si="43"/>
        <v>88.8</v>
      </c>
      <c r="Q481" t="str">
        <f t="shared" si="44"/>
        <v>film &amp; video</v>
      </c>
      <c r="R481" t="str">
        <f t="shared" si="47"/>
        <v>animation</v>
      </c>
      <c r="S481" s="10">
        <f t="shared" si="45"/>
        <v>41904.199479166666</v>
      </c>
      <c r="T481" s="10">
        <f t="shared" si="46"/>
        <v>41964.24114583333</v>
      </c>
    </row>
    <row r="482" spans="1:20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8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7"/>
        <v>animation</v>
      </c>
      <c r="S482" s="10">
        <f t="shared" si="45"/>
        <v>41465.29184027778</v>
      </c>
      <c r="T482" s="10">
        <f t="shared" si="46"/>
        <v>41495.29184027778</v>
      </c>
    </row>
    <row r="483" spans="1:20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8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7"/>
        <v>animation</v>
      </c>
      <c r="S483" s="10">
        <f t="shared" si="45"/>
        <v>41162.46399305555</v>
      </c>
      <c r="T483" s="10">
        <f t="shared" si="46"/>
        <v>41192.46399305555</v>
      </c>
    </row>
    <row r="484" spans="1:20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8"/>
        <v>0.1</v>
      </c>
      <c r="P484">
        <f t="shared" si="43"/>
        <v>10</v>
      </c>
      <c r="Q484" t="str">
        <f t="shared" si="44"/>
        <v>film &amp; video</v>
      </c>
      <c r="R484" t="str">
        <f t="shared" si="47"/>
        <v>animation</v>
      </c>
      <c r="S484" s="10">
        <f t="shared" si="45"/>
        <v>42447.688541666663</v>
      </c>
      <c r="T484" s="10">
        <f t="shared" si="46"/>
        <v>42474.398611111108</v>
      </c>
    </row>
    <row r="485" spans="1:20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8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7"/>
        <v>animation</v>
      </c>
      <c r="S485" s="10">
        <f t="shared" si="45"/>
        <v>41242.989259259259</v>
      </c>
      <c r="T485" s="10">
        <f t="shared" si="46"/>
        <v>41302.989259259259</v>
      </c>
    </row>
    <row r="486" spans="1:20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8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7"/>
        <v>animation</v>
      </c>
      <c r="S486" s="10">
        <f t="shared" si="45"/>
        <v>42272.731157407405</v>
      </c>
      <c r="T486" s="10">
        <f t="shared" si="46"/>
        <v>42313.772824074076</v>
      </c>
    </row>
    <row r="487" spans="1:20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8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7"/>
        <v>animation</v>
      </c>
      <c r="S487" s="10">
        <f t="shared" si="45"/>
        <v>41381.297442129631</v>
      </c>
      <c r="T487" s="10">
        <f t="shared" si="46"/>
        <v>41411.297442129631</v>
      </c>
    </row>
    <row r="488" spans="1:20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8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7"/>
        <v>animation</v>
      </c>
      <c r="S488" s="10">
        <f t="shared" si="45"/>
        <v>41761.734247685185</v>
      </c>
      <c r="T488" s="10">
        <f t="shared" si="46"/>
        <v>41791.734247685185</v>
      </c>
    </row>
    <row r="489" spans="1:20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8"/>
        <v>0</v>
      </c>
      <c r="P489" t="e">
        <f t="shared" si="43"/>
        <v>#DIV/0!</v>
      </c>
      <c r="Q489" t="str">
        <f t="shared" si="44"/>
        <v>film &amp; video</v>
      </c>
      <c r="R489" t="str">
        <f t="shared" si="47"/>
        <v>animation</v>
      </c>
      <c r="S489" s="10">
        <f t="shared" si="45"/>
        <v>42669.386504629627</v>
      </c>
      <c r="T489" s="10">
        <f t="shared" si="46"/>
        <v>42729.428171296291</v>
      </c>
    </row>
    <row r="490" spans="1:20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8"/>
        <v>0</v>
      </c>
      <c r="P490" t="e">
        <f t="shared" si="43"/>
        <v>#DIV/0!</v>
      </c>
      <c r="Q490" t="str">
        <f t="shared" si="44"/>
        <v>film &amp; video</v>
      </c>
      <c r="R490" t="str">
        <f t="shared" si="47"/>
        <v>animation</v>
      </c>
      <c r="S490" s="10">
        <f t="shared" si="45"/>
        <v>42713.84606481481</v>
      </c>
      <c r="T490" s="10">
        <f t="shared" si="46"/>
        <v>42743.84606481481</v>
      </c>
    </row>
    <row r="491" spans="1:20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8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7"/>
        <v>animation</v>
      </c>
      <c r="S491" s="10">
        <f t="shared" si="45"/>
        <v>40882.273333333331</v>
      </c>
      <c r="T491" s="10">
        <f t="shared" si="46"/>
        <v>40913.272916666661</v>
      </c>
    </row>
    <row r="492" spans="1:20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8"/>
        <v>0</v>
      </c>
      <c r="P492" t="e">
        <f t="shared" si="43"/>
        <v>#DIV/0!</v>
      </c>
      <c r="Q492" t="str">
        <f t="shared" si="44"/>
        <v>film &amp; video</v>
      </c>
      <c r="R492" t="str">
        <f t="shared" si="47"/>
        <v>animation</v>
      </c>
      <c r="S492" s="10">
        <f t="shared" si="45"/>
        <v>41113.760243055549</v>
      </c>
      <c r="T492" s="10">
        <f t="shared" si="46"/>
        <v>41143.760243055549</v>
      </c>
    </row>
    <row r="493" spans="1:20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8"/>
        <v>0</v>
      </c>
      <c r="P493" t="e">
        <f t="shared" si="43"/>
        <v>#DIV/0!</v>
      </c>
      <c r="Q493" t="str">
        <f t="shared" si="44"/>
        <v>film &amp; video</v>
      </c>
      <c r="R493" t="str">
        <f t="shared" si="47"/>
        <v>animation</v>
      </c>
      <c r="S493" s="10">
        <f t="shared" si="45"/>
        <v>42366.774293981478</v>
      </c>
      <c r="T493" s="10">
        <f t="shared" si="46"/>
        <v>42396.774293981478</v>
      </c>
    </row>
    <row r="494" spans="1:20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8"/>
        <v>0</v>
      </c>
      <c r="P494" t="e">
        <f t="shared" si="43"/>
        <v>#DIV/0!</v>
      </c>
      <c r="Q494" t="str">
        <f t="shared" si="44"/>
        <v>film &amp; video</v>
      </c>
      <c r="R494" t="str">
        <f t="shared" si="47"/>
        <v>animation</v>
      </c>
      <c r="S494" s="10">
        <f t="shared" si="45"/>
        <v>42595.826736111114</v>
      </c>
      <c r="T494" s="10">
        <f t="shared" si="46"/>
        <v>42655.826736111114</v>
      </c>
    </row>
    <row r="495" spans="1:20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8"/>
        <v>0</v>
      </c>
      <c r="P495" t="e">
        <f t="shared" si="43"/>
        <v>#DIV/0!</v>
      </c>
      <c r="Q495" t="str">
        <f t="shared" si="44"/>
        <v>film &amp; video</v>
      </c>
      <c r="R495" t="str">
        <f t="shared" si="47"/>
        <v>animation</v>
      </c>
      <c r="S495" s="10">
        <f t="shared" si="45"/>
        <v>42114.517800925925</v>
      </c>
      <c r="T495" s="10">
        <f t="shared" si="46"/>
        <v>42144.517800925925</v>
      </c>
    </row>
    <row r="496" spans="1:20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8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7"/>
        <v>animation</v>
      </c>
      <c r="S496" s="10">
        <f t="shared" si="45"/>
        <v>41799.62228009259</v>
      </c>
      <c r="T496" s="10">
        <f t="shared" si="46"/>
        <v>41822.916666666664</v>
      </c>
    </row>
    <row r="497" spans="1:20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8"/>
        <v>0</v>
      </c>
      <c r="P497" t="e">
        <f t="shared" si="43"/>
        <v>#DIV/0!</v>
      </c>
      <c r="Q497" t="str">
        <f t="shared" si="44"/>
        <v>film &amp; video</v>
      </c>
      <c r="R497" t="str">
        <f t="shared" si="47"/>
        <v>animation</v>
      </c>
      <c r="S497" s="10">
        <f t="shared" si="45"/>
        <v>42171.619270833333</v>
      </c>
      <c r="T497" s="10">
        <f t="shared" si="46"/>
        <v>42201.619270833333</v>
      </c>
    </row>
    <row r="498" spans="1:20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8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7"/>
        <v>animation</v>
      </c>
      <c r="S498" s="10">
        <f t="shared" si="45"/>
        <v>41620.723078703704</v>
      </c>
      <c r="T498" s="10">
        <f t="shared" si="46"/>
        <v>41680.723078703704</v>
      </c>
    </row>
    <row r="499" spans="1:20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8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7"/>
        <v>animation</v>
      </c>
      <c r="S499" s="10">
        <f t="shared" si="45"/>
        <v>41944.829456018517</v>
      </c>
      <c r="T499" s="10">
        <f t="shared" si="46"/>
        <v>41997.999999999993</v>
      </c>
    </row>
    <row r="500" spans="1:20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8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7"/>
        <v>animation</v>
      </c>
      <c r="S500" s="10">
        <f t="shared" si="45"/>
        <v>40858.553807870368</v>
      </c>
      <c r="T500" s="10">
        <f t="shared" si="46"/>
        <v>40900.553807870368</v>
      </c>
    </row>
    <row r="501" spans="1:20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8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7"/>
        <v>animation</v>
      </c>
      <c r="S501" s="10">
        <f t="shared" si="45"/>
        <v>40043.687129629623</v>
      </c>
      <c r="T501" s="10">
        <f t="shared" si="46"/>
        <v>40098.665972222218</v>
      </c>
    </row>
    <row r="502" spans="1:20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8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7"/>
        <v>animation</v>
      </c>
      <c r="S502" s="10">
        <f t="shared" si="45"/>
        <v>40247.677673611106</v>
      </c>
      <c r="T502" s="10">
        <f t="shared" si="46"/>
        <v>40306.719444444439</v>
      </c>
    </row>
    <row r="503" spans="1:20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8"/>
        <v>0</v>
      </c>
      <c r="P503" t="e">
        <f t="shared" si="43"/>
        <v>#DIV/0!</v>
      </c>
      <c r="Q503" t="str">
        <f t="shared" si="44"/>
        <v>film &amp; video</v>
      </c>
      <c r="R503" t="str">
        <f t="shared" si="47"/>
        <v>animation</v>
      </c>
      <c r="S503" s="10">
        <f t="shared" si="45"/>
        <v>40703.026053240741</v>
      </c>
      <c r="T503" s="10">
        <f t="shared" si="46"/>
        <v>40733.026053240741</v>
      </c>
    </row>
    <row r="504" spans="1:20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8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7"/>
        <v>animation</v>
      </c>
      <c r="S504" s="10">
        <f t="shared" si="45"/>
        <v>40956.345196759255</v>
      </c>
      <c r="T504" s="10">
        <f t="shared" si="46"/>
        <v>40986.303530092591</v>
      </c>
    </row>
    <row r="505" spans="1:20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8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7"/>
        <v>animation</v>
      </c>
      <c r="S505" s="10">
        <f t="shared" si="45"/>
        <v>41991.318321759252</v>
      </c>
      <c r="T505" s="10">
        <f t="shared" si="46"/>
        <v>42021.318321759252</v>
      </c>
    </row>
    <row r="506" spans="1:20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8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7"/>
        <v>animation</v>
      </c>
      <c r="S506" s="10">
        <f t="shared" si="45"/>
        <v>40949.775312499994</v>
      </c>
      <c r="T506" s="10">
        <f t="shared" si="46"/>
        <v>41009.73364583333</v>
      </c>
    </row>
    <row r="507" spans="1:20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8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7"/>
        <v>animation</v>
      </c>
      <c r="S507" s="10">
        <f t="shared" si="45"/>
        <v>42317.889884259253</v>
      </c>
      <c r="T507" s="10">
        <f t="shared" si="46"/>
        <v>42362.889884259253</v>
      </c>
    </row>
    <row r="508" spans="1:20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8"/>
        <v>0.125</v>
      </c>
      <c r="P508">
        <f t="shared" si="43"/>
        <v>250</v>
      </c>
      <c r="Q508" t="str">
        <f t="shared" si="44"/>
        <v>film &amp; video</v>
      </c>
      <c r="R508" t="str">
        <f t="shared" si="47"/>
        <v>animation</v>
      </c>
      <c r="S508" s="10">
        <f t="shared" si="45"/>
        <v>41466.343981481477</v>
      </c>
      <c r="T508" s="10">
        <f t="shared" si="46"/>
        <v>41496.343981481477</v>
      </c>
    </row>
    <row r="509" spans="1:20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8"/>
        <v>3.2</v>
      </c>
      <c r="P509">
        <f t="shared" si="43"/>
        <v>64</v>
      </c>
      <c r="Q509" t="str">
        <f t="shared" si="44"/>
        <v>film &amp; video</v>
      </c>
      <c r="R509" t="str">
        <f t="shared" si="47"/>
        <v>animation</v>
      </c>
      <c r="S509" s="10">
        <f t="shared" si="45"/>
        <v>41156.750659722216</v>
      </c>
      <c r="T509" s="10">
        <f t="shared" si="46"/>
        <v>41201.750659722216</v>
      </c>
    </row>
    <row r="510" spans="1:20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8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7"/>
        <v>animation</v>
      </c>
      <c r="S510" s="10">
        <f t="shared" si="45"/>
        <v>40994.815983796296</v>
      </c>
      <c r="T510" s="10">
        <f t="shared" si="46"/>
        <v>41054.384722222218</v>
      </c>
    </row>
    <row r="511" spans="1:20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8"/>
        <v>0.2</v>
      </c>
      <c r="P511">
        <f t="shared" si="43"/>
        <v>10</v>
      </c>
      <c r="Q511" t="str">
        <f t="shared" si="44"/>
        <v>film &amp; video</v>
      </c>
      <c r="R511" t="str">
        <f t="shared" si="47"/>
        <v>animation</v>
      </c>
      <c r="S511" s="10">
        <f t="shared" si="45"/>
        <v>42153.423263888886</v>
      </c>
      <c r="T511" s="10">
        <f t="shared" si="46"/>
        <v>42183.423263888886</v>
      </c>
    </row>
    <row r="512" spans="1:20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8"/>
        <v>0</v>
      </c>
      <c r="P512" t="e">
        <f t="shared" si="43"/>
        <v>#DIV/0!</v>
      </c>
      <c r="Q512" t="str">
        <f t="shared" si="44"/>
        <v>film &amp; video</v>
      </c>
      <c r="R512" t="str">
        <f t="shared" si="47"/>
        <v>animation</v>
      </c>
      <c r="S512" s="10">
        <f t="shared" si="45"/>
        <v>42399.968043981477</v>
      </c>
      <c r="T512" s="10">
        <f t="shared" si="46"/>
        <v>42429.968043981477</v>
      </c>
    </row>
    <row r="513" spans="1:20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8"/>
        <v>3</v>
      </c>
      <c r="P513">
        <f t="shared" si="43"/>
        <v>30</v>
      </c>
      <c r="Q513" t="str">
        <f t="shared" si="44"/>
        <v>film &amp; video</v>
      </c>
      <c r="R513" t="str">
        <f t="shared" si="47"/>
        <v>animation</v>
      </c>
      <c r="S513" s="10">
        <f t="shared" si="45"/>
        <v>41340.09469907407</v>
      </c>
      <c r="T513" s="10">
        <f t="shared" si="46"/>
        <v>41370.053032407406</v>
      </c>
    </row>
    <row r="514" spans="1:20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8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7"/>
        <v>animation</v>
      </c>
      <c r="S514" s="10">
        <f t="shared" si="45"/>
        <v>42649.533877314818</v>
      </c>
      <c r="T514" s="10">
        <f t="shared" si="46"/>
        <v>42694.575543981475</v>
      </c>
    </row>
    <row r="515" spans="1:20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48"/>
        <v>13.923999999999999</v>
      </c>
      <c r="P515">
        <f t="shared" ref="P515:P578" si="49">(E515/L515)</f>
        <v>102.38235294117646</v>
      </c>
      <c r="Q515" t="str">
        <f t="shared" ref="Q515:Q578" si="50">LEFT(N515,SEARCH("/",N515,1)-1)</f>
        <v>film &amp; video</v>
      </c>
      <c r="R515" t="str">
        <f t="shared" si="47"/>
        <v>animation</v>
      </c>
      <c r="S515" s="10">
        <f t="shared" ref="S515:S578" si="51">(J515/86400)+25569+(-5/24)</f>
        <v>42552.445659722223</v>
      </c>
      <c r="T515" s="10">
        <f t="shared" ref="T515:T578" si="52">(I515/86400)+25569+(-5/24)</f>
        <v>42597.083333333336</v>
      </c>
    </row>
    <row r="516" spans="1:20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47"/>
        <v>animation</v>
      </c>
      <c r="S516" s="10">
        <f t="shared" si="51"/>
        <v>41830.405636574069</v>
      </c>
      <c r="T516" s="10">
        <f t="shared" si="52"/>
        <v>41860.405636574069</v>
      </c>
    </row>
    <row r="517" spans="1:20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47"/>
        <v>animation</v>
      </c>
      <c r="S517" s="10">
        <f t="shared" si="51"/>
        <v>42327.282418981478</v>
      </c>
      <c r="T517" s="10">
        <f t="shared" si="52"/>
        <v>42367.282418981478</v>
      </c>
    </row>
    <row r="518" spans="1:20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ref="R518:R581" si="53">RIGHT(N518,VALUE(LEN(N518)-LEN(LEFT(N518,SEARCH("/",N518,1)-1))-1))</f>
        <v>animation</v>
      </c>
      <c r="S518" s="10">
        <f t="shared" si="51"/>
        <v>42091.570370370369</v>
      </c>
      <c r="T518" s="10">
        <f t="shared" si="52"/>
        <v>42151.570370370369</v>
      </c>
    </row>
    <row r="519" spans="1:20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ref="O519:O582" si="54">(E519/D519)*100</f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3"/>
        <v>animation</v>
      </c>
      <c r="S519" s="10">
        <f t="shared" si="51"/>
        <v>42738.406956018516</v>
      </c>
      <c r="T519" s="10">
        <f t="shared" si="52"/>
        <v>42768.406956018516</v>
      </c>
    </row>
    <row r="520" spans="1:20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4"/>
        <v>0</v>
      </c>
      <c r="P520" t="e">
        <f t="shared" si="49"/>
        <v>#DIV/0!</v>
      </c>
      <c r="Q520" t="str">
        <f t="shared" si="50"/>
        <v>film &amp; video</v>
      </c>
      <c r="R520" t="str">
        <f t="shared" si="53"/>
        <v>animation</v>
      </c>
      <c r="S520" s="10">
        <f t="shared" si="51"/>
        <v>42223.407685185179</v>
      </c>
      <c r="T520" s="10">
        <f t="shared" si="52"/>
        <v>42253.406944444439</v>
      </c>
    </row>
    <row r="521" spans="1:20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4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3"/>
        <v>animation</v>
      </c>
      <c r="S521" s="10">
        <f t="shared" si="51"/>
        <v>41218.183113425919</v>
      </c>
      <c r="T521" s="10">
        <f t="shared" si="52"/>
        <v>41248.183113425919</v>
      </c>
    </row>
    <row r="522" spans="1:20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5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4"/>
        <v>102.1</v>
      </c>
      <c r="P522">
        <f t="shared" si="49"/>
        <v>150.14705882352942</v>
      </c>
      <c r="Q522" t="str">
        <f t="shared" si="50"/>
        <v>theater</v>
      </c>
      <c r="R522" t="str">
        <f t="shared" si="53"/>
        <v>plays</v>
      </c>
      <c r="S522" s="10">
        <f t="shared" si="51"/>
        <v>42318.493761574071</v>
      </c>
      <c r="T522" s="10">
        <f t="shared" si="52"/>
        <v>42348.493761574071</v>
      </c>
    </row>
    <row r="523" spans="1:20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5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4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3"/>
        <v>plays</v>
      </c>
      <c r="S523" s="10">
        <f t="shared" si="51"/>
        <v>42645.884479166663</v>
      </c>
      <c r="T523" s="10">
        <f t="shared" si="52"/>
        <v>42674.999305555553</v>
      </c>
    </row>
    <row r="524" spans="1:20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5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4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3"/>
        <v>plays</v>
      </c>
      <c r="S524" s="10">
        <f t="shared" si="51"/>
        <v>42429.832465277774</v>
      </c>
      <c r="T524" s="10">
        <f t="shared" si="52"/>
        <v>42449.790798611109</v>
      </c>
    </row>
    <row r="525" spans="1:20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4"/>
        <v>120.6</v>
      </c>
      <c r="P525">
        <f t="shared" si="49"/>
        <v>71.785714285714292</v>
      </c>
      <c r="Q525" t="str">
        <f t="shared" si="50"/>
        <v>theater</v>
      </c>
      <c r="R525" t="str">
        <f t="shared" si="53"/>
        <v>plays</v>
      </c>
      <c r="S525" s="10">
        <f t="shared" si="51"/>
        <v>42237.924490740734</v>
      </c>
      <c r="T525" s="10">
        <f t="shared" si="52"/>
        <v>42267.924490740734</v>
      </c>
    </row>
    <row r="526" spans="1:20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5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4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3"/>
        <v>plays</v>
      </c>
      <c r="S526" s="10">
        <f t="shared" si="51"/>
        <v>42492.508900462963</v>
      </c>
      <c r="T526" s="10">
        <f t="shared" si="52"/>
        <v>42522.508900462963</v>
      </c>
    </row>
    <row r="527" spans="1:20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5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4"/>
        <v>100</v>
      </c>
      <c r="P527">
        <f t="shared" si="49"/>
        <v>1000</v>
      </c>
      <c r="Q527" t="str">
        <f t="shared" si="50"/>
        <v>theater</v>
      </c>
      <c r="R527" t="str">
        <f t="shared" si="53"/>
        <v>plays</v>
      </c>
      <c r="S527" s="10">
        <f t="shared" si="51"/>
        <v>41850.192604166667</v>
      </c>
      <c r="T527" s="10">
        <f t="shared" si="52"/>
        <v>41895.192604166667</v>
      </c>
    </row>
    <row r="528" spans="1:20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5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4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3"/>
        <v>plays</v>
      </c>
      <c r="S528" s="10">
        <f t="shared" si="51"/>
        <v>42192.383611111109</v>
      </c>
      <c r="T528" s="10">
        <f t="shared" si="52"/>
        <v>42223.499999999993</v>
      </c>
    </row>
    <row r="529" spans="1:20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5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4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3"/>
        <v>plays</v>
      </c>
      <c r="S529" s="10">
        <f t="shared" si="51"/>
        <v>42752.997291666667</v>
      </c>
      <c r="T529" s="10">
        <f t="shared" si="52"/>
        <v>42783.461805555555</v>
      </c>
    </row>
    <row r="530" spans="1:20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5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4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3"/>
        <v>plays</v>
      </c>
      <c r="S530" s="10">
        <f t="shared" si="51"/>
        <v>42155.71188657407</v>
      </c>
      <c r="T530" s="10">
        <f t="shared" si="52"/>
        <v>42176.680555555555</v>
      </c>
    </row>
    <row r="531" spans="1:20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5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4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3"/>
        <v>plays</v>
      </c>
      <c r="S531" s="10">
        <f t="shared" si="51"/>
        <v>42724.822847222218</v>
      </c>
      <c r="T531" s="10">
        <f t="shared" si="52"/>
        <v>42745.999999999993</v>
      </c>
    </row>
    <row r="532" spans="1:20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5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4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3"/>
        <v>plays</v>
      </c>
      <c r="S532" s="10">
        <f t="shared" si="51"/>
        <v>42157.382731481477</v>
      </c>
      <c r="T532" s="10">
        <f t="shared" si="52"/>
        <v>42178.874999999993</v>
      </c>
    </row>
    <row r="533" spans="1:20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5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4"/>
        <v>100</v>
      </c>
      <c r="P533">
        <f t="shared" si="49"/>
        <v>129.03225806451613</v>
      </c>
      <c r="Q533" t="str">
        <f t="shared" si="50"/>
        <v>theater</v>
      </c>
      <c r="R533" t="str">
        <f t="shared" si="53"/>
        <v>plays</v>
      </c>
      <c r="S533" s="10">
        <f t="shared" si="51"/>
        <v>42675.856817129628</v>
      </c>
      <c r="T533" s="10">
        <f t="shared" si="52"/>
        <v>42721.082638888889</v>
      </c>
    </row>
    <row r="534" spans="1:20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5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4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3"/>
        <v>plays</v>
      </c>
      <c r="S534" s="10">
        <f t="shared" si="51"/>
        <v>42472.798703703702</v>
      </c>
      <c r="T534" s="10">
        <f t="shared" si="52"/>
        <v>42502.798703703702</v>
      </c>
    </row>
    <row r="535" spans="1:20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4"/>
        <v>100.2</v>
      </c>
      <c r="P535">
        <f t="shared" si="49"/>
        <v>117.88235294117646</v>
      </c>
      <c r="Q535" t="str">
        <f t="shared" si="50"/>
        <v>theater</v>
      </c>
      <c r="R535" t="str">
        <f t="shared" si="53"/>
        <v>plays</v>
      </c>
      <c r="S535" s="10">
        <f t="shared" si="51"/>
        <v>42482.226446759254</v>
      </c>
      <c r="T535" s="10">
        <f t="shared" si="52"/>
        <v>42506.226446759254</v>
      </c>
    </row>
    <row r="536" spans="1:20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5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4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3"/>
        <v>plays</v>
      </c>
      <c r="S536" s="10">
        <f t="shared" si="51"/>
        <v>42270.602662037032</v>
      </c>
      <c r="T536" s="10">
        <f t="shared" si="52"/>
        <v>42309.749999999993</v>
      </c>
    </row>
    <row r="537" spans="1:20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5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4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3"/>
        <v>plays</v>
      </c>
      <c r="S537" s="10">
        <f t="shared" si="51"/>
        <v>42711.336863425924</v>
      </c>
      <c r="T537" s="10">
        <f t="shared" si="52"/>
        <v>42741.336863425924</v>
      </c>
    </row>
    <row r="538" spans="1:20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5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4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3"/>
        <v>plays</v>
      </c>
      <c r="S538" s="10">
        <f t="shared" si="51"/>
        <v>42179.136655092589</v>
      </c>
      <c r="T538" s="10">
        <f t="shared" si="52"/>
        <v>42219.541666666664</v>
      </c>
    </row>
    <row r="539" spans="1:20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5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4"/>
        <v>120.5</v>
      </c>
      <c r="P539">
        <f t="shared" si="49"/>
        <v>40.847457627118644</v>
      </c>
      <c r="Q539" t="str">
        <f t="shared" si="50"/>
        <v>theater</v>
      </c>
      <c r="R539" t="str">
        <f t="shared" si="53"/>
        <v>plays</v>
      </c>
      <c r="S539" s="10">
        <f t="shared" si="51"/>
        <v>42282.560081018521</v>
      </c>
      <c r="T539" s="10">
        <f t="shared" si="52"/>
        <v>42312.601747685178</v>
      </c>
    </row>
    <row r="540" spans="1:20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5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4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3"/>
        <v>plays</v>
      </c>
      <c r="S540" s="10">
        <f t="shared" si="51"/>
        <v>42473.586377314808</v>
      </c>
      <c r="T540" s="10">
        <f t="shared" si="52"/>
        <v>42503.586377314808</v>
      </c>
    </row>
    <row r="541" spans="1:20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5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4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3"/>
        <v>plays</v>
      </c>
      <c r="S541" s="10">
        <f t="shared" si="51"/>
        <v>42534.841516203705</v>
      </c>
      <c r="T541" s="10">
        <f t="shared" si="52"/>
        <v>42555.841516203705</v>
      </c>
    </row>
    <row r="542" spans="1:20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4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3"/>
        <v>web</v>
      </c>
      <c r="S542" s="10">
        <f t="shared" si="51"/>
        <v>42009.608865740738</v>
      </c>
      <c r="T542" s="10">
        <f t="shared" si="52"/>
        <v>42039.608865740738</v>
      </c>
    </row>
    <row r="543" spans="1:20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4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3"/>
        <v>web</v>
      </c>
      <c r="S543" s="10">
        <f t="shared" si="51"/>
        <v>42275.838356481479</v>
      </c>
      <c r="T543" s="10">
        <f t="shared" si="52"/>
        <v>42305.838356481479</v>
      </c>
    </row>
    <row r="544" spans="1:20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4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3"/>
        <v>web</v>
      </c>
      <c r="S544" s="10">
        <f t="shared" si="51"/>
        <v>42433.529120370367</v>
      </c>
      <c r="T544" s="10">
        <f t="shared" si="52"/>
        <v>42493.487453703703</v>
      </c>
    </row>
    <row r="545" spans="1:20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4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3"/>
        <v>web</v>
      </c>
      <c r="S545" s="10">
        <f t="shared" si="51"/>
        <v>41913.88381944444</v>
      </c>
      <c r="T545" s="10">
        <f t="shared" si="52"/>
        <v>41943.88381944444</v>
      </c>
    </row>
    <row r="546" spans="1:20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4"/>
        <v>1.2</v>
      </c>
      <c r="P546">
        <f t="shared" si="49"/>
        <v>3</v>
      </c>
      <c r="Q546" t="str">
        <f t="shared" si="50"/>
        <v>technology</v>
      </c>
      <c r="R546" t="str">
        <f t="shared" si="53"/>
        <v>web</v>
      </c>
      <c r="S546" s="10">
        <f t="shared" si="51"/>
        <v>42525.448611111111</v>
      </c>
      <c r="T546" s="10">
        <f t="shared" si="52"/>
        <v>42555.448611111111</v>
      </c>
    </row>
    <row r="547" spans="1:20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4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3"/>
        <v>web</v>
      </c>
      <c r="S547" s="10">
        <f t="shared" si="51"/>
        <v>42283.38413194444</v>
      </c>
      <c r="T547" s="10">
        <f t="shared" si="52"/>
        <v>42323.425798611112</v>
      </c>
    </row>
    <row r="548" spans="1:20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4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3"/>
        <v>web</v>
      </c>
      <c r="S548" s="10">
        <f t="shared" si="51"/>
        <v>42249.459664351853</v>
      </c>
      <c r="T548" s="10">
        <f t="shared" si="52"/>
        <v>42294.459664351853</v>
      </c>
    </row>
    <row r="549" spans="1:20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4"/>
        <v>0</v>
      </c>
      <c r="P549" t="e">
        <f t="shared" si="49"/>
        <v>#DIV/0!</v>
      </c>
      <c r="Q549" t="str">
        <f t="shared" si="50"/>
        <v>technology</v>
      </c>
      <c r="R549" t="str">
        <f t="shared" si="53"/>
        <v>web</v>
      </c>
      <c r="S549" s="10">
        <f t="shared" si="51"/>
        <v>42380.488009259258</v>
      </c>
      <c r="T549" s="10">
        <f t="shared" si="52"/>
        <v>42410.488009259258</v>
      </c>
    </row>
    <row r="550" spans="1:20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4"/>
        <v>0.09</v>
      </c>
      <c r="P550">
        <f t="shared" si="49"/>
        <v>9</v>
      </c>
      <c r="Q550" t="str">
        <f t="shared" si="50"/>
        <v>technology</v>
      </c>
      <c r="R550" t="str">
        <f t="shared" si="53"/>
        <v>web</v>
      </c>
      <c r="S550" s="10">
        <f t="shared" si="51"/>
        <v>42276.695</v>
      </c>
      <c r="T550" s="10">
        <f t="shared" si="52"/>
        <v>42306.695</v>
      </c>
    </row>
    <row r="551" spans="1:20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4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3"/>
        <v>web</v>
      </c>
      <c r="S551" s="10">
        <f t="shared" si="51"/>
        <v>42163.428495370368</v>
      </c>
      <c r="T551" s="10">
        <f t="shared" si="52"/>
        <v>42193.428495370368</v>
      </c>
    </row>
    <row r="552" spans="1:20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4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3"/>
        <v>web</v>
      </c>
      <c r="S552" s="10">
        <f t="shared" si="51"/>
        <v>42753.47042824074</v>
      </c>
      <c r="T552" s="10">
        <f t="shared" si="52"/>
        <v>42765.999999999993</v>
      </c>
    </row>
    <row r="553" spans="1:20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4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3"/>
        <v>web</v>
      </c>
      <c r="S553" s="10">
        <f t="shared" si="51"/>
        <v>42173.067407407405</v>
      </c>
      <c r="T553" s="10">
        <f t="shared" si="52"/>
        <v>42217.536805555552</v>
      </c>
    </row>
    <row r="554" spans="1:20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4"/>
        <v>0</v>
      </c>
      <c r="P554" t="e">
        <f t="shared" si="49"/>
        <v>#DIV/0!</v>
      </c>
      <c r="Q554" t="str">
        <f t="shared" si="50"/>
        <v>technology</v>
      </c>
      <c r="R554" t="str">
        <f t="shared" si="53"/>
        <v>web</v>
      </c>
      <c r="S554" s="10">
        <f t="shared" si="51"/>
        <v>42318.408518518518</v>
      </c>
      <c r="T554" s="10">
        <f t="shared" si="52"/>
        <v>42378.408518518518</v>
      </c>
    </row>
    <row r="555" spans="1:20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4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3"/>
        <v>web</v>
      </c>
      <c r="S555" s="10">
        <f t="shared" si="51"/>
        <v>41927.511469907404</v>
      </c>
      <c r="T555" s="10">
        <f t="shared" si="52"/>
        <v>41957.553136574068</v>
      </c>
    </row>
    <row r="556" spans="1:20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4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3"/>
        <v>web</v>
      </c>
      <c r="S556" s="10">
        <f t="shared" si="51"/>
        <v>41901.476527777777</v>
      </c>
      <c r="T556" s="10">
        <f t="shared" si="52"/>
        <v>41931.476527777777</v>
      </c>
    </row>
    <row r="557" spans="1:20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4"/>
        <v>0</v>
      </c>
      <c r="P557" t="e">
        <f t="shared" si="49"/>
        <v>#DIV/0!</v>
      </c>
      <c r="Q557" t="str">
        <f t="shared" si="50"/>
        <v>technology</v>
      </c>
      <c r="R557" t="str">
        <f t="shared" si="53"/>
        <v>web</v>
      </c>
      <c r="S557" s="10">
        <f t="shared" si="51"/>
        <v>42503.145173611112</v>
      </c>
      <c r="T557" s="10">
        <f t="shared" si="52"/>
        <v>42533.145173611112</v>
      </c>
    </row>
    <row r="558" spans="1:20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4"/>
        <v>2.5</v>
      </c>
      <c r="P558">
        <f t="shared" si="49"/>
        <v>200</v>
      </c>
      <c r="Q558" t="str">
        <f t="shared" si="50"/>
        <v>technology</v>
      </c>
      <c r="R558" t="str">
        <f t="shared" si="53"/>
        <v>web</v>
      </c>
      <c r="S558" s="10">
        <f t="shared" si="51"/>
        <v>42345.651817129627</v>
      </c>
      <c r="T558" s="10">
        <f t="shared" si="52"/>
        <v>42375.651817129627</v>
      </c>
    </row>
    <row r="559" spans="1:20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4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3"/>
        <v>web</v>
      </c>
      <c r="S559" s="10">
        <f t="shared" si="51"/>
        <v>42676.733831018515</v>
      </c>
      <c r="T559" s="10">
        <f t="shared" si="52"/>
        <v>42706.775497685179</v>
      </c>
    </row>
    <row r="560" spans="1:20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4"/>
        <v>0</v>
      </c>
      <c r="P560" t="e">
        <f t="shared" si="49"/>
        <v>#DIV/0!</v>
      </c>
      <c r="Q560" t="str">
        <f t="shared" si="50"/>
        <v>technology</v>
      </c>
      <c r="R560" t="str">
        <f t="shared" si="53"/>
        <v>web</v>
      </c>
      <c r="S560" s="10">
        <f t="shared" si="51"/>
        <v>42057.674826388888</v>
      </c>
      <c r="T560" s="10">
        <f t="shared" si="52"/>
        <v>42087.633159722223</v>
      </c>
    </row>
    <row r="561" spans="1:20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4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3"/>
        <v>web</v>
      </c>
      <c r="S561" s="10">
        <f t="shared" si="51"/>
        <v>42321.074768518512</v>
      </c>
      <c r="T561" s="10">
        <f t="shared" si="52"/>
        <v>42351.074768518512</v>
      </c>
    </row>
    <row r="562" spans="1:20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4"/>
        <v>1.2E-2</v>
      </c>
      <c r="P562">
        <f t="shared" si="49"/>
        <v>4</v>
      </c>
      <c r="Q562" t="str">
        <f t="shared" si="50"/>
        <v>technology</v>
      </c>
      <c r="R562" t="str">
        <f t="shared" si="53"/>
        <v>web</v>
      </c>
      <c r="S562" s="10">
        <f t="shared" si="51"/>
        <v>41960.563020833331</v>
      </c>
      <c r="T562" s="10">
        <f t="shared" si="52"/>
        <v>41990.563020833331</v>
      </c>
    </row>
    <row r="563" spans="1:20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4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3"/>
        <v>web</v>
      </c>
      <c r="S563" s="10">
        <f t="shared" si="51"/>
        <v>42268.450381944444</v>
      </c>
      <c r="T563" s="10">
        <f t="shared" si="52"/>
        <v>42303.450381944444</v>
      </c>
    </row>
    <row r="564" spans="1:20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4"/>
        <v>0</v>
      </c>
      <c r="P564" t="e">
        <f t="shared" si="49"/>
        <v>#DIV/0!</v>
      </c>
      <c r="Q564" t="str">
        <f t="shared" si="50"/>
        <v>technology</v>
      </c>
      <c r="R564" t="str">
        <f t="shared" si="53"/>
        <v>web</v>
      </c>
      <c r="S564" s="10">
        <f t="shared" si="51"/>
        <v>42692.180729166663</v>
      </c>
      <c r="T564" s="10">
        <f t="shared" si="52"/>
        <v>42722.180729166663</v>
      </c>
    </row>
    <row r="565" spans="1:20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4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3"/>
        <v>web</v>
      </c>
      <c r="S565" s="10">
        <f t="shared" si="51"/>
        <v>42021.861655092587</v>
      </c>
      <c r="T565" s="10">
        <f t="shared" si="52"/>
        <v>42051.861655092587</v>
      </c>
    </row>
    <row r="566" spans="1:20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4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3"/>
        <v>web</v>
      </c>
      <c r="S566" s="10">
        <f t="shared" si="51"/>
        <v>42411.734664351847</v>
      </c>
      <c r="T566" s="10">
        <f t="shared" si="52"/>
        <v>42441.734664351847</v>
      </c>
    </row>
    <row r="567" spans="1:20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4"/>
        <v>0</v>
      </c>
      <c r="P567" t="e">
        <f t="shared" si="49"/>
        <v>#DIV/0!</v>
      </c>
      <c r="Q567" t="str">
        <f t="shared" si="50"/>
        <v>technology</v>
      </c>
      <c r="R567" t="str">
        <f t="shared" si="53"/>
        <v>web</v>
      </c>
      <c r="S567" s="10">
        <f t="shared" si="51"/>
        <v>42165.576956018514</v>
      </c>
      <c r="T567" s="10">
        <f t="shared" si="52"/>
        <v>42195.576956018514</v>
      </c>
    </row>
    <row r="568" spans="1:20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4"/>
        <v>0.02</v>
      </c>
      <c r="P568">
        <f t="shared" si="49"/>
        <v>1</v>
      </c>
      <c r="Q568" t="str">
        <f t="shared" si="50"/>
        <v>technology</v>
      </c>
      <c r="R568" t="str">
        <f t="shared" si="53"/>
        <v>web</v>
      </c>
      <c r="S568" s="10">
        <f t="shared" si="51"/>
        <v>42535.476076388884</v>
      </c>
      <c r="T568" s="10">
        <f t="shared" si="52"/>
        <v>42565.476076388884</v>
      </c>
    </row>
    <row r="569" spans="1:20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4"/>
        <v>0</v>
      </c>
      <c r="P569" t="e">
        <f t="shared" si="49"/>
        <v>#DIV/0!</v>
      </c>
      <c r="Q569" t="str">
        <f t="shared" si="50"/>
        <v>technology</v>
      </c>
      <c r="R569" t="str">
        <f t="shared" si="53"/>
        <v>web</v>
      </c>
      <c r="S569" s="10">
        <f t="shared" si="51"/>
        <v>41975.634189814817</v>
      </c>
      <c r="T569" s="10">
        <f t="shared" si="52"/>
        <v>42005.634189814817</v>
      </c>
    </row>
    <row r="570" spans="1:20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4"/>
        <v>1</v>
      </c>
      <c r="P570">
        <f t="shared" si="49"/>
        <v>49</v>
      </c>
      <c r="Q570" t="str">
        <f t="shared" si="50"/>
        <v>technology</v>
      </c>
      <c r="R570" t="str">
        <f t="shared" si="53"/>
        <v>web</v>
      </c>
      <c r="S570" s="10">
        <f t="shared" si="51"/>
        <v>42348.713229166664</v>
      </c>
      <c r="T570" s="10">
        <f t="shared" si="52"/>
        <v>42385.249999999993</v>
      </c>
    </row>
    <row r="571" spans="1:20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4"/>
        <v>0.8</v>
      </c>
      <c r="P571">
        <f t="shared" si="49"/>
        <v>20</v>
      </c>
      <c r="Q571" t="str">
        <f t="shared" si="50"/>
        <v>technology</v>
      </c>
      <c r="R571" t="str">
        <f t="shared" si="53"/>
        <v>web</v>
      </c>
      <c r="S571" s="10">
        <f t="shared" si="51"/>
        <v>42340.639027777775</v>
      </c>
      <c r="T571" s="10">
        <f t="shared" si="52"/>
        <v>42370.639027777775</v>
      </c>
    </row>
    <row r="572" spans="1:20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4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3"/>
        <v>web</v>
      </c>
      <c r="S572" s="10">
        <f t="shared" si="51"/>
        <v>42388.589918981474</v>
      </c>
      <c r="T572" s="10">
        <f t="shared" si="52"/>
        <v>42418.589918981474</v>
      </c>
    </row>
    <row r="573" spans="1:20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4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3"/>
        <v>web</v>
      </c>
      <c r="S573" s="10">
        <f t="shared" si="51"/>
        <v>42192.607905092591</v>
      </c>
      <c r="T573" s="10">
        <f t="shared" si="52"/>
        <v>42211.957638888889</v>
      </c>
    </row>
    <row r="574" spans="1:20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4"/>
        <v>0</v>
      </c>
      <c r="P574" t="e">
        <f t="shared" si="49"/>
        <v>#DIV/0!</v>
      </c>
      <c r="Q574" t="str">
        <f t="shared" si="50"/>
        <v>technology</v>
      </c>
      <c r="R574" t="str">
        <f t="shared" si="53"/>
        <v>web</v>
      </c>
      <c r="S574" s="10">
        <f t="shared" si="51"/>
        <v>42282.507962962962</v>
      </c>
      <c r="T574" s="10">
        <f t="shared" si="52"/>
        <v>42312.549629629626</v>
      </c>
    </row>
    <row r="575" spans="1:20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4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3"/>
        <v>web</v>
      </c>
      <c r="S575" s="10">
        <f t="shared" si="51"/>
        <v>41962.841793981475</v>
      </c>
      <c r="T575" s="10">
        <f t="shared" si="52"/>
        <v>42021.841666666667</v>
      </c>
    </row>
    <row r="576" spans="1:20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4"/>
        <v>0.7155635062611807</v>
      </c>
      <c r="P576">
        <f t="shared" si="49"/>
        <v>20</v>
      </c>
      <c r="Q576" t="str">
        <f t="shared" si="50"/>
        <v>technology</v>
      </c>
      <c r="R576" t="str">
        <f t="shared" si="53"/>
        <v>web</v>
      </c>
      <c r="S576" s="10">
        <f t="shared" si="51"/>
        <v>42632.235034722216</v>
      </c>
      <c r="T576" s="10">
        <f t="shared" si="52"/>
        <v>42662.235034722216</v>
      </c>
    </row>
    <row r="577" spans="1:20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4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3"/>
        <v>web</v>
      </c>
      <c r="S577" s="10">
        <f t="shared" si="51"/>
        <v>42138.484293981477</v>
      </c>
      <c r="T577" s="10">
        <f t="shared" si="52"/>
        <v>42168.484293981477</v>
      </c>
    </row>
    <row r="578" spans="1:20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4"/>
        <v>1.25E-3</v>
      </c>
      <c r="P578">
        <f t="shared" si="49"/>
        <v>1</v>
      </c>
      <c r="Q578" t="str">
        <f t="shared" si="50"/>
        <v>technology</v>
      </c>
      <c r="R578" t="str">
        <f t="shared" si="53"/>
        <v>web</v>
      </c>
      <c r="S578" s="10">
        <f t="shared" si="51"/>
        <v>42031.263333333329</v>
      </c>
      <c r="T578" s="10">
        <f t="shared" si="52"/>
        <v>42091.221666666665</v>
      </c>
    </row>
    <row r="579" spans="1:20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54"/>
        <v>0.2</v>
      </c>
      <c r="P579">
        <f t="shared" ref="P579:P642" si="55">(E579/L579)</f>
        <v>10</v>
      </c>
      <c r="Q579" t="str">
        <f t="shared" ref="Q579:Q642" si="56">LEFT(N579,SEARCH("/",N579,1)-1)</f>
        <v>technology</v>
      </c>
      <c r="R579" t="str">
        <f t="shared" si="53"/>
        <v>web</v>
      </c>
      <c r="S579" s="10">
        <f t="shared" ref="S579:S642" si="57">(J579/86400)+25569+(-5/24)</f>
        <v>42450.380810185183</v>
      </c>
      <c r="T579" s="10">
        <f t="shared" ref="T579:T642" si="58">(I579/86400)+25569+(-5/24)</f>
        <v>42510.380810185183</v>
      </c>
    </row>
    <row r="580" spans="1:20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3"/>
        <v>web</v>
      </c>
      <c r="S580" s="10">
        <f t="shared" si="57"/>
        <v>42230.370289351849</v>
      </c>
      <c r="T580" s="10">
        <f t="shared" si="58"/>
        <v>42254.370289351849</v>
      </c>
    </row>
    <row r="581" spans="1:20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3"/>
        <v>web</v>
      </c>
      <c r="S581" s="10">
        <f t="shared" si="57"/>
        <v>41968.643784722219</v>
      </c>
      <c r="T581" s="10">
        <f t="shared" si="58"/>
        <v>41998.643784722219</v>
      </c>
    </row>
    <row r="582" spans="1:20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ref="R582:R645" si="59">RIGHT(N582,VALUE(LEN(N582)-LEN(LEFT(N582,SEARCH("/",N582,1)-1))-1))</f>
        <v>web</v>
      </c>
      <c r="S582" s="10">
        <f t="shared" si="57"/>
        <v>42605.699849537035</v>
      </c>
      <c r="T582" s="10">
        <f t="shared" si="58"/>
        <v>42635.699849537035</v>
      </c>
    </row>
    <row r="583" spans="1:20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ref="O583:O646" si="60">(E583/D583)*100</f>
        <v>0</v>
      </c>
      <c r="P583" t="e">
        <f t="shared" si="55"/>
        <v>#DIV/0!</v>
      </c>
      <c r="Q583" t="str">
        <f t="shared" si="56"/>
        <v>technology</v>
      </c>
      <c r="R583" t="str">
        <f t="shared" si="59"/>
        <v>web</v>
      </c>
      <c r="S583" s="10">
        <f t="shared" si="57"/>
        <v>42187.804444444446</v>
      </c>
      <c r="T583" s="10">
        <f t="shared" si="58"/>
        <v>42217.804444444446</v>
      </c>
    </row>
    <row r="584" spans="1:20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60"/>
        <v>0</v>
      </c>
      <c r="P584" t="e">
        <f t="shared" si="55"/>
        <v>#DIV/0!</v>
      </c>
      <c r="Q584" t="str">
        <f t="shared" si="56"/>
        <v>technology</v>
      </c>
      <c r="R584" t="str">
        <f t="shared" si="59"/>
        <v>web</v>
      </c>
      <c r="S584" s="10">
        <f t="shared" si="57"/>
        <v>42055.531469907401</v>
      </c>
      <c r="T584" s="10">
        <f t="shared" si="58"/>
        <v>42078.541666666664</v>
      </c>
    </row>
    <row r="585" spans="1:20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60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9"/>
        <v>web</v>
      </c>
      <c r="S585" s="10">
        <f t="shared" si="57"/>
        <v>42052.730173611104</v>
      </c>
      <c r="T585" s="10">
        <f t="shared" si="58"/>
        <v>42082.688506944447</v>
      </c>
    </row>
    <row r="586" spans="1:20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60"/>
        <v>1</v>
      </c>
      <c r="P586">
        <f t="shared" si="55"/>
        <v>5</v>
      </c>
      <c r="Q586" t="str">
        <f t="shared" si="56"/>
        <v>technology</v>
      </c>
      <c r="R586" t="str">
        <f t="shared" si="59"/>
        <v>web</v>
      </c>
      <c r="S586" s="10">
        <f t="shared" si="57"/>
        <v>42049.508287037032</v>
      </c>
      <c r="T586" s="10">
        <f t="shared" si="58"/>
        <v>42079.466620370367</v>
      </c>
    </row>
    <row r="587" spans="1:20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60"/>
        <v>0</v>
      </c>
      <c r="P587" t="e">
        <f t="shared" si="55"/>
        <v>#DIV/0!</v>
      </c>
      <c r="Q587" t="str">
        <f t="shared" si="56"/>
        <v>technology</v>
      </c>
      <c r="R587" t="str">
        <f t="shared" si="59"/>
        <v>web</v>
      </c>
      <c r="S587" s="10">
        <f t="shared" si="57"/>
        <v>42283.182604166665</v>
      </c>
      <c r="T587" s="10">
        <f t="shared" si="58"/>
        <v>42338.791666666664</v>
      </c>
    </row>
    <row r="588" spans="1:20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60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9"/>
        <v>web</v>
      </c>
      <c r="S588" s="10">
        <f t="shared" si="57"/>
        <v>42020.645914351851</v>
      </c>
      <c r="T588" s="10">
        <f t="shared" si="58"/>
        <v>42050.645914351851</v>
      </c>
    </row>
    <row r="589" spans="1:20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60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9"/>
        <v>web</v>
      </c>
      <c r="S589" s="10">
        <f t="shared" si="57"/>
        <v>42080.548993055556</v>
      </c>
      <c r="T589" s="10">
        <f t="shared" si="58"/>
        <v>42110.548993055556</v>
      </c>
    </row>
    <row r="590" spans="1:20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60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9"/>
        <v>web</v>
      </c>
      <c r="S590" s="10">
        <f t="shared" si="57"/>
        <v>42631.561180555553</v>
      </c>
      <c r="T590" s="10">
        <f t="shared" si="58"/>
        <v>42691.602847222217</v>
      </c>
    </row>
    <row r="591" spans="1:20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60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9"/>
        <v>web</v>
      </c>
      <c r="S591" s="10">
        <f t="shared" si="57"/>
        <v>42178.406238425923</v>
      </c>
      <c r="T591" s="10">
        <f t="shared" si="58"/>
        <v>42193.406238425923</v>
      </c>
    </row>
    <row r="592" spans="1:20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60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9"/>
        <v>web</v>
      </c>
      <c r="S592" s="10">
        <f t="shared" si="57"/>
        <v>42377.34642361111</v>
      </c>
      <c r="T592" s="10">
        <f t="shared" si="58"/>
        <v>42408.334027777775</v>
      </c>
    </row>
    <row r="593" spans="1:20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60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9"/>
        <v>web</v>
      </c>
      <c r="S593" s="10">
        <f t="shared" si="57"/>
        <v>42177.334837962961</v>
      </c>
      <c r="T593" s="10">
        <f t="shared" si="58"/>
        <v>42207.334837962961</v>
      </c>
    </row>
    <row r="594" spans="1:20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60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9"/>
        <v>web</v>
      </c>
      <c r="S594" s="10">
        <f t="shared" si="57"/>
        <v>41946.023842592593</v>
      </c>
      <c r="T594" s="10">
        <f t="shared" si="58"/>
        <v>41976.023842592585</v>
      </c>
    </row>
    <row r="595" spans="1:20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60"/>
        <v>23</v>
      </c>
      <c r="P595">
        <f t="shared" si="55"/>
        <v>16.428571428571427</v>
      </c>
      <c r="Q595" t="str">
        <f t="shared" si="56"/>
        <v>technology</v>
      </c>
      <c r="R595" t="str">
        <f t="shared" si="59"/>
        <v>web</v>
      </c>
      <c r="S595" s="10">
        <f t="shared" si="57"/>
        <v>42070.469270833331</v>
      </c>
      <c r="T595" s="10">
        <f t="shared" si="58"/>
        <v>42100.427604166667</v>
      </c>
    </row>
    <row r="596" spans="1:20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60"/>
        <v>0.104</v>
      </c>
      <c r="P596">
        <f t="shared" si="55"/>
        <v>13</v>
      </c>
      <c r="Q596" t="str">
        <f t="shared" si="56"/>
        <v>technology</v>
      </c>
      <c r="R596" t="str">
        <f t="shared" si="59"/>
        <v>web</v>
      </c>
      <c r="S596" s="10">
        <f t="shared" si="57"/>
        <v>42446.571828703702</v>
      </c>
      <c r="T596" s="10">
        <f t="shared" si="58"/>
        <v>42476.571828703702</v>
      </c>
    </row>
    <row r="597" spans="1:20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60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9"/>
        <v>web</v>
      </c>
      <c r="S597" s="10">
        <f t="shared" si="57"/>
        <v>42082.861550925925</v>
      </c>
      <c r="T597" s="10">
        <f t="shared" si="58"/>
        <v>42127.861550925925</v>
      </c>
    </row>
    <row r="598" spans="1:20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60"/>
        <v>0.03</v>
      </c>
      <c r="P598">
        <f t="shared" si="55"/>
        <v>3</v>
      </c>
      <c r="Q598" t="str">
        <f t="shared" si="56"/>
        <v>technology</v>
      </c>
      <c r="R598" t="str">
        <f t="shared" si="59"/>
        <v>web</v>
      </c>
      <c r="S598" s="10">
        <f t="shared" si="57"/>
        <v>42646.688564814809</v>
      </c>
      <c r="T598" s="10">
        <f t="shared" si="58"/>
        <v>42676.688564814809</v>
      </c>
    </row>
    <row r="599" spans="1:20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60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9"/>
        <v>web</v>
      </c>
      <c r="S599" s="10">
        <f t="shared" si="57"/>
        <v>42545.496932870366</v>
      </c>
      <c r="T599" s="10">
        <f t="shared" si="58"/>
        <v>42582.458333333336</v>
      </c>
    </row>
    <row r="600" spans="1:20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60"/>
        <v>34</v>
      </c>
      <c r="P600">
        <f t="shared" si="55"/>
        <v>121.42857142857143</v>
      </c>
      <c r="Q600" t="str">
        <f t="shared" si="56"/>
        <v>technology</v>
      </c>
      <c r="R600" t="str">
        <f t="shared" si="59"/>
        <v>web</v>
      </c>
      <c r="S600" s="10">
        <f t="shared" si="57"/>
        <v>41947.793761574074</v>
      </c>
      <c r="T600" s="10">
        <f t="shared" si="58"/>
        <v>41977.793761574074</v>
      </c>
    </row>
    <row r="601" spans="1:20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60"/>
        <v>6.2E-2</v>
      </c>
      <c r="P601">
        <f t="shared" si="55"/>
        <v>15.5</v>
      </c>
      <c r="Q601" t="str">
        <f t="shared" si="56"/>
        <v>technology</v>
      </c>
      <c r="R601" t="str">
        <f t="shared" si="59"/>
        <v>web</v>
      </c>
      <c r="S601" s="10">
        <f t="shared" si="57"/>
        <v>42047.604189814818</v>
      </c>
      <c r="T601" s="10">
        <f t="shared" si="58"/>
        <v>42071.427777777775</v>
      </c>
    </row>
    <row r="602" spans="1:20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5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60"/>
        <v>2</v>
      </c>
      <c r="P602">
        <f t="shared" si="55"/>
        <v>100</v>
      </c>
      <c r="Q602" t="str">
        <f t="shared" si="56"/>
        <v>technology</v>
      </c>
      <c r="R602" t="str">
        <f t="shared" si="59"/>
        <v>web</v>
      </c>
      <c r="S602" s="10">
        <f t="shared" si="57"/>
        <v>42073.589837962958</v>
      </c>
      <c r="T602" s="10">
        <f t="shared" si="58"/>
        <v>42133.589837962958</v>
      </c>
    </row>
    <row r="603" spans="1:20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5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60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9"/>
        <v>web</v>
      </c>
      <c r="S603" s="10">
        <f t="shared" si="57"/>
        <v>41969.64975694444</v>
      </c>
      <c r="T603" s="10">
        <f t="shared" si="58"/>
        <v>41999.64975694444</v>
      </c>
    </row>
    <row r="604" spans="1:20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5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60"/>
        <v>0</v>
      </c>
      <c r="P604" t="e">
        <f t="shared" si="55"/>
        <v>#DIV/0!</v>
      </c>
      <c r="Q604" t="str">
        <f t="shared" si="56"/>
        <v>technology</v>
      </c>
      <c r="R604" t="str">
        <f t="shared" si="59"/>
        <v>web</v>
      </c>
      <c r="S604" s="10">
        <f t="shared" si="57"/>
        <v>42143.585821759254</v>
      </c>
      <c r="T604" s="10">
        <f t="shared" si="58"/>
        <v>42173.585821759254</v>
      </c>
    </row>
    <row r="605" spans="1:20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60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9"/>
        <v>web</v>
      </c>
      <c r="S605" s="10">
        <f t="shared" si="57"/>
        <v>41835.430821759255</v>
      </c>
      <c r="T605" s="10">
        <f t="shared" si="58"/>
        <v>41865.430821759255</v>
      </c>
    </row>
    <row r="606" spans="1:20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5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60"/>
        <v>0</v>
      </c>
      <c r="P606" t="e">
        <f t="shared" si="55"/>
        <v>#DIV/0!</v>
      </c>
      <c r="Q606" t="str">
        <f t="shared" si="56"/>
        <v>technology</v>
      </c>
      <c r="R606" t="str">
        <f t="shared" si="59"/>
        <v>web</v>
      </c>
      <c r="S606" s="10">
        <f t="shared" si="57"/>
        <v>41848.827037037037</v>
      </c>
      <c r="T606" s="10">
        <f t="shared" si="58"/>
        <v>41878.827037037037</v>
      </c>
    </row>
    <row r="607" spans="1:20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5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60"/>
        <v>2.62</v>
      </c>
      <c r="P607">
        <f t="shared" si="55"/>
        <v>16.375</v>
      </c>
      <c r="Q607" t="str">
        <f t="shared" si="56"/>
        <v>technology</v>
      </c>
      <c r="R607" t="str">
        <f t="shared" si="59"/>
        <v>web</v>
      </c>
      <c r="S607" s="10">
        <f t="shared" si="57"/>
        <v>42194.149398148147</v>
      </c>
      <c r="T607" s="10">
        <f t="shared" si="58"/>
        <v>42239.149398148147</v>
      </c>
    </row>
    <row r="608" spans="1:20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5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60"/>
        <v>0.2</v>
      </c>
      <c r="P608">
        <f t="shared" si="55"/>
        <v>10</v>
      </c>
      <c r="Q608" t="str">
        <f t="shared" si="56"/>
        <v>technology</v>
      </c>
      <c r="R608" t="str">
        <f t="shared" si="59"/>
        <v>web</v>
      </c>
      <c r="S608" s="10">
        <f t="shared" si="57"/>
        <v>42102.442233796297</v>
      </c>
      <c r="T608" s="10">
        <f t="shared" si="58"/>
        <v>42148.416666666664</v>
      </c>
    </row>
    <row r="609" spans="1:20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5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60"/>
        <v>0</v>
      </c>
      <c r="P609" t="e">
        <f t="shared" si="55"/>
        <v>#DIV/0!</v>
      </c>
      <c r="Q609" t="str">
        <f t="shared" si="56"/>
        <v>technology</v>
      </c>
      <c r="R609" t="str">
        <f t="shared" si="59"/>
        <v>web</v>
      </c>
      <c r="S609" s="10">
        <f t="shared" si="57"/>
        <v>42300.617314814815</v>
      </c>
      <c r="T609" s="10">
        <f t="shared" si="58"/>
        <v>42330.65898148148</v>
      </c>
    </row>
    <row r="610" spans="1:20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5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60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9"/>
        <v>web</v>
      </c>
      <c r="S610" s="10">
        <f t="shared" si="57"/>
        <v>42140.712731481479</v>
      </c>
      <c r="T610" s="10">
        <f t="shared" si="58"/>
        <v>42170.712731481479</v>
      </c>
    </row>
    <row r="611" spans="1:20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5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60"/>
        <v>0.64102564102564097</v>
      </c>
      <c r="P611">
        <f t="shared" si="55"/>
        <v>5</v>
      </c>
      <c r="Q611" t="str">
        <f t="shared" si="56"/>
        <v>technology</v>
      </c>
      <c r="R611" t="str">
        <f t="shared" si="59"/>
        <v>web</v>
      </c>
      <c r="S611" s="10">
        <f t="shared" si="57"/>
        <v>42306.825740740744</v>
      </c>
      <c r="T611" s="10">
        <f t="shared" si="58"/>
        <v>42336.867407407401</v>
      </c>
    </row>
    <row r="612" spans="1:20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5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60"/>
        <v>0</v>
      </c>
      <c r="P612" t="e">
        <f t="shared" si="55"/>
        <v>#DIV/0!</v>
      </c>
      <c r="Q612" t="str">
        <f t="shared" si="56"/>
        <v>technology</v>
      </c>
      <c r="R612" t="str">
        <f t="shared" si="59"/>
        <v>web</v>
      </c>
      <c r="S612" s="10">
        <f t="shared" si="57"/>
        <v>42086.622523148144</v>
      </c>
      <c r="T612" s="10">
        <f t="shared" si="58"/>
        <v>42116.622523148144</v>
      </c>
    </row>
    <row r="613" spans="1:20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5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60"/>
        <v>0</v>
      </c>
      <c r="P613" t="e">
        <f t="shared" si="55"/>
        <v>#DIV/0!</v>
      </c>
      <c r="Q613" t="str">
        <f t="shared" si="56"/>
        <v>technology</v>
      </c>
      <c r="R613" t="str">
        <f t="shared" si="59"/>
        <v>web</v>
      </c>
      <c r="S613" s="10">
        <f t="shared" si="57"/>
        <v>42328.352280092593</v>
      </c>
      <c r="T613" s="10">
        <f t="shared" si="58"/>
        <v>42388.352280092593</v>
      </c>
    </row>
    <row r="614" spans="1:20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5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60"/>
        <v>0</v>
      </c>
      <c r="P614" t="e">
        <f t="shared" si="55"/>
        <v>#DIV/0!</v>
      </c>
      <c r="Q614" t="str">
        <f t="shared" si="56"/>
        <v>technology</v>
      </c>
      <c r="R614" t="str">
        <f t="shared" si="59"/>
        <v>web</v>
      </c>
      <c r="S614" s="10">
        <f t="shared" si="57"/>
        <v>42584.823449074072</v>
      </c>
      <c r="T614" s="10">
        <f t="shared" si="58"/>
        <v>42614.823449074072</v>
      </c>
    </row>
    <row r="615" spans="1:20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60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9"/>
        <v>web</v>
      </c>
      <c r="S615" s="10">
        <f t="shared" si="57"/>
        <v>42247.288425925923</v>
      </c>
      <c r="T615" s="10">
        <f t="shared" si="58"/>
        <v>42277.999305555553</v>
      </c>
    </row>
    <row r="616" spans="1:20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5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60"/>
        <v>0</v>
      </c>
      <c r="P616" t="e">
        <f t="shared" si="55"/>
        <v>#DIV/0!</v>
      </c>
      <c r="Q616" t="str">
        <f t="shared" si="56"/>
        <v>technology</v>
      </c>
      <c r="R616" t="str">
        <f t="shared" si="59"/>
        <v>web</v>
      </c>
      <c r="S616" s="10">
        <f t="shared" si="57"/>
        <v>42514.853472222218</v>
      </c>
      <c r="T616" s="10">
        <f t="shared" si="58"/>
        <v>42544.853472222218</v>
      </c>
    </row>
    <row r="617" spans="1:20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5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60"/>
        <v>0</v>
      </c>
      <c r="P617" t="e">
        <f t="shared" si="55"/>
        <v>#DIV/0!</v>
      </c>
      <c r="Q617" t="str">
        <f t="shared" si="56"/>
        <v>technology</v>
      </c>
      <c r="R617" t="str">
        <f t="shared" si="59"/>
        <v>web</v>
      </c>
      <c r="S617" s="10">
        <f t="shared" si="57"/>
        <v>42241.913877314808</v>
      </c>
      <c r="T617" s="10">
        <f t="shared" si="58"/>
        <v>42271.913877314808</v>
      </c>
    </row>
    <row r="618" spans="1:20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5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60"/>
        <v>0</v>
      </c>
      <c r="P618" t="e">
        <f t="shared" si="55"/>
        <v>#DIV/0!</v>
      </c>
      <c r="Q618" t="str">
        <f t="shared" si="56"/>
        <v>technology</v>
      </c>
      <c r="R618" t="str">
        <f t="shared" si="59"/>
        <v>web</v>
      </c>
      <c r="S618" s="10">
        <f t="shared" si="57"/>
        <v>42761.167905092589</v>
      </c>
      <c r="T618" s="10">
        <f t="shared" si="58"/>
        <v>42791.167905092589</v>
      </c>
    </row>
    <row r="619" spans="1:20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5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60"/>
        <v>3</v>
      </c>
      <c r="P619">
        <f t="shared" si="55"/>
        <v>20</v>
      </c>
      <c r="Q619" t="str">
        <f t="shared" si="56"/>
        <v>technology</v>
      </c>
      <c r="R619" t="str">
        <f t="shared" si="59"/>
        <v>web</v>
      </c>
      <c r="S619" s="10">
        <f t="shared" si="57"/>
        <v>42087.134756944441</v>
      </c>
      <c r="T619" s="10">
        <f t="shared" si="58"/>
        <v>42132.134756944441</v>
      </c>
    </row>
    <row r="620" spans="1:20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5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60"/>
        <v>0</v>
      </c>
      <c r="P620" t="e">
        <f t="shared" si="55"/>
        <v>#DIV/0!</v>
      </c>
      <c r="Q620" t="str">
        <f t="shared" si="56"/>
        <v>technology</v>
      </c>
      <c r="R620" t="str">
        <f t="shared" si="59"/>
        <v>web</v>
      </c>
      <c r="S620" s="10">
        <f t="shared" si="57"/>
        <v>42317.60188657407</v>
      </c>
      <c r="T620" s="10">
        <f t="shared" si="58"/>
        <v>42347.60188657407</v>
      </c>
    </row>
    <row r="621" spans="1:20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5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60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9"/>
        <v>web</v>
      </c>
      <c r="S621" s="10">
        <f t="shared" si="57"/>
        <v>41908.442013888889</v>
      </c>
      <c r="T621" s="10">
        <f t="shared" si="58"/>
        <v>41968.483680555553</v>
      </c>
    </row>
    <row r="622" spans="1:20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5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60"/>
        <v>1</v>
      </c>
      <c r="P622">
        <f t="shared" si="55"/>
        <v>300</v>
      </c>
      <c r="Q622" t="str">
        <f t="shared" si="56"/>
        <v>technology</v>
      </c>
      <c r="R622" t="str">
        <f t="shared" si="59"/>
        <v>web</v>
      </c>
      <c r="S622" s="10">
        <f t="shared" si="57"/>
        <v>41831.508541666662</v>
      </c>
      <c r="T622" s="10">
        <f t="shared" si="58"/>
        <v>41876.508541666662</v>
      </c>
    </row>
    <row r="623" spans="1:20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5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60"/>
        <v>1.044</v>
      </c>
      <c r="P623">
        <f t="shared" si="55"/>
        <v>87</v>
      </c>
      <c r="Q623" t="str">
        <f t="shared" si="56"/>
        <v>technology</v>
      </c>
      <c r="R623" t="str">
        <f t="shared" si="59"/>
        <v>web</v>
      </c>
      <c r="S623" s="10">
        <f t="shared" si="57"/>
        <v>42528.779363425921</v>
      </c>
      <c r="T623" s="10">
        <f t="shared" si="58"/>
        <v>42558.779363425921</v>
      </c>
    </row>
    <row r="624" spans="1:20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5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60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9"/>
        <v>web</v>
      </c>
      <c r="S624" s="10">
        <f t="shared" si="57"/>
        <v>42532.566412037035</v>
      </c>
      <c r="T624" s="10">
        <f t="shared" si="58"/>
        <v>42552.566412037035</v>
      </c>
    </row>
    <row r="625" spans="1:20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60"/>
        <v>0</v>
      </c>
      <c r="P625" t="e">
        <f t="shared" si="55"/>
        <v>#DIV/0!</v>
      </c>
      <c r="Q625" t="str">
        <f t="shared" si="56"/>
        <v>technology</v>
      </c>
      <c r="R625" t="str">
        <f t="shared" si="59"/>
        <v>web</v>
      </c>
      <c r="S625" s="10">
        <f t="shared" si="57"/>
        <v>42121.800891203697</v>
      </c>
      <c r="T625" s="10">
        <f t="shared" si="58"/>
        <v>42151.800891203697</v>
      </c>
    </row>
    <row r="626" spans="1:20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5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60"/>
        <v>0</v>
      </c>
      <c r="P626" t="e">
        <f t="shared" si="55"/>
        <v>#DIV/0!</v>
      </c>
      <c r="Q626" t="str">
        <f t="shared" si="56"/>
        <v>technology</v>
      </c>
      <c r="R626" t="str">
        <f t="shared" si="59"/>
        <v>web</v>
      </c>
      <c r="S626" s="10">
        <f t="shared" si="57"/>
        <v>42108.78056712963</v>
      </c>
      <c r="T626" s="10">
        <f t="shared" si="58"/>
        <v>42138.78056712963</v>
      </c>
    </row>
    <row r="627" spans="1:20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5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60"/>
        <v>0</v>
      </c>
      <c r="P627" t="e">
        <f t="shared" si="55"/>
        <v>#DIV/0!</v>
      </c>
      <c r="Q627" t="str">
        <f t="shared" si="56"/>
        <v>technology</v>
      </c>
      <c r="R627" t="str">
        <f t="shared" si="59"/>
        <v>web</v>
      </c>
      <c r="S627" s="10">
        <f t="shared" si="57"/>
        <v>42790.687233796292</v>
      </c>
      <c r="T627" s="10">
        <f t="shared" si="58"/>
        <v>42820.645567129628</v>
      </c>
    </row>
    <row r="628" spans="1:20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5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60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9"/>
        <v>web</v>
      </c>
      <c r="S628" s="10">
        <f t="shared" si="57"/>
        <v>42198.351145833331</v>
      </c>
      <c r="T628" s="10">
        <f t="shared" si="58"/>
        <v>42231.348611111105</v>
      </c>
    </row>
    <row r="629" spans="1:20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5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60"/>
        <v>0.02</v>
      </c>
      <c r="P629">
        <f t="shared" si="55"/>
        <v>90</v>
      </c>
      <c r="Q629" t="str">
        <f t="shared" si="56"/>
        <v>technology</v>
      </c>
      <c r="R629" t="str">
        <f t="shared" si="59"/>
        <v>web</v>
      </c>
      <c r="S629" s="10">
        <f t="shared" si="57"/>
        <v>42384.098506944443</v>
      </c>
      <c r="T629" s="10">
        <f t="shared" si="58"/>
        <v>42443.749999999993</v>
      </c>
    </row>
    <row r="630" spans="1:20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5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60"/>
        <v>0</v>
      </c>
      <c r="P630" t="e">
        <f t="shared" si="55"/>
        <v>#DIV/0!</v>
      </c>
      <c r="Q630" t="str">
        <f t="shared" si="56"/>
        <v>technology</v>
      </c>
      <c r="R630" t="str">
        <f t="shared" si="59"/>
        <v>web</v>
      </c>
      <c r="S630" s="10">
        <f t="shared" si="57"/>
        <v>41803.484456018516</v>
      </c>
      <c r="T630" s="10">
        <f t="shared" si="58"/>
        <v>41833.484456018516</v>
      </c>
    </row>
    <row r="631" spans="1:20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5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60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9"/>
        <v>web</v>
      </c>
      <c r="S631" s="10">
        <f t="shared" si="57"/>
        <v>42474.429490740738</v>
      </c>
      <c r="T631" s="10">
        <f t="shared" si="58"/>
        <v>42504.429490740738</v>
      </c>
    </row>
    <row r="632" spans="1:20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5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60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9"/>
        <v>web</v>
      </c>
      <c r="S632" s="10">
        <f t="shared" si="57"/>
        <v>42223.411122685182</v>
      </c>
      <c r="T632" s="10">
        <f t="shared" si="58"/>
        <v>42253.006944444445</v>
      </c>
    </row>
    <row r="633" spans="1:20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5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60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9"/>
        <v>web</v>
      </c>
      <c r="S633" s="10">
        <f t="shared" si="57"/>
        <v>42489.563993055555</v>
      </c>
      <c r="T633" s="10">
        <f t="shared" si="58"/>
        <v>42518.563993055555</v>
      </c>
    </row>
    <row r="634" spans="1:20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5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60"/>
        <v>0</v>
      </c>
      <c r="P634" t="e">
        <f t="shared" si="55"/>
        <v>#DIV/0!</v>
      </c>
      <c r="Q634" t="str">
        <f t="shared" si="56"/>
        <v>technology</v>
      </c>
      <c r="R634" t="str">
        <f t="shared" si="59"/>
        <v>web</v>
      </c>
      <c r="S634" s="10">
        <f t="shared" si="57"/>
        <v>42303.450983796291</v>
      </c>
      <c r="T634" s="10">
        <f t="shared" si="58"/>
        <v>42333.492650462962</v>
      </c>
    </row>
    <row r="635" spans="1:20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60"/>
        <v>12.45</v>
      </c>
      <c r="P635">
        <f t="shared" si="55"/>
        <v>49.8</v>
      </c>
      <c r="Q635" t="str">
        <f t="shared" si="56"/>
        <v>technology</v>
      </c>
      <c r="R635" t="str">
        <f t="shared" si="59"/>
        <v>web</v>
      </c>
      <c r="S635" s="10">
        <f t="shared" si="57"/>
        <v>42507.090995370367</v>
      </c>
      <c r="T635" s="10">
        <f t="shared" si="58"/>
        <v>42538.749999999993</v>
      </c>
    </row>
    <row r="636" spans="1:20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5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60"/>
        <v>0.02</v>
      </c>
      <c r="P636">
        <f t="shared" si="55"/>
        <v>1</v>
      </c>
      <c r="Q636" t="str">
        <f t="shared" si="56"/>
        <v>technology</v>
      </c>
      <c r="R636" t="str">
        <f t="shared" si="59"/>
        <v>web</v>
      </c>
      <c r="S636" s="10">
        <f t="shared" si="57"/>
        <v>42031.720243055555</v>
      </c>
      <c r="T636" s="10">
        <f t="shared" si="58"/>
        <v>42061.720243055555</v>
      </c>
    </row>
    <row r="637" spans="1:20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5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60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9"/>
        <v>web</v>
      </c>
      <c r="S637" s="10">
        <f t="shared" si="57"/>
        <v>42075.883819444447</v>
      </c>
      <c r="T637" s="10">
        <f t="shared" si="58"/>
        <v>42105.883819444447</v>
      </c>
    </row>
    <row r="638" spans="1:20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5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60"/>
        <v>0.2</v>
      </c>
      <c r="P638">
        <f t="shared" si="55"/>
        <v>4</v>
      </c>
      <c r="Q638" t="str">
        <f t="shared" si="56"/>
        <v>technology</v>
      </c>
      <c r="R638" t="str">
        <f t="shared" si="59"/>
        <v>web</v>
      </c>
      <c r="S638" s="10">
        <f t="shared" si="57"/>
        <v>42131.247106481482</v>
      </c>
      <c r="T638" s="10">
        <f t="shared" si="58"/>
        <v>42161.240972222215</v>
      </c>
    </row>
    <row r="639" spans="1:20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5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60"/>
        <v>0</v>
      </c>
      <c r="P639" t="e">
        <f t="shared" si="55"/>
        <v>#DIV/0!</v>
      </c>
      <c r="Q639" t="str">
        <f t="shared" si="56"/>
        <v>technology</v>
      </c>
      <c r="R639" t="str">
        <f t="shared" si="59"/>
        <v>web</v>
      </c>
      <c r="S639" s="10">
        <f t="shared" si="57"/>
        <v>42762.75368055555</v>
      </c>
      <c r="T639" s="10">
        <f t="shared" si="58"/>
        <v>42791.75277777778</v>
      </c>
    </row>
    <row r="640" spans="1:20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5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60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9"/>
        <v>web</v>
      </c>
      <c r="S640" s="10">
        <f t="shared" si="57"/>
        <v>42759.384976851848</v>
      </c>
      <c r="T640" s="10">
        <f t="shared" si="58"/>
        <v>42819.343310185184</v>
      </c>
    </row>
    <row r="641" spans="1:20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5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60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9"/>
        <v>web</v>
      </c>
      <c r="S641" s="10">
        <f t="shared" si="57"/>
        <v>41865.374942129631</v>
      </c>
      <c r="T641" s="10">
        <f t="shared" si="58"/>
        <v>41925.374942129631</v>
      </c>
    </row>
    <row r="642" spans="1:20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5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60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9"/>
        <v>wearables</v>
      </c>
      <c r="S642" s="10">
        <f t="shared" si="57"/>
        <v>42683.211979166663</v>
      </c>
      <c r="T642" s="10">
        <f t="shared" si="58"/>
        <v>42698.749999999993</v>
      </c>
    </row>
    <row r="643" spans="1:20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5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60"/>
        <v>119.16249999999999</v>
      </c>
      <c r="P643">
        <f t="shared" ref="P643:P706" si="61">(E643/L643)</f>
        <v>151.31746031746033</v>
      </c>
      <c r="Q643" t="str">
        <f t="shared" ref="Q643:Q706" si="62">LEFT(N643,SEARCH("/",N643,1)-1)</f>
        <v>technology</v>
      </c>
      <c r="R643" t="str">
        <f t="shared" si="59"/>
        <v>wearables</v>
      </c>
      <c r="S643" s="10">
        <f t="shared" ref="S643:S706" si="63">(J643/86400)+25569+(-5/24)</f>
        <v>42199.361666666664</v>
      </c>
      <c r="T643" s="10">
        <f t="shared" ref="T643:T706" si="64">(I643/86400)+25569+(-5/24)</f>
        <v>42229.361666666664</v>
      </c>
    </row>
    <row r="644" spans="1:20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5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59"/>
        <v>wearables</v>
      </c>
      <c r="S644" s="10">
        <f t="shared" si="63"/>
        <v>42199.442986111106</v>
      </c>
      <c r="T644" s="10">
        <f t="shared" si="64"/>
        <v>42235.442986111106</v>
      </c>
    </row>
    <row r="645" spans="1:20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59"/>
        <v>wearables</v>
      </c>
      <c r="S645" s="10">
        <f t="shared" si="63"/>
        <v>42100.43373842592</v>
      </c>
      <c r="T645" s="10">
        <f t="shared" si="64"/>
        <v>42155.43373842592</v>
      </c>
    </row>
    <row r="646" spans="1:20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5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ref="R646:R709" si="65">RIGHT(N646,VALUE(LEN(N646)-LEN(LEFT(N646,SEARCH("/",N646,1)-1))-1))</f>
        <v>wearables</v>
      </c>
      <c r="S646" s="10">
        <f t="shared" si="63"/>
        <v>41898.457627314812</v>
      </c>
      <c r="T646" s="10">
        <f t="shared" si="64"/>
        <v>41940.833333333328</v>
      </c>
    </row>
    <row r="647" spans="1:20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5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ref="O647:O710" si="66">(E647/D647)*100</f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5"/>
        <v>wearables</v>
      </c>
      <c r="S647" s="10">
        <f t="shared" si="63"/>
        <v>42563.817986111106</v>
      </c>
      <c r="T647" s="10">
        <f t="shared" si="64"/>
        <v>42593.817986111106</v>
      </c>
    </row>
    <row r="648" spans="1:20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5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6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5"/>
        <v>wearables</v>
      </c>
      <c r="S648" s="10">
        <f t="shared" si="63"/>
        <v>41832.644293981481</v>
      </c>
      <c r="T648" s="10">
        <f t="shared" si="64"/>
        <v>41862.644293981481</v>
      </c>
    </row>
    <row r="649" spans="1:20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5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6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5"/>
        <v>wearables</v>
      </c>
      <c r="S649" s="10">
        <f t="shared" si="63"/>
        <v>42416.559594907405</v>
      </c>
      <c r="T649" s="10">
        <f t="shared" si="64"/>
        <v>42446.517928240741</v>
      </c>
    </row>
    <row r="650" spans="1:20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5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6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5"/>
        <v>wearables</v>
      </c>
      <c r="S650" s="10">
        <f t="shared" si="63"/>
        <v>41891.485046296293</v>
      </c>
      <c r="T650" s="10">
        <f t="shared" si="64"/>
        <v>41926.485046296293</v>
      </c>
    </row>
    <row r="651" spans="1:20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5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6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5"/>
        <v>wearables</v>
      </c>
      <c r="S651" s="10">
        <f t="shared" si="63"/>
        <v>41877.703854166662</v>
      </c>
      <c r="T651" s="10">
        <f t="shared" si="64"/>
        <v>41898.703854166662</v>
      </c>
    </row>
    <row r="652" spans="1:20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5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6"/>
        <v>112.4</v>
      </c>
      <c r="P652">
        <f t="shared" si="61"/>
        <v>35.125</v>
      </c>
      <c r="Q652" t="str">
        <f t="shared" si="62"/>
        <v>technology</v>
      </c>
      <c r="R652" t="str">
        <f t="shared" si="65"/>
        <v>wearables</v>
      </c>
      <c r="S652" s="10">
        <f t="shared" si="63"/>
        <v>41931.828518518516</v>
      </c>
      <c r="T652" s="10">
        <f t="shared" si="64"/>
        <v>41991.870185185187</v>
      </c>
    </row>
    <row r="653" spans="1:20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5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6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5"/>
        <v>wearables</v>
      </c>
      <c r="S653" s="10">
        <f t="shared" si="63"/>
        <v>41955.809155092589</v>
      </c>
      <c r="T653" s="10">
        <f t="shared" si="64"/>
        <v>41985.809155092589</v>
      </c>
    </row>
    <row r="654" spans="1:20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5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6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5"/>
        <v>wearables</v>
      </c>
      <c r="S654" s="10">
        <f t="shared" si="63"/>
        <v>42675.482060185182</v>
      </c>
      <c r="T654" s="10">
        <f t="shared" si="64"/>
        <v>42705.523726851847</v>
      </c>
    </row>
    <row r="655" spans="1:20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6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5"/>
        <v>wearables</v>
      </c>
      <c r="S655" s="10">
        <f t="shared" si="63"/>
        <v>42199.410185185181</v>
      </c>
      <c r="T655" s="10">
        <f t="shared" si="64"/>
        <v>42236.410185185181</v>
      </c>
    </row>
    <row r="656" spans="1:20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5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6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5"/>
        <v>wearables</v>
      </c>
      <c r="S656" s="10">
        <f t="shared" si="63"/>
        <v>42163.748993055553</v>
      </c>
      <c r="T656" s="10">
        <f t="shared" si="64"/>
        <v>42193.748993055553</v>
      </c>
    </row>
    <row r="657" spans="1:20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5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6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5"/>
        <v>wearables</v>
      </c>
      <c r="S657" s="10">
        <f t="shared" si="63"/>
        <v>42045.748981481483</v>
      </c>
      <c r="T657" s="10">
        <f t="shared" si="64"/>
        <v>42075.707314814812</v>
      </c>
    </row>
    <row r="658" spans="1:20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5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6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5"/>
        <v>wearables</v>
      </c>
      <c r="S658" s="10">
        <f t="shared" si="63"/>
        <v>42417.596284722218</v>
      </c>
      <c r="T658" s="10">
        <f t="shared" si="64"/>
        <v>42477.554618055554</v>
      </c>
    </row>
    <row r="659" spans="1:20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5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6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5"/>
        <v>wearables</v>
      </c>
      <c r="S659" s="10">
        <f t="shared" si="63"/>
        <v>42331.637407407405</v>
      </c>
      <c r="T659" s="10">
        <f t="shared" si="64"/>
        <v>42361.637407407405</v>
      </c>
    </row>
    <row r="660" spans="1:20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5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6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5"/>
        <v>wearables</v>
      </c>
      <c r="S660" s="10">
        <f t="shared" si="63"/>
        <v>42178.952418981477</v>
      </c>
      <c r="T660" s="10">
        <f t="shared" si="64"/>
        <v>42211.541666666664</v>
      </c>
    </row>
    <row r="661" spans="1:20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5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6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5"/>
        <v>wearables</v>
      </c>
      <c r="S661" s="10">
        <f t="shared" si="63"/>
        <v>42209.385358796295</v>
      </c>
      <c r="T661" s="10">
        <f t="shared" si="64"/>
        <v>42239.385358796295</v>
      </c>
    </row>
    <row r="662" spans="1:20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6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5"/>
        <v>wearables</v>
      </c>
      <c r="S662" s="10">
        <f t="shared" si="63"/>
        <v>41922.533321759256</v>
      </c>
      <c r="T662" s="10">
        <f t="shared" si="64"/>
        <v>41952.57498842592</v>
      </c>
    </row>
    <row r="663" spans="1:20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6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5"/>
        <v>wearables</v>
      </c>
      <c r="S663" s="10">
        <f t="shared" si="63"/>
        <v>42636.437025462961</v>
      </c>
      <c r="T663" s="10">
        <f t="shared" si="64"/>
        <v>42666.437025462961</v>
      </c>
    </row>
    <row r="664" spans="1:20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6"/>
        <v>0.4</v>
      </c>
      <c r="P664">
        <f t="shared" si="61"/>
        <v>39</v>
      </c>
      <c r="Q664" t="str">
        <f t="shared" si="62"/>
        <v>technology</v>
      </c>
      <c r="R664" t="str">
        <f t="shared" si="65"/>
        <v>wearables</v>
      </c>
      <c r="S664" s="10">
        <f t="shared" si="63"/>
        <v>41990.229710648149</v>
      </c>
      <c r="T664" s="10">
        <f t="shared" si="64"/>
        <v>42020.229710648149</v>
      </c>
    </row>
    <row r="665" spans="1:20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6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5"/>
        <v>wearables</v>
      </c>
      <c r="S665" s="10">
        <f t="shared" si="63"/>
        <v>42173.634907407402</v>
      </c>
      <c r="T665" s="10">
        <f t="shared" si="64"/>
        <v>42203.634907407402</v>
      </c>
    </row>
    <row r="666" spans="1:20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6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5"/>
        <v>wearables</v>
      </c>
      <c r="S666" s="10">
        <f t="shared" si="63"/>
        <v>42077.458043981482</v>
      </c>
      <c r="T666" s="10">
        <f t="shared" si="64"/>
        <v>42107.458043981482</v>
      </c>
    </row>
    <row r="667" spans="1:20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6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5"/>
        <v>wearables</v>
      </c>
      <c r="S667" s="10">
        <f t="shared" si="63"/>
        <v>42688.503020833326</v>
      </c>
      <c r="T667" s="10">
        <f t="shared" si="64"/>
        <v>42748.503020833326</v>
      </c>
    </row>
    <row r="668" spans="1:20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6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5"/>
        <v>wearables</v>
      </c>
      <c r="S668" s="10">
        <f t="shared" si="63"/>
        <v>41838.623819444438</v>
      </c>
      <c r="T668" s="10">
        <f t="shared" si="64"/>
        <v>41868.623819444438</v>
      </c>
    </row>
    <row r="669" spans="1:20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6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5"/>
        <v>wearables</v>
      </c>
      <c r="S669" s="10">
        <f t="shared" si="63"/>
        <v>42632.165081018517</v>
      </c>
      <c r="T669" s="10">
        <f t="shared" si="64"/>
        <v>42672.165081018517</v>
      </c>
    </row>
    <row r="670" spans="1:20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6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5"/>
        <v>wearables</v>
      </c>
      <c r="S670" s="10">
        <f t="shared" si="63"/>
        <v>42090.622939814813</v>
      </c>
      <c r="T670" s="10">
        <f t="shared" si="64"/>
        <v>42135.622939814813</v>
      </c>
    </row>
    <row r="671" spans="1:20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6"/>
        <v>21.5075</v>
      </c>
      <c r="P671">
        <f t="shared" si="61"/>
        <v>1536.25</v>
      </c>
      <c r="Q671" t="str">
        <f t="shared" si="62"/>
        <v>technology</v>
      </c>
      <c r="R671" t="str">
        <f t="shared" si="65"/>
        <v>wearables</v>
      </c>
      <c r="S671" s="10">
        <f t="shared" si="63"/>
        <v>42527.417337962957</v>
      </c>
      <c r="T671" s="10">
        <f t="shared" si="64"/>
        <v>42557.417337962957</v>
      </c>
    </row>
    <row r="672" spans="1:20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6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5"/>
        <v>wearables</v>
      </c>
      <c r="S672" s="10">
        <f t="shared" si="63"/>
        <v>42506.501388888886</v>
      </c>
      <c r="T672" s="10">
        <f t="shared" si="64"/>
        <v>42540.131944444445</v>
      </c>
    </row>
    <row r="673" spans="1:20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6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5"/>
        <v>wearables</v>
      </c>
      <c r="S673" s="10">
        <f t="shared" si="63"/>
        <v>41984.484398148146</v>
      </c>
      <c r="T673" s="10">
        <f t="shared" si="64"/>
        <v>42017.958333333336</v>
      </c>
    </row>
    <row r="674" spans="1:20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6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5"/>
        <v>wearables</v>
      </c>
      <c r="S674" s="10">
        <f t="shared" si="63"/>
        <v>41974.011157407404</v>
      </c>
      <c r="T674" s="10">
        <f t="shared" si="64"/>
        <v>42004.999305555553</v>
      </c>
    </row>
    <row r="675" spans="1:20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6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5"/>
        <v>wearables</v>
      </c>
      <c r="S675" s="10">
        <f t="shared" si="63"/>
        <v>41838.6321412037</v>
      </c>
      <c r="T675" s="10">
        <f t="shared" si="64"/>
        <v>41883.6321412037</v>
      </c>
    </row>
    <row r="676" spans="1:20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6"/>
        <v>0.03</v>
      </c>
      <c r="P676">
        <f t="shared" si="61"/>
        <v>7.5</v>
      </c>
      <c r="Q676" t="str">
        <f t="shared" si="62"/>
        <v>technology</v>
      </c>
      <c r="R676" t="str">
        <f t="shared" si="65"/>
        <v>wearables</v>
      </c>
      <c r="S676" s="10">
        <f t="shared" si="63"/>
        <v>41802.907719907402</v>
      </c>
      <c r="T676" s="10">
        <f t="shared" si="64"/>
        <v>41862.907719907402</v>
      </c>
    </row>
    <row r="677" spans="1:20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6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5"/>
        <v>wearables</v>
      </c>
      <c r="S677" s="10">
        <f t="shared" si="63"/>
        <v>41975.722268518519</v>
      </c>
      <c r="T677" s="10">
        <f t="shared" si="64"/>
        <v>42005.082638888889</v>
      </c>
    </row>
    <row r="678" spans="1:20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6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5"/>
        <v>wearables</v>
      </c>
      <c r="S678" s="10">
        <f t="shared" si="63"/>
        <v>42012.559965277775</v>
      </c>
      <c r="T678" s="10">
        <f t="shared" si="64"/>
        <v>42042.559965277775</v>
      </c>
    </row>
    <row r="679" spans="1:20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6"/>
        <v>25.584</v>
      </c>
      <c r="P679">
        <f t="shared" si="61"/>
        <v>133.25</v>
      </c>
      <c r="Q679" t="str">
        <f t="shared" si="62"/>
        <v>technology</v>
      </c>
      <c r="R679" t="str">
        <f t="shared" si="65"/>
        <v>wearables</v>
      </c>
      <c r="S679" s="10">
        <f t="shared" si="63"/>
        <v>42504.195543981477</v>
      </c>
      <c r="T679" s="10">
        <f t="shared" si="64"/>
        <v>42549.195543981477</v>
      </c>
    </row>
    <row r="680" spans="1:20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6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5"/>
        <v>wearables</v>
      </c>
      <c r="S680" s="10">
        <f t="shared" si="63"/>
        <v>42481.168263888881</v>
      </c>
      <c r="T680" s="10">
        <f t="shared" si="64"/>
        <v>42511.168263888881</v>
      </c>
    </row>
    <row r="681" spans="1:20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6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5"/>
        <v>wearables</v>
      </c>
      <c r="S681" s="10">
        <f t="shared" si="63"/>
        <v>42556.487372685187</v>
      </c>
      <c r="T681" s="10">
        <f t="shared" si="64"/>
        <v>42616.487372685187</v>
      </c>
    </row>
    <row r="682" spans="1:20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6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5"/>
        <v>wearables</v>
      </c>
      <c r="S682" s="10">
        <f t="shared" si="63"/>
        <v>41864.293182870366</v>
      </c>
      <c r="T682" s="10">
        <f t="shared" si="64"/>
        <v>41899.293182870366</v>
      </c>
    </row>
    <row r="683" spans="1:20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6"/>
        <v>0.04</v>
      </c>
      <c r="P683">
        <f t="shared" si="61"/>
        <v>1</v>
      </c>
      <c r="Q683" t="str">
        <f t="shared" si="62"/>
        <v>technology</v>
      </c>
      <c r="R683" t="str">
        <f t="shared" si="65"/>
        <v>wearables</v>
      </c>
      <c r="S683" s="10">
        <f t="shared" si="63"/>
        <v>42639.597268518519</v>
      </c>
      <c r="T683" s="10">
        <f t="shared" si="64"/>
        <v>42669.597268518519</v>
      </c>
    </row>
    <row r="684" spans="1:20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6"/>
        <v>0.106</v>
      </c>
      <c r="P684">
        <f t="shared" si="61"/>
        <v>13.25</v>
      </c>
      <c r="Q684" t="str">
        <f t="shared" si="62"/>
        <v>technology</v>
      </c>
      <c r="R684" t="str">
        <f t="shared" si="65"/>
        <v>wearables</v>
      </c>
      <c r="S684" s="10">
        <f t="shared" si="63"/>
        <v>42778.556967592587</v>
      </c>
      <c r="T684" s="10">
        <f t="shared" si="64"/>
        <v>42808.515300925923</v>
      </c>
    </row>
    <row r="685" spans="1:20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6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5"/>
        <v>wearables</v>
      </c>
      <c r="S685" s="10">
        <f t="shared" si="63"/>
        <v>42634.691712962966</v>
      </c>
      <c r="T685" s="10">
        <f t="shared" si="64"/>
        <v>42674.691712962966</v>
      </c>
    </row>
    <row r="686" spans="1:20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6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5"/>
        <v>wearables</v>
      </c>
      <c r="S686" s="10">
        <f t="shared" si="63"/>
        <v>41809.26494212963</v>
      </c>
      <c r="T686" s="10">
        <f t="shared" si="64"/>
        <v>41844.916666666664</v>
      </c>
    </row>
    <row r="687" spans="1:20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6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5"/>
        <v>wearables</v>
      </c>
      <c r="S687" s="10">
        <f t="shared" si="63"/>
        <v>41971.658240740733</v>
      </c>
      <c r="T687" s="10">
        <f t="shared" si="64"/>
        <v>42016.658240740733</v>
      </c>
    </row>
    <row r="688" spans="1:20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6"/>
        <v>0</v>
      </c>
      <c r="P688" t="e">
        <f t="shared" si="61"/>
        <v>#DIV/0!</v>
      </c>
      <c r="Q688" t="str">
        <f t="shared" si="62"/>
        <v>technology</v>
      </c>
      <c r="R688" t="str">
        <f t="shared" si="65"/>
        <v>wearables</v>
      </c>
      <c r="S688" s="10">
        <f t="shared" si="63"/>
        <v>42189.464930555558</v>
      </c>
      <c r="T688" s="10">
        <f t="shared" si="64"/>
        <v>42219.464930555558</v>
      </c>
    </row>
    <row r="689" spans="1:20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6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5"/>
        <v>wearables</v>
      </c>
      <c r="S689" s="10">
        <f t="shared" si="63"/>
        <v>42711.542280092595</v>
      </c>
      <c r="T689" s="10">
        <f t="shared" si="64"/>
        <v>42771.542280092595</v>
      </c>
    </row>
    <row r="690" spans="1:20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6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5"/>
        <v>wearables</v>
      </c>
      <c r="S690" s="10">
        <f t="shared" si="63"/>
        <v>42261.896446759252</v>
      </c>
      <c r="T690" s="10">
        <f t="shared" si="64"/>
        <v>42291.896446759252</v>
      </c>
    </row>
    <row r="691" spans="1:20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6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5"/>
        <v>wearables</v>
      </c>
      <c r="S691" s="10">
        <f t="shared" si="63"/>
        <v>42675.459456018514</v>
      </c>
      <c r="T691" s="10">
        <f t="shared" si="64"/>
        <v>42711.999305555553</v>
      </c>
    </row>
    <row r="692" spans="1:20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6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5"/>
        <v>wearables</v>
      </c>
      <c r="S692" s="10">
        <f t="shared" si="63"/>
        <v>42579.426400462959</v>
      </c>
      <c r="T692" s="10">
        <f t="shared" si="64"/>
        <v>42622.041666666664</v>
      </c>
    </row>
    <row r="693" spans="1:20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6"/>
        <v>0.52</v>
      </c>
      <c r="P693">
        <f t="shared" si="61"/>
        <v>26</v>
      </c>
      <c r="Q693" t="str">
        <f t="shared" si="62"/>
        <v>technology</v>
      </c>
      <c r="R693" t="str">
        <f t="shared" si="65"/>
        <v>wearables</v>
      </c>
      <c r="S693" s="10">
        <f t="shared" si="63"/>
        <v>42157.819976851846</v>
      </c>
      <c r="T693" s="10">
        <f t="shared" si="64"/>
        <v>42185.819976851846</v>
      </c>
    </row>
    <row r="694" spans="1:20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6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5"/>
        <v>wearables</v>
      </c>
      <c r="S694" s="10">
        <f t="shared" si="63"/>
        <v>42696.167395833334</v>
      </c>
      <c r="T694" s="10">
        <f t="shared" si="64"/>
        <v>42726.167395833334</v>
      </c>
    </row>
    <row r="695" spans="1:20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6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5"/>
        <v>wearables</v>
      </c>
      <c r="S695" s="10">
        <f t="shared" si="63"/>
        <v>42094.599849537037</v>
      </c>
      <c r="T695" s="10">
        <f t="shared" si="64"/>
        <v>42124.599849537037</v>
      </c>
    </row>
    <row r="696" spans="1:20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6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5"/>
        <v>wearables</v>
      </c>
      <c r="S696" s="10">
        <f t="shared" si="63"/>
        <v>42737.455543981479</v>
      </c>
      <c r="T696" s="10">
        <f t="shared" si="64"/>
        <v>42767.455543981479</v>
      </c>
    </row>
    <row r="697" spans="1:20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6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5"/>
        <v>wearables</v>
      </c>
      <c r="S697" s="10">
        <f t="shared" si="63"/>
        <v>41913.312731481477</v>
      </c>
      <c r="T697" s="10">
        <f t="shared" si="64"/>
        <v>41943.312731481477</v>
      </c>
    </row>
    <row r="698" spans="1:20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6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5"/>
        <v>wearables</v>
      </c>
      <c r="S698" s="10">
        <f t="shared" si="63"/>
        <v>41815.718773148146</v>
      </c>
      <c r="T698" s="10">
        <f t="shared" si="64"/>
        <v>41845.718773148146</v>
      </c>
    </row>
    <row r="699" spans="1:20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6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5"/>
        <v>wearables</v>
      </c>
      <c r="S699" s="10">
        <f t="shared" si="63"/>
        <v>42388.314687500002</v>
      </c>
      <c r="T699" s="10">
        <f t="shared" si="64"/>
        <v>42403.314687500002</v>
      </c>
    </row>
    <row r="700" spans="1:20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6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5"/>
        <v>wearables</v>
      </c>
      <c r="S700" s="10">
        <f t="shared" si="63"/>
        <v>41866.722743055558</v>
      </c>
      <c r="T700" s="10">
        <f t="shared" si="64"/>
        <v>41899.875</v>
      </c>
    </row>
    <row r="701" spans="1:20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6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5"/>
        <v>wearables</v>
      </c>
      <c r="S701" s="10">
        <f t="shared" si="63"/>
        <v>41563.277175925927</v>
      </c>
      <c r="T701" s="10">
        <f t="shared" si="64"/>
        <v>41600.458333333328</v>
      </c>
    </row>
    <row r="702" spans="1:20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6"/>
        <v>2.6866666666666665</v>
      </c>
      <c r="P702">
        <f t="shared" si="61"/>
        <v>13</v>
      </c>
      <c r="Q702" t="str">
        <f t="shared" si="62"/>
        <v>technology</v>
      </c>
      <c r="R702" t="str">
        <f t="shared" si="65"/>
        <v>wearables</v>
      </c>
      <c r="S702" s="10">
        <f t="shared" si="63"/>
        <v>42715.480104166665</v>
      </c>
      <c r="T702" s="10">
        <f t="shared" si="64"/>
        <v>42745.480104166665</v>
      </c>
    </row>
    <row r="703" spans="1:20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6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5"/>
        <v>wearables</v>
      </c>
      <c r="S703" s="10">
        <f t="shared" si="63"/>
        <v>41813.454629629625</v>
      </c>
      <c r="T703" s="10">
        <f t="shared" si="64"/>
        <v>41843.454629629625</v>
      </c>
    </row>
    <row r="704" spans="1:20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6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5"/>
        <v>wearables</v>
      </c>
      <c r="S704" s="10">
        <f t="shared" si="63"/>
        <v>42668.518368055556</v>
      </c>
      <c r="T704" s="10">
        <f t="shared" si="64"/>
        <v>42698.560034722221</v>
      </c>
    </row>
    <row r="705" spans="1:20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6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5"/>
        <v>wearables</v>
      </c>
      <c r="S705" s="10">
        <f t="shared" si="63"/>
        <v>42711.742465277777</v>
      </c>
      <c r="T705" s="10">
        <f t="shared" si="64"/>
        <v>42766.772222222215</v>
      </c>
    </row>
    <row r="706" spans="1:20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6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5"/>
        <v>wearables</v>
      </c>
      <c r="S706" s="10">
        <f t="shared" si="63"/>
        <v>42725.984583333331</v>
      </c>
      <c r="T706" s="10">
        <f t="shared" si="64"/>
        <v>42785.984583333331</v>
      </c>
    </row>
    <row r="707" spans="1:20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66"/>
        <v>0.97699999999999987</v>
      </c>
      <c r="P707">
        <f t="shared" ref="P707:P770" si="67">(E707/L707)</f>
        <v>195.4</v>
      </c>
      <c r="Q707" t="str">
        <f t="shared" ref="Q707:Q770" si="68">LEFT(N707,SEARCH("/",N707,1)-1)</f>
        <v>technology</v>
      </c>
      <c r="R707" t="str">
        <f t="shared" si="65"/>
        <v>wearables</v>
      </c>
      <c r="S707" s="10">
        <f t="shared" ref="S707:S770" si="69">(J707/86400)+25569+(-5/24)</f>
        <v>42726.283310185179</v>
      </c>
      <c r="T707" s="10">
        <f t="shared" ref="T707:T770" si="70">(I707/86400)+25569+(-5/24)</f>
        <v>42756.283310185179</v>
      </c>
    </row>
    <row r="708" spans="1:20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5"/>
        <v>wearables</v>
      </c>
      <c r="S708" s="10">
        <f t="shared" si="69"/>
        <v>42676.786840277775</v>
      </c>
      <c r="T708" s="10">
        <f t="shared" si="70"/>
        <v>42718.568749999999</v>
      </c>
    </row>
    <row r="709" spans="1:20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5"/>
        <v>wearables</v>
      </c>
      <c r="S709" s="10">
        <f t="shared" si="69"/>
        <v>42696.45517361111</v>
      </c>
      <c r="T709" s="10">
        <f t="shared" si="70"/>
        <v>42736.45517361111</v>
      </c>
    </row>
    <row r="710" spans="1:20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ref="R710:R773" si="71">RIGHT(N710,VALUE(LEN(N710)-LEN(LEFT(N710,SEARCH("/",N710,1)-1))-1))</f>
        <v>wearables</v>
      </c>
      <c r="S710" s="10">
        <f t="shared" si="69"/>
        <v>41835.372685185182</v>
      </c>
      <c r="T710" s="10">
        <f t="shared" si="70"/>
        <v>41895.372685185182</v>
      </c>
    </row>
    <row r="711" spans="1:20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ref="O711:O774" si="72">(E711/D711)*100</f>
        <v>0.40666666666666662</v>
      </c>
      <c r="P711">
        <f t="shared" si="67"/>
        <v>30.5</v>
      </c>
      <c r="Q711" t="str">
        <f t="shared" si="68"/>
        <v>technology</v>
      </c>
      <c r="R711" t="str">
        <f t="shared" si="71"/>
        <v>wearables</v>
      </c>
      <c r="S711" s="10">
        <f t="shared" si="69"/>
        <v>41947.832858796297</v>
      </c>
      <c r="T711" s="10">
        <f t="shared" si="70"/>
        <v>41977.832858796297</v>
      </c>
    </row>
    <row r="712" spans="1:20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72"/>
        <v>0</v>
      </c>
      <c r="P712" t="e">
        <f t="shared" si="67"/>
        <v>#DIV/0!</v>
      </c>
      <c r="Q712" t="str">
        <f t="shared" si="68"/>
        <v>technology</v>
      </c>
      <c r="R712" t="str">
        <f t="shared" si="71"/>
        <v>wearables</v>
      </c>
      <c r="S712" s="10">
        <f t="shared" si="69"/>
        <v>41837.776643518519</v>
      </c>
      <c r="T712" s="10">
        <f t="shared" si="70"/>
        <v>41870.822222222218</v>
      </c>
    </row>
    <row r="713" spans="1:20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72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71"/>
        <v>wearables</v>
      </c>
      <c r="S713" s="10">
        <f t="shared" si="69"/>
        <v>42678.250787037039</v>
      </c>
      <c r="T713" s="10">
        <f t="shared" si="70"/>
        <v>42718.292453703696</v>
      </c>
    </row>
    <row r="714" spans="1:20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72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71"/>
        <v>wearables</v>
      </c>
      <c r="S714" s="10">
        <f t="shared" si="69"/>
        <v>42384.472592592589</v>
      </c>
      <c r="T714" s="10">
        <f t="shared" si="70"/>
        <v>42414.472592592589</v>
      </c>
    </row>
    <row r="715" spans="1:20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72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71"/>
        <v>wearables</v>
      </c>
      <c r="S715" s="10">
        <f t="shared" si="69"/>
        <v>42496.320972222216</v>
      </c>
      <c r="T715" s="10">
        <f t="shared" si="70"/>
        <v>42526.320972222216</v>
      </c>
    </row>
    <row r="716" spans="1:20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72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71"/>
        <v>wearables</v>
      </c>
      <c r="S716" s="10">
        <f t="shared" si="69"/>
        <v>42734.579652777778</v>
      </c>
      <c r="T716" s="10">
        <f t="shared" si="70"/>
        <v>42794.579652777778</v>
      </c>
    </row>
    <row r="717" spans="1:20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72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71"/>
        <v>wearables</v>
      </c>
      <c r="S717" s="10">
        <f t="shared" si="69"/>
        <v>42272.8824074074</v>
      </c>
      <c r="T717" s="10">
        <f t="shared" si="70"/>
        <v>42312.924074074072</v>
      </c>
    </row>
    <row r="718" spans="1:20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72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71"/>
        <v>wearables</v>
      </c>
      <c r="S718" s="10">
        <f t="shared" si="69"/>
        <v>41940.450312499997</v>
      </c>
      <c r="T718" s="10">
        <f t="shared" si="70"/>
        <v>41973.791666666664</v>
      </c>
    </row>
    <row r="719" spans="1:20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72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71"/>
        <v>wearables</v>
      </c>
      <c r="S719" s="10">
        <f t="shared" si="69"/>
        <v>41857.645856481475</v>
      </c>
      <c r="T719" s="10">
        <f t="shared" si="70"/>
        <v>41887.645856481475</v>
      </c>
    </row>
    <row r="720" spans="1:20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72"/>
        <v>0.75</v>
      </c>
      <c r="P720">
        <f t="shared" si="67"/>
        <v>22.5</v>
      </c>
      <c r="Q720" t="str">
        <f t="shared" si="68"/>
        <v>technology</v>
      </c>
      <c r="R720" t="str">
        <f t="shared" si="71"/>
        <v>wearables</v>
      </c>
      <c r="S720" s="10">
        <f t="shared" si="69"/>
        <v>42752.637118055551</v>
      </c>
      <c r="T720" s="10">
        <f t="shared" si="70"/>
        <v>42784.040972222218</v>
      </c>
    </row>
    <row r="721" spans="1:20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72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71"/>
        <v>wearables</v>
      </c>
      <c r="S721" s="10">
        <f t="shared" si="69"/>
        <v>42408.83189814815</v>
      </c>
      <c r="T721" s="10">
        <f t="shared" si="70"/>
        <v>42422.83189814815</v>
      </c>
    </row>
    <row r="722" spans="1:20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5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72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71"/>
        <v>nonfiction</v>
      </c>
      <c r="S722" s="10">
        <f t="shared" si="69"/>
        <v>40909.440868055557</v>
      </c>
      <c r="T722" s="10">
        <f t="shared" si="70"/>
        <v>40937.440868055557</v>
      </c>
    </row>
    <row r="723" spans="1:20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5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72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71"/>
        <v>nonfiction</v>
      </c>
      <c r="S723" s="10">
        <f t="shared" si="69"/>
        <v>41807.363506944443</v>
      </c>
      <c r="T723" s="10">
        <f t="shared" si="70"/>
        <v>41852.363506944443</v>
      </c>
    </row>
    <row r="724" spans="1:20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5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72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71"/>
        <v>nonfiction</v>
      </c>
      <c r="S724" s="10">
        <f t="shared" si="69"/>
        <v>40977.596967592588</v>
      </c>
      <c r="T724" s="10">
        <f t="shared" si="70"/>
        <v>41007.555300925924</v>
      </c>
    </row>
    <row r="725" spans="1:20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72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71"/>
        <v>nonfiction</v>
      </c>
      <c r="S725" s="10">
        <f t="shared" si="69"/>
        <v>42184.608206018514</v>
      </c>
      <c r="T725" s="10">
        <f t="shared" si="70"/>
        <v>42214.957638888889</v>
      </c>
    </row>
    <row r="726" spans="1:20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5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72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71"/>
        <v>nonfiction</v>
      </c>
      <c r="S726" s="10">
        <f t="shared" si="69"/>
        <v>40694.430127314808</v>
      </c>
      <c r="T726" s="10">
        <f t="shared" si="70"/>
        <v>40724.430127314808</v>
      </c>
    </row>
    <row r="727" spans="1:20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5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72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71"/>
        <v>nonfiction</v>
      </c>
      <c r="S727" s="10">
        <f t="shared" si="69"/>
        <v>42321.417962962958</v>
      </c>
      <c r="T727" s="10">
        <f t="shared" si="70"/>
        <v>42351.417962962958</v>
      </c>
    </row>
    <row r="728" spans="1:20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5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72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71"/>
        <v>nonfiction</v>
      </c>
      <c r="S728" s="10">
        <f t="shared" si="69"/>
        <v>41345.834340277775</v>
      </c>
      <c r="T728" s="10">
        <f t="shared" si="70"/>
        <v>41375.834340277775</v>
      </c>
    </row>
    <row r="729" spans="1:20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5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72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71"/>
        <v>nonfiction</v>
      </c>
      <c r="S729" s="10">
        <f t="shared" si="69"/>
        <v>41246.811909722222</v>
      </c>
      <c r="T729" s="10">
        <f t="shared" si="70"/>
        <v>41288.680555555555</v>
      </c>
    </row>
    <row r="730" spans="1:20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5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72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71"/>
        <v>nonfiction</v>
      </c>
      <c r="S730" s="10">
        <f t="shared" si="69"/>
        <v>40731.629131944443</v>
      </c>
      <c r="T730" s="10">
        <f t="shared" si="70"/>
        <v>40776.629131944443</v>
      </c>
    </row>
    <row r="731" spans="1:20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5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72"/>
        <v>130.65</v>
      </c>
      <c r="P731">
        <f t="shared" si="67"/>
        <v>43.55</v>
      </c>
      <c r="Q731" t="str">
        <f t="shared" si="68"/>
        <v>publishing</v>
      </c>
      <c r="R731" t="str">
        <f t="shared" si="71"/>
        <v>nonfiction</v>
      </c>
      <c r="S731" s="10">
        <f t="shared" si="69"/>
        <v>41110.97755787037</v>
      </c>
      <c r="T731" s="10">
        <f t="shared" si="70"/>
        <v>41170.97755787037</v>
      </c>
    </row>
    <row r="732" spans="1:20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5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72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71"/>
        <v>nonfiction</v>
      </c>
      <c r="S732" s="10">
        <f t="shared" si="69"/>
        <v>40854.536932870367</v>
      </c>
      <c r="T732" s="10">
        <f t="shared" si="70"/>
        <v>40884.536932870367</v>
      </c>
    </row>
    <row r="733" spans="1:20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5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72"/>
        <v>126</v>
      </c>
      <c r="P733">
        <f t="shared" si="67"/>
        <v>88.732394366197184</v>
      </c>
      <c r="Q733" t="str">
        <f t="shared" si="68"/>
        <v>publishing</v>
      </c>
      <c r="R733" t="str">
        <f t="shared" si="71"/>
        <v>nonfiction</v>
      </c>
      <c r="S733" s="10">
        <f t="shared" si="69"/>
        <v>40879.587349537032</v>
      </c>
      <c r="T733" s="10">
        <f t="shared" si="70"/>
        <v>40930.041666666664</v>
      </c>
    </row>
    <row r="734" spans="1:20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5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72"/>
        <v>160</v>
      </c>
      <c r="P734">
        <f t="shared" si="67"/>
        <v>4.9230769230769234</v>
      </c>
      <c r="Q734" t="str">
        <f t="shared" si="68"/>
        <v>publishing</v>
      </c>
      <c r="R734" t="str">
        <f t="shared" si="71"/>
        <v>nonfiction</v>
      </c>
      <c r="S734" s="10">
        <f t="shared" si="69"/>
        <v>41486.21598379629</v>
      </c>
      <c r="T734" s="10">
        <f t="shared" si="70"/>
        <v>41546.21598379629</v>
      </c>
    </row>
    <row r="735" spans="1:20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72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71"/>
        <v>nonfiction</v>
      </c>
      <c r="S735" s="10">
        <f t="shared" si="69"/>
        <v>41598.211712962962</v>
      </c>
      <c r="T735" s="10">
        <f t="shared" si="70"/>
        <v>41628.211712962962</v>
      </c>
    </row>
    <row r="736" spans="1:20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5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72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71"/>
        <v>nonfiction</v>
      </c>
      <c r="S736" s="10">
        <f t="shared" si="69"/>
        <v>42101.956249999996</v>
      </c>
      <c r="T736" s="10">
        <f t="shared" si="70"/>
        <v>42132.999999999993</v>
      </c>
    </row>
    <row r="737" spans="1:20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5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72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71"/>
        <v>nonfiction</v>
      </c>
      <c r="S737" s="10">
        <f t="shared" si="69"/>
        <v>41945.821134259255</v>
      </c>
      <c r="T737" s="10">
        <f t="shared" si="70"/>
        <v>41976.818749999999</v>
      </c>
    </row>
    <row r="738" spans="1:20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5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72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71"/>
        <v>nonfiction</v>
      </c>
      <c r="S738" s="10">
        <f t="shared" si="69"/>
        <v>41579.525925925926</v>
      </c>
      <c r="T738" s="10">
        <f t="shared" si="70"/>
        <v>41598.999305555553</v>
      </c>
    </row>
    <row r="739" spans="1:20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5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72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71"/>
        <v>nonfiction</v>
      </c>
      <c r="S739" s="10">
        <f t="shared" si="69"/>
        <v>41667.066979166666</v>
      </c>
      <c r="T739" s="10">
        <f t="shared" si="70"/>
        <v>41684.625</v>
      </c>
    </row>
    <row r="740" spans="1:20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5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72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71"/>
        <v>nonfiction</v>
      </c>
      <c r="S740" s="10">
        <f t="shared" si="69"/>
        <v>41943.39576388889</v>
      </c>
      <c r="T740" s="10">
        <f t="shared" si="70"/>
        <v>41973.999305555553</v>
      </c>
    </row>
    <row r="741" spans="1:20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5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72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71"/>
        <v>nonfiction</v>
      </c>
      <c r="S741" s="10">
        <f t="shared" si="69"/>
        <v>41829.294317129628</v>
      </c>
      <c r="T741" s="10">
        <f t="shared" si="70"/>
        <v>41862.294317129628</v>
      </c>
    </row>
    <row r="742" spans="1:20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5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72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71"/>
        <v>nonfiction</v>
      </c>
      <c r="S742" s="10">
        <f t="shared" si="69"/>
        <v>42161.93844907407</v>
      </c>
      <c r="T742" s="10">
        <f t="shared" si="70"/>
        <v>42175.93844907407</v>
      </c>
    </row>
    <row r="743" spans="1:20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5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72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71"/>
        <v>nonfiction</v>
      </c>
      <c r="S743" s="10">
        <f t="shared" si="69"/>
        <v>41401.439884259256</v>
      </c>
      <c r="T743" s="10">
        <f t="shared" si="70"/>
        <v>41436.439884259256</v>
      </c>
    </row>
    <row r="744" spans="1:20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5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72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71"/>
        <v>nonfiction</v>
      </c>
      <c r="S744" s="10">
        <f t="shared" si="69"/>
        <v>41689.709629629629</v>
      </c>
      <c r="T744" s="10">
        <f t="shared" si="70"/>
        <v>41719.667962962958</v>
      </c>
    </row>
    <row r="745" spans="1:20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72"/>
        <v>148</v>
      </c>
      <c r="P745">
        <f t="shared" si="67"/>
        <v>54.266666666666666</v>
      </c>
      <c r="Q745" t="str">
        <f t="shared" si="68"/>
        <v>publishing</v>
      </c>
      <c r="R745" t="str">
        <f t="shared" si="71"/>
        <v>nonfiction</v>
      </c>
      <c r="S745" s="10">
        <f t="shared" si="69"/>
        <v>40990.500983796293</v>
      </c>
      <c r="T745" s="10">
        <f t="shared" si="70"/>
        <v>41015.666666666664</v>
      </c>
    </row>
    <row r="746" spans="1:20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5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72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71"/>
        <v>nonfiction</v>
      </c>
      <c r="S746" s="10">
        <f t="shared" si="69"/>
        <v>41226.748877314814</v>
      </c>
      <c r="T746" s="10">
        <f t="shared" si="70"/>
        <v>41256.748877314814</v>
      </c>
    </row>
    <row r="747" spans="1:20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5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72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71"/>
        <v>nonfiction</v>
      </c>
      <c r="S747" s="10">
        <f t="shared" si="69"/>
        <v>41367.363946759258</v>
      </c>
      <c r="T747" s="10">
        <f t="shared" si="70"/>
        <v>41397.363946759258</v>
      </c>
    </row>
    <row r="748" spans="1:20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5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72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71"/>
        <v>nonfiction</v>
      </c>
      <c r="S748" s="10">
        <f t="shared" si="69"/>
        <v>41156.834594907406</v>
      </c>
      <c r="T748" s="10">
        <f t="shared" si="70"/>
        <v>41174.957638888889</v>
      </c>
    </row>
    <row r="749" spans="1:20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5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72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71"/>
        <v>nonfiction</v>
      </c>
      <c r="S749" s="10">
        <f t="shared" si="69"/>
        <v>41988.340497685182</v>
      </c>
      <c r="T749" s="10">
        <f t="shared" si="70"/>
        <v>42019.245833333327</v>
      </c>
    </row>
    <row r="750" spans="1:20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5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72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71"/>
        <v>nonfiction</v>
      </c>
      <c r="S750" s="10">
        <f t="shared" si="69"/>
        <v>41831.638495370367</v>
      </c>
      <c r="T750" s="10">
        <f t="shared" si="70"/>
        <v>41861.638495370367</v>
      </c>
    </row>
    <row r="751" spans="1:20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5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72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71"/>
        <v>nonfiction</v>
      </c>
      <c r="S751" s="10">
        <f t="shared" si="69"/>
        <v>42733.732986111114</v>
      </c>
      <c r="T751" s="10">
        <f t="shared" si="70"/>
        <v>42763.732986111114</v>
      </c>
    </row>
    <row r="752" spans="1:20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5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72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71"/>
        <v>nonfiction</v>
      </c>
      <c r="S752" s="10">
        <f t="shared" si="69"/>
        <v>41299.669814814813</v>
      </c>
      <c r="T752" s="10">
        <f t="shared" si="70"/>
        <v>41329.669814814813</v>
      </c>
    </row>
    <row r="753" spans="1:20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5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72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71"/>
        <v>nonfiction</v>
      </c>
      <c r="S753" s="10">
        <f t="shared" si="69"/>
        <v>40713.422164351847</v>
      </c>
      <c r="T753" s="10">
        <f t="shared" si="70"/>
        <v>40759.422164351847</v>
      </c>
    </row>
    <row r="754" spans="1:20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5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72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71"/>
        <v>nonfiction</v>
      </c>
      <c r="S754" s="10">
        <f t="shared" si="69"/>
        <v>42639.213159722225</v>
      </c>
      <c r="T754" s="10">
        <f t="shared" si="70"/>
        <v>42659.249999999993</v>
      </c>
    </row>
    <row r="755" spans="1:20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72"/>
        <v>128</v>
      </c>
      <c r="P755">
        <f t="shared" si="67"/>
        <v>492.30769230769232</v>
      </c>
      <c r="Q755" t="str">
        <f t="shared" si="68"/>
        <v>publishing</v>
      </c>
      <c r="R755" t="str">
        <f t="shared" si="71"/>
        <v>nonfiction</v>
      </c>
      <c r="S755" s="10">
        <f t="shared" si="69"/>
        <v>42019.381840277776</v>
      </c>
      <c r="T755" s="10">
        <f t="shared" si="70"/>
        <v>42049.381840277776</v>
      </c>
    </row>
    <row r="756" spans="1:20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5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72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71"/>
        <v>nonfiction</v>
      </c>
      <c r="S756" s="10">
        <f t="shared" si="69"/>
        <v>41249.54075231481</v>
      </c>
      <c r="T756" s="10">
        <f t="shared" si="70"/>
        <v>41279.54075231481</v>
      </c>
    </row>
    <row r="757" spans="1:20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5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72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71"/>
        <v>nonfiction</v>
      </c>
      <c r="S757" s="10">
        <f t="shared" si="69"/>
        <v>41383.396724537037</v>
      </c>
      <c r="T757" s="10">
        <f t="shared" si="70"/>
        <v>41413.820138888885</v>
      </c>
    </row>
    <row r="758" spans="1:20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5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72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71"/>
        <v>nonfiction</v>
      </c>
      <c r="S758" s="10">
        <f t="shared" si="69"/>
        <v>40590.558553240735</v>
      </c>
      <c r="T758" s="10">
        <f t="shared" si="70"/>
        <v>40651.516886574071</v>
      </c>
    </row>
    <row r="759" spans="1:20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5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72"/>
        <v>238</v>
      </c>
      <c r="P759">
        <f t="shared" si="67"/>
        <v>33.055555555555557</v>
      </c>
      <c r="Q759" t="str">
        <f t="shared" si="68"/>
        <v>publishing</v>
      </c>
      <c r="R759" t="str">
        <f t="shared" si="71"/>
        <v>nonfiction</v>
      </c>
      <c r="S759" s="10">
        <f t="shared" si="69"/>
        <v>41234.846226851849</v>
      </c>
      <c r="T759" s="10">
        <f t="shared" si="70"/>
        <v>41248.846226851849</v>
      </c>
    </row>
    <row r="760" spans="1:20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5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72"/>
        <v>102</v>
      </c>
      <c r="P760">
        <f t="shared" si="67"/>
        <v>134.21052631578948</v>
      </c>
      <c r="Q760" t="str">
        <f t="shared" si="68"/>
        <v>publishing</v>
      </c>
      <c r="R760" t="str">
        <f t="shared" si="71"/>
        <v>nonfiction</v>
      </c>
      <c r="S760" s="10">
        <f t="shared" si="69"/>
        <v>40429.628101851849</v>
      </c>
      <c r="T760" s="10">
        <f t="shared" si="70"/>
        <v>40459.628101851849</v>
      </c>
    </row>
    <row r="761" spans="1:20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5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72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71"/>
        <v>nonfiction</v>
      </c>
      <c r="S761" s="10">
        <f t="shared" si="69"/>
        <v>41789.121979166666</v>
      </c>
      <c r="T761" s="10">
        <f t="shared" si="70"/>
        <v>41829.121979166666</v>
      </c>
    </row>
    <row r="762" spans="1:20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72"/>
        <v>0</v>
      </c>
      <c r="P762" t="e">
        <f t="shared" si="67"/>
        <v>#DIV/0!</v>
      </c>
      <c r="Q762" t="str">
        <f t="shared" si="68"/>
        <v>publishing</v>
      </c>
      <c r="R762" t="str">
        <f t="shared" si="71"/>
        <v>fiction</v>
      </c>
      <c r="S762" s="10">
        <f t="shared" si="69"/>
        <v>42670.555706018517</v>
      </c>
      <c r="T762" s="10">
        <f t="shared" si="70"/>
        <v>42700.597372685188</v>
      </c>
    </row>
    <row r="763" spans="1:20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72"/>
        <v>4.7</v>
      </c>
      <c r="P763">
        <f t="shared" si="67"/>
        <v>39.166666666666664</v>
      </c>
      <c r="Q763" t="str">
        <f t="shared" si="68"/>
        <v>publishing</v>
      </c>
      <c r="R763" t="str">
        <f t="shared" si="71"/>
        <v>fiction</v>
      </c>
      <c r="S763" s="10">
        <f t="shared" si="69"/>
        <v>41642.543124999997</v>
      </c>
      <c r="T763" s="10">
        <f t="shared" si="70"/>
        <v>41672.543124999997</v>
      </c>
    </row>
    <row r="764" spans="1:20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72"/>
        <v>0</v>
      </c>
      <c r="P764" t="e">
        <f t="shared" si="67"/>
        <v>#DIV/0!</v>
      </c>
      <c r="Q764" t="str">
        <f t="shared" si="68"/>
        <v>publishing</v>
      </c>
      <c r="R764" t="str">
        <f t="shared" si="71"/>
        <v>fiction</v>
      </c>
      <c r="S764" s="10">
        <f t="shared" si="69"/>
        <v>42690.65011574074</v>
      </c>
      <c r="T764" s="10">
        <f t="shared" si="70"/>
        <v>42708.041666666664</v>
      </c>
    </row>
    <row r="765" spans="1:20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72"/>
        <v>0.11655011655011654</v>
      </c>
      <c r="P765">
        <f t="shared" si="67"/>
        <v>5</v>
      </c>
      <c r="Q765" t="str">
        <f t="shared" si="68"/>
        <v>publishing</v>
      </c>
      <c r="R765" t="str">
        <f t="shared" si="71"/>
        <v>fiction</v>
      </c>
      <c r="S765" s="10">
        <f t="shared" si="69"/>
        <v>41471.238518518519</v>
      </c>
      <c r="T765" s="10">
        <f t="shared" si="70"/>
        <v>41501.238518518519</v>
      </c>
    </row>
    <row r="766" spans="1:20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72"/>
        <v>0</v>
      </c>
      <c r="P766" t="e">
        <f t="shared" si="67"/>
        <v>#DIV/0!</v>
      </c>
      <c r="Q766" t="str">
        <f t="shared" si="68"/>
        <v>publishing</v>
      </c>
      <c r="R766" t="str">
        <f t="shared" si="71"/>
        <v>fiction</v>
      </c>
      <c r="S766" s="10">
        <f t="shared" si="69"/>
        <v>42226.964826388888</v>
      </c>
      <c r="T766" s="10">
        <f t="shared" si="70"/>
        <v>42256.964826388888</v>
      </c>
    </row>
    <row r="767" spans="1:20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72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71"/>
        <v>fiction</v>
      </c>
      <c r="S767" s="10">
        <f t="shared" si="69"/>
        <v>41901.334305555552</v>
      </c>
      <c r="T767" s="10">
        <f t="shared" si="70"/>
        <v>41931.334305555552</v>
      </c>
    </row>
    <row r="768" spans="1:20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72"/>
        <v>0</v>
      </c>
      <c r="P768" t="e">
        <f t="shared" si="67"/>
        <v>#DIV/0!</v>
      </c>
      <c r="Q768" t="str">
        <f t="shared" si="68"/>
        <v>publishing</v>
      </c>
      <c r="R768" t="str">
        <f t="shared" si="71"/>
        <v>fiction</v>
      </c>
      <c r="S768" s="10">
        <f t="shared" si="69"/>
        <v>42021.57503472222</v>
      </c>
      <c r="T768" s="10">
        <f t="shared" si="70"/>
        <v>42051.57503472222</v>
      </c>
    </row>
    <row r="769" spans="1:20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72"/>
        <v>3.54</v>
      </c>
      <c r="P769">
        <f t="shared" si="67"/>
        <v>59</v>
      </c>
      <c r="Q769" t="str">
        <f t="shared" si="68"/>
        <v>publishing</v>
      </c>
      <c r="R769" t="str">
        <f t="shared" si="71"/>
        <v>fiction</v>
      </c>
      <c r="S769" s="10">
        <f t="shared" si="69"/>
        <v>42114.935300925928</v>
      </c>
      <c r="T769" s="10">
        <f t="shared" si="70"/>
        <v>42144.935300925928</v>
      </c>
    </row>
    <row r="770" spans="1:20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72"/>
        <v>0</v>
      </c>
      <c r="P770" t="e">
        <f t="shared" si="67"/>
        <v>#DIV/0!</v>
      </c>
      <c r="Q770" t="str">
        <f t="shared" si="68"/>
        <v>publishing</v>
      </c>
      <c r="R770" t="str">
        <f t="shared" si="71"/>
        <v>fiction</v>
      </c>
      <c r="S770" s="10">
        <f t="shared" si="69"/>
        <v>41593.998726851853</v>
      </c>
      <c r="T770" s="10">
        <f t="shared" si="70"/>
        <v>41623.998726851853</v>
      </c>
    </row>
    <row r="771" spans="1:20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72"/>
        <v>41.4</v>
      </c>
      <c r="P771">
        <f t="shared" ref="P771:P834" si="73">(E771/L771)</f>
        <v>31.846153846153847</v>
      </c>
      <c r="Q771" t="str">
        <f t="shared" ref="Q771:Q834" si="74">LEFT(N771,SEARCH("/",N771,1)-1)</f>
        <v>publishing</v>
      </c>
      <c r="R771" t="str">
        <f t="shared" si="71"/>
        <v>fiction</v>
      </c>
      <c r="S771" s="10">
        <f t="shared" ref="S771:S834" si="75">(J771/86400)+25569+(-5/24)</f>
        <v>41604.788124999999</v>
      </c>
      <c r="T771" s="10">
        <f t="shared" ref="T771:T834" si="76">(I771/86400)+25569+(-5/24)</f>
        <v>41634.788124999999</v>
      </c>
    </row>
    <row r="772" spans="1:20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1"/>
        <v>fiction</v>
      </c>
      <c r="S772" s="10">
        <f t="shared" si="75"/>
        <v>41289.791307870364</v>
      </c>
      <c r="T772" s="10">
        <f t="shared" si="76"/>
        <v>41329.791307870364</v>
      </c>
    </row>
    <row r="773" spans="1:20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1"/>
        <v>fiction</v>
      </c>
      <c r="S773" s="10">
        <f t="shared" si="75"/>
        <v>42349.615763888891</v>
      </c>
      <c r="T773" s="10">
        <f t="shared" si="76"/>
        <v>42399.615763888891</v>
      </c>
    </row>
    <row r="774" spans="1:20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ref="R774:R837" si="77">RIGHT(N774,VALUE(LEN(N774)-LEN(LEFT(N774,SEARCH("/",N774,1)-1))-1))</f>
        <v>fiction</v>
      </c>
      <c r="S774" s="10">
        <f t="shared" si="75"/>
        <v>40067.848599537036</v>
      </c>
      <c r="T774" s="10">
        <f t="shared" si="76"/>
        <v>40117.957638888889</v>
      </c>
    </row>
    <row r="775" spans="1:20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ref="O775:O838" si="78">(E775/D775)*100</f>
        <v>0.85129023676509719</v>
      </c>
      <c r="P775">
        <f t="shared" si="73"/>
        <v>16</v>
      </c>
      <c r="Q775" t="str">
        <f t="shared" si="74"/>
        <v>publishing</v>
      </c>
      <c r="R775" t="str">
        <f t="shared" si="77"/>
        <v>fiction</v>
      </c>
      <c r="S775" s="10">
        <f t="shared" si="75"/>
        <v>42100.527604166666</v>
      </c>
      <c r="T775" s="10">
        <f t="shared" si="76"/>
        <v>42134.750694444439</v>
      </c>
    </row>
    <row r="776" spans="1:20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8"/>
        <v>70.199999999999989</v>
      </c>
      <c r="P776">
        <f t="shared" si="73"/>
        <v>39</v>
      </c>
      <c r="Q776" t="str">
        <f t="shared" si="74"/>
        <v>publishing</v>
      </c>
      <c r="R776" t="str">
        <f t="shared" si="77"/>
        <v>fiction</v>
      </c>
      <c r="S776" s="10">
        <f t="shared" si="75"/>
        <v>41663.571967592587</v>
      </c>
      <c r="T776" s="10">
        <f t="shared" si="76"/>
        <v>41693.571967592587</v>
      </c>
    </row>
    <row r="777" spans="1:20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8"/>
        <v>1.7000000000000002</v>
      </c>
      <c r="P777">
        <f t="shared" si="73"/>
        <v>34</v>
      </c>
      <c r="Q777" t="str">
        <f t="shared" si="74"/>
        <v>publishing</v>
      </c>
      <c r="R777" t="str">
        <f t="shared" si="77"/>
        <v>fiction</v>
      </c>
      <c r="S777" s="10">
        <f t="shared" si="75"/>
        <v>40862.851793981477</v>
      </c>
      <c r="T777" s="10">
        <f t="shared" si="76"/>
        <v>40892.851793981477</v>
      </c>
    </row>
    <row r="778" spans="1:20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8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7"/>
        <v>fiction</v>
      </c>
      <c r="S778" s="10">
        <f t="shared" si="75"/>
        <v>42250.477372685178</v>
      </c>
      <c r="T778" s="10">
        <f t="shared" si="76"/>
        <v>42287.999999999993</v>
      </c>
    </row>
    <row r="779" spans="1:20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8"/>
        <v>0.70000000000000007</v>
      </c>
      <c r="P779">
        <f t="shared" si="73"/>
        <v>7</v>
      </c>
      <c r="Q779" t="str">
        <f t="shared" si="74"/>
        <v>publishing</v>
      </c>
      <c r="R779" t="str">
        <f t="shared" si="77"/>
        <v>fiction</v>
      </c>
      <c r="S779" s="10">
        <f t="shared" si="75"/>
        <v>41456.772881944438</v>
      </c>
      <c r="T779" s="10">
        <f t="shared" si="76"/>
        <v>41486.772881944438</v>
      </c>
    </row>
    <row r="780" spans="1:20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8"/>
        <v>0.4</v>
      </c>
      <c r="P780">
        <f t="shared" si="73"/>
        <v>2</v>
      </c>
      <c r="Q780" t="str">
        <f t="shared" si="74"/>
        <v>publishing</v>
      </c>
      <c r="R780" t="str">
        <f t="shared" si="77"/>
        <v>fiction</v>
      </c>
      <c r="S780" s="10">
        <f t="shared" si="75"/>
        <v>41729.493981481479</v>
      </c>
      <c r="T780" s="10">
        <f t="shared" si="76"/>
        <v>41759.493981481479</v>
      </c>
    </row>
    <row r="781" spans="1:20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8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7"/>
        <v>fiction</v>
      </c>
      <c r="S781" s="10">
        <f t="shared" si="75"/>
        <v>40436.475752314815</v>
      </c>
      <c r="T781" s="10">
        <f t="shared" si="76"/>
        <v>40465.958333333328</v>
      </c>
    </row>
    <row r="782" spans="1:20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5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8"/>
        <v>104</v>
      </c>
      <c r="P782">
        <f t="shared" si="73"/>
        <v>38.518518518518519</v>
      </c>
      <c r="Q782" t="str">
        <f t="shared" si="74"/>
        <v>music</v>
      </c>
      <c r="R782" t="str">
        <f t="shared" si="77"/>
        <v>rock</v>
      </c>
      <c r="S782" s="10">
        <f t="shared" si="75"/>
        <v>40636.465567129628</v>
      </c>
      <c r="T782" s="10">
        <f t="shared" si="76"/>
        <v>40666.465567129628</v>
      </c>
    </row>
    <row r="783" spans="1:20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5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8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7"/>
        <v>rock</v>
      </c>
      <c r="S783" s="10">
        <f t="shared" si="75"/>
        <v>41402.792523148142</v>
      </c>
      <c r="T783" s="10">
        <f t="shared" si="76"/>
        <v>41432.792523148142</v>
      </c>
    </row>
    <row r="784" spans="1:20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5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8"/>
        <v>100</v>
      </c>
      <c r="P784">
        <f t="shared" si="73"/>
        <v>50</v>
      </c>
      <c r="Q784" t="str">
        <f t="shared" si="74"/>
        <v>music</v>
      </c>
      <c r="R784" t="str">
        <f t="shared" si="77"/>
        <v>rock</v>
      </c>
      <c r="S784" s="10">
        <f t="shared" si="75"/>
        <v>41116.549791666665</v>
      </c>
      <c r="T784" s="10">
        <f t="shared" si="76"/>
        <v>41146.549791666665</v>
      </c>
    </row>
    <row r="785" spans="1:20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8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7"/>
        <v>rock</v>
      </c>
      <c r="S785" s="10">
        <f t="shared" si="75"/>
        <v>40987.565381944441</v>
      </c>
      <c r="T785" s="10">
        <f t="shared" si="76"/>
        <v>41026.708333333328</v>
      </c>
    </row>
    <row r="786" spans="1:20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5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8"/>
        <v>102.49999999999999</v>
      </c>
      <c r="P786">
        <f t="shared" si="73"/>
        <v>102.5</v>
      </c>
      <c r="Q786" t="str">
        <f t="shared" si="74"/>
        <v>music</v>
      </c>
      <c r="R786" t="str">
        <f t="shared" si="77"/>
        <v>rock</v>
      </c>
      <c r="S786" s="10">
        <f t="shared" si="75"/>
        <v>41674.941192129627</v>
      </c>
      <c r="T786" s="10">
        <f t="shared" si="76"/>
        <v>41714.899525462963</v>
      </c>
    </row>
    <row r="787" spans="1:20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5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8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7"/>
        <v>rock</v>
      </c>
      <c r="S787" s="10">
        <f t="shared" si="75"/>
        <v>41303.38559027778</v>
      </c>
      <c r="T787" s="10">
        <f t="shared" si="76"/>
        <v>41333.38559027778</v>
      </c>
    </row>
    <row r="788" spans="1:20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5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8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7"/>
        <v>rock</v>
      </c>
      <c r="S788" s="10">
        <f t="shared" si="75"/>
        <v>40982.847615740735</v>
      </c>
      <c r="T788" s="10">
        <f t="shared" si="76"/>
        <v>41040.449305555558</v>
      </c>
    </row>
    <row r="789" spans="1:20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5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8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7"/>
        <v>rock</v>
      </c>
      <c r="S789" s="10">
        <f t="shared" si="75"/>
        <v>41549.419282407405</v>
      </c>
      <c r="T789" s="10">
        <f t="shared" si="76"/>
        <v>41579.419282407405</v>
      </c>
    </row>
    <row r="790" spans="1:20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5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8"/>
        <v>203.505</v>
      </c>
      <c r="P790">
        <f t="shared" si="73"/>
        <v>59.85441176470588</v>
      </c>
      <c r="Q790" t="str">
        <f t="shared" si="74"/>
        <v>music</v>
      </c>
      <c r="R790" t="str">
        <f t="shared" si="77"/>
        <v>rock</v>
      </c>
      <c r="S790" s="10">
        <f t="shared" si="75"/>
        <v>41058.798472222217</v>
      </c>
      <c r="T790" s="10">
        <f t="shared" si="76"/>
        <v>41096.957638888889</v>
      </c>
    </row>
    <row r="791" spans="1:20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5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8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7"/>
        <v>rock</v>
      </c>
      <c r="S791" s="10">
        <f t="shared" si="75"/>
        <v>41276.977777777771</v>
      </c>
      <c r="T791" s="10">
        <f t="shared" si="76"/>
        <v>41295.124305555553</v>
      </c>
    </row>
    <row r="792" spans="1:20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5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8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7"/>
        <v>rock</v>
      </c>
      <c r="S792" s="10">
        <f t="shared" si="75"/>
        <v>41275.839571759258</v>
      </c>
      <c r="T792" s="10">
        <f t="shared" si="76"/>
        <v>41305.839571759258</v>
      </c>
    </row>
    <row r="793" spans="1:20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5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8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7"/>
        <v>rock</v>
      </c>
      <c r="S793" s="10">
        <f t="shared" si="75"/>
        <v>41557.572291666664</v>
      </c>
      <c r="T793" s="10">
        <f t="shared" si="76"/>
        <v>41591.040972222218</v>
      </c>
    </row>
    <row r="794" spans="1:20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5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8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7"/>
        <v>rock</v>
      </c>
      <c r="S794" s="10">
        <f t="shared" si="75"/>
        <v>41555.665312499994</v>
      </c>
      <c r="T794" s="10">
        <f t="shared" si="76"/>
        <v>41585.706979166665</v>
      </c>
    </row>
    <row r="795" spans="1:20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8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7"/>
        <v>rock</v>
      </c>
      <c r="S795" s="10">
        <f t="shared" si="75"/>
        <v>41442.532916666663</v>
      </c>
      <c r="T795" s="10">
        <f t="shared" si="76"/>
        <v>41457.999305555553</v>
      </c>
    </row>
    <row r="796" spans="1:20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5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8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7"/>
        <v>rock</v>
      </c>
      <c r="S796" s="10">
        <f t="shared" si="75"/>
        <v>40735.906678240739</v>
      </c>
      <c r="T796" s="10">
        <f t="shared" si="76"/>
        <v>40791.504166666666</v>
      </c>
    </row>
    <row r="797" spans="1:20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5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8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7"/>
        <v>rock</v>
      </c>
      <c r="S797" s="10">
        <f t="shared" si="75"/>
        <v>40963.404699074068</v>
      </c>
      <c r="T797" s="10">
        <f t="shared" si="76"/>
        <v>41005.999305555553</v>
      </c>
    </row>
    <row r="798" spans="1:20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5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8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7"/>
        <v>rock</v>
      </c>
      <c r="S798" s="10">
        <f t="shared" si="75"/>
        <v>41502.674594907403</v>
      </c>
      <c r="T798" s="10">
        <f t="shared" si="76"/>
        <v>41532.673611111109</v>
      </c>
    </row>
    <row r="799" spans="1:20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5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8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7"/>
        <v>rock</v>
      </c>
      <c r="S799" s="10">
        <f t="shared" si="75"/>
        <v>40996.785740740735</v>
      </c>
      <c r="T799" s="10">
        <f t="shared" si="76"/>
        <v>41027.958333333328</v>
      </c>
    </row>
    <row r="800" spans="1:20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5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8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7"/>
        <v>rock</v>
      </c>
      <c r="S800" s="10">
        <f t="shared" si="75"/>
        <v>41882.381793981483</v>
      </c>
      <c r="T800" s="10">
        <f t="shared" si="76"/>
        <v>41912.381793981483</v>
      </c>
    </row>
    <row r="801" spans="1:20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5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8"/>
        <v>100.02</v>
      </c>
      <c r="P801">
        <f t="shared" si="73"/>
        <v>178.60714285714286</v>
      </c>
      <c r="Q801" t="str">
        <f t="shared" si="74"/>
        <v>music</v>
      </c>
      <c r="R801" t="str">
        <f t="shared" si="77"/>
        <v>rock</v>
      </c>
      <c r="S801" s="10">
        <f t="shared" si="75"/>
        <v>40996.458865740737</v>
      </c>
      <c r="T801" s="10">
        <f t="shared" si="76"/>
        <v>41026.458865740737</v>
      </c>
    </row>
    <row r="802" spans="1:20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5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8"/>
        <v>152.13333333333335</v>
      </c>
      <c r="P802">
        <f t="shared" si="73"/>
        <v>40.75</v>
      </c>
      <c r="Q802" t="str">
        <f t="shared" si="74"/>
        <v>music</v>
      </c>
      <c r="R802" t="str">
        <f t="shared" si="77"/>
        <v>rock</v>
      </c>
      <c r="S802" s="10">
        <f t="shared" si="75"/>
        <v>41863.225162037037</v>
      </c>
      <c r="T802" s="10">
        <f t="shared" si="76"/>
        <v>41893.225162037037</v>
      </c>
    </row>
    <row r="803" spans="1:20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5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8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7"/>
        <v>rock</v>
      </c>
      <c r="S803" s="10">
        <f t="shared" si="75"/>
        <v>40695.587037037032</v>
      </c>
      <c r="T803" s="10">
        <f t="shared" si="76"/>
        <v>40725.587037037032</v>
      </c>
    </row>
    <row r="804" spans="1:20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5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8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7"/>
        <v>rock</v>
      </c>
      <c r="S804" s="10">
        <f t="shared" si="75"/>
        <v>41122.813935185179</v>
      </c>
      <c r="T804" s="10">
        <f t="shared" si="76"/>
        <v>41168.961805555555</v>
      </c>
    </row>
    <row r="805" spans="1:20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8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7"/>
        <v>rock</v>
      </c>
      <c r="S805" s="10">
        <f t="shared" si="75"/>
        <v>40665.741643518515</v>
      </c>
      <c r="T805" s="10">
        <f t="shared" si="76"/>
        <v>40691.833333333328</v>
      </c>
    </row>
    <row r="806" spans="1:20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5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8"/>
        <v>100</v>
      </c>
      <c r="P806">
        <f t="shared" si="73"/>
        <v>305.55555555555554</v>
      </c>
      <c r="Q806" t="str">
        <f t="shared" si="74"/>
        <v>music</v>
      </c>
      <c r="R806" t="str">
        <f t="shared" si="77"/>
        <v>rock</v>
      </c>
      <c r="S806" s="10">
        <f t="shared" si="75"/>
        <v>40729.897291666661</v>
      </c>
      <c r="T806" s="10">
        <f t="shared" si="76"/>
        <v>40746.957638888889</v>
      </c>
    </row>
    <row r="807" spans="1:20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5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8"/>
        <v>105</v>
      </c>
      <c r="P807">
        <f t="shared" si="73"/>
        <v>58.333333333333336</v>
      </c>
      <c r="Q807" t="str">
        <f t="shared" si="74"/>
        <v>music</v>
      </c>
      <c r="R807" t="str">
        <f t="shared" si="77"/>
        <v>rock</v>
      </c>
      <c r="S807" s="10">
        <f t="shared" si="75"/>
        <v>40690.614722222221</v>
      </c>
      <c r="T807" s="10">
        <f t="shared" si="76"/>
        <v>40740.75</v>
      </c>
    </row>
    <row r="808" spans="1:20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5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8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7"/>
        <v>rock</v>
      </c>
      <c r="S808" s="10">
        <f t="shared" si="75"/>
        <v>40763.483090277776</v>
      </c>
      <c r="T808" s="10">
        <f t="shared" si="76"/>
        <v>40793.483090277776</v>
      </c>
    </row>
    <row r="809" spans="1:20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5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8"/>
        <v>105.125</v>
      </c>
      <c r="P809">
        <f t="shared" si="73"/>
        <v>73.771929824561397</v>
      </c>
      <c r="Q809" t="str">
        <f t="shared" si="74"/>
        <v>music</v>
      </c>
      <c r="R809" t="str">
        <f t="shared" si="77"/>
        <v>rock</v>
      </c>
      <c r="S809" s="10">
        <f t="shared" si="75"/>
        <v>42759.420266203706</v>
      </c>
      <c r="T809" s="10">
        <f t="shared" si="76"/>
        <v>42794.874999999993</v>
      </c>
    </row>
    <row r="810" spans="1:20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5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8"/>
        <v>100</v>
      </c>
      <c r="P810">
        <f t="shared" si="73"/>
        <v>104.65116279069767</v>
      </c>
      <c r="Q810" t="str">
        <f t="shared" si="74"/>
        <v>music</v>
      </c>
      <c r="R810" t="str">
        <f t="shared" si="77"/>
        <v>rock</v>
      </c>
      <c r="S810" s="10">
        <f t="shared" si="75"/>
        <v>41961.892199074071</v>
      </c>
      <c r="T810" s="10">
        <f t="shared" si="76"/>
        <v>41994.999305555553</v>
      </c>
    </row>
    <row r="811" spans="1:20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5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8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7"/>
        <v>rock</v>
      </c>
      <c r="S811" s="10">
        <f t="shared" si="75"/>
        <v>41628.625347222223</v>
      </c>
      <c r="T811" s="10">
        <f t="shared" si="76"/>
        <v>41658.625347222223</v>
      </c>
    </row>
    <row r="812" spans="1:20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5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8"/>
        <v>105</v>
      </c>
      <c r="P812">
        <f t="shared" si="73"/>
        <v>58.333333333333336</v>
      </c>
      <c r="Q812" t="str">
        <f t="shared" si="74"/>
        <v>music</v>
      </c>
      <c r="R812" t="str">
        <f t="shared" si="77"/>
        <v>rock</v>
      </c>
      <c r="S812" s="10">
        <f t="shared" si="75"/>
        <v>41122.847939814812</v>
      </c>
      <c r="T812" s="10">
        <f t="shared" si="76"/>
        <v>41152.847939814812</v>
      </c>
    </row>
    <row r="813" spans="1:20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5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8"/>
        <v>104</v>
      </c>
      <c r="P813">
        <f t="shared" si="73"/>
        <v>86.666666666666671</v>
      </c>
      <c r="Q813" t="str">
        <f t="shared" si="74"/>
        <v>music</v>
      </c>
      <c r="R813" t="str">
        <f t="shared" si="77"/>
        <v>rock</v>
      </c>
      <c r="S813" s="10">
        <f t="shared" si="75"/>
        <v>41443.435208333329</v>
      </c>
      <c r="T813" s="10">
        <f t="shared" si="76"/>
        <v>41465.494444444441</v>
      </c>
    </row>
    <row r="814" spans="1:20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5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8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7"/>
        <v>rock</v>
      </c>
      <c r="S814" s="10">
        <f t="shared" si="75"/>
        <v>41281.809629629628</v>
      </c>
      <c r="T814" s="10">
        <f t="shared" si="76"/>
        <v>41334.373611111107</v>
      </c>
    </row>
    <row r="815" spans="1:20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8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7"/>
        <v>rock</v>
      </c>
      <c r="S815" s="10">
        <f t="shared" si="75"/>
        <v>41080.751909722218</v>
      </c>
      <c r="T815" s="10">
        <f t="shared" si="76"/>
        <v>41110.751909722218</v>
      </c>
    </row>
    <row r="816" spans="1:20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5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8"/>
        <v>127.3</v>
      </c>
      <c r="P816">
        <f t="shared" si="73"/>
        <v>45.464285714285715</v>
      </c>
      <c r="Q816" t="str">
        <f t="shared" si="74"/>
        <v>music</v>
      </c>
      <c r="R816" t="str">
        <f t="shared" si="77"/>
        <v>rock</v>
      </c>
      <c r="S816" s="10">
        <f t="shared" si="75"/>
        <v>40679.534733796296</v>
      </c>
      <c r="T816" s="10">
        <f t="shared" si="76"/>
        <v>40694.544444444444</v>
      </c>
    </row>
    <row r="817" spans="1:20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5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8"/>
        <v>107</v>
      </c>
      <c r="P817">
        <f t="shared" si="73"/>
        <v>99.534883720930239</v>
      </c>
      <c r="Q817" t="str">
        <f t="shared" si="74"/>
        <v>music</v>
      </c>
      <c r="R817" t="str">
        <f t="shared" si="77"/>
        <v>rock</v>
      </c>
      <c r="S817" s="10">
        <f t="shared" si="75"/>
        <v>41914.70952546296</v>
      </c>
      <c r="T817" s="10">
        <f t="shared" si="76"/>
        <v>41944.70952546296</v>
      </c>
    </row>
    <row r="818" spans="1:20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5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8"/>
        <v>115.12214285714286</v>
      </c>
      <c r="P818">
        <f t="shared" si="73"/>
        <v>39.31</v>
      </c>
      <c r="Q818" t="str">
        <f t="shared" si="74"/>
        <v>music</v>
      </c>
      <c r="R818" t="str">
        <f t="shared" si="77"/>
        <v>rock</v>
      </c>
      <c r="S818" s="10">
        <f t="shared" si="75"/>
        <v>41341.662534722222</v>
      </c>
      <c r="T818" s="10">
        <f t="shared" si="76"/>
        <v>41373.0625</v>
      </c>
    </row>
    <row r="819" spans="1:20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5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8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7"/>
        <v>rock</v>
      </c>
      <c r="S819" s="10">
        <f t="shared" si="75"/>
        <v>40925.391331018516</v>
      </c>
      <c r="T819" s="10">
        <f t="shared" si="76"/>
        <v>40978.999305555553</v>
      </c>
    </row>
    <row r="820" spans="1:20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5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8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7"/>
        <v>rock</v>
      </c>
      <c r="S820" s="10">
        <f t="shared" si="75"/>
        <v>41120.67454861111</v>
      </c>
      <c r="T820" s="10">
        <f t="shared" si="76"/>
        <v>41128.500694444439</v>
      </c>
    </row>
    <row r="821" spans="1:20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5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8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7"/>
        <v>rock</v>
      </c>
      <c r="S821" s="10">
        <f t="shared" si="75"/>
        <v>41619.789976851847</v>
      </c>
      <c r="T821" s="10">
        <f t="shared" si="76"/>
        <v>41628.988888888889</v>
      </c>
    </row>
    <row r="822" spans="1:20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5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8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7"/>
        <v>rock</v>
      </c>
      <c r="S822" s="10">
        <f t="shared" si="75"/>
        <v>41768.633587962962</v>
      </c>
      <c r="T822" s="10">
        <f t="shared" si="76"/>
        <v>41799</v>
      </c>
    </row>
    <row r="823" spans="1:20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5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8"/>
        <v>100</v>
      </c>
      <c r="P823">
        <f t="shared" si="73"/>
        <v>224.12820512820514</v>
      </c>
      <c r="Q823" t="str">
        <f t="shared" si="74"/>
        <v>music</v>
      </c>
      <c r="R823" t="str">
        <f t="shared" si="77"/>
        <v>rock</v>
      </c>
      <c r="S823" s="10">
        <f t="shared" si="75"/>
        <v>42093.71371527778</v>
      </c>
      <c r="T823" s="10">
        <f t="shared" si="76"/>
        <v>42127.959027777775</v>
      </c>
    </row>
    <row r="824" spans="1:20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5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8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7"/>
        <v>rock</v>
      </c>
      <c r="S824" s="10">
        <f t="shared" si="75"/>
        <v>41157.739004629628</v>
      </c>
      <c r="T824" s="10">
        <f t="shared" si="76"/>
        <v>41187.739004629628</v>
      </c>
    </row>
    <row r="825" spans="1:20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8"/>
        <v>179.5</v>
      </c>
      <c r="P825">
        <f t="shared" si="73"/>
        <v>43.515151515151516</v>
      </c>
      <c r="Q825" t="str">
        <f t="shared" si="74"/>
        <v>music</v>
      </c>
      <c r="R825" t="str">
        <f t="shared" si="77"/>
        <v>rock</v>
      </c>
      <c r="S825" s="10">
        <f t="shared" si="75"/>
        <v>42055.764490740738</v>
      </c>
      <c r="T825" s="10">
        <f t="shared" si="76"/>
        <v>42085.722824074073</v>
      </c>
    </row>
    <row r="826" spans="1:20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5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8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7"/>
        <v>rock</v>
      </c>
      <c r="S826" s="10">
        <f t="shared" si="75"/>
        <v>40250.033773148149</v>
      </c>
      <c r="T826" s="10">
        <f t="shared" si="76"/>
        <v>40286.082638888889</v>
      </c>
    </row>
    <row r="827" spans="1:20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5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8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7"/>
        <v>rock</v>
      </c>
      <c r="S827" s="10">
        <f t="shared" si="75"/>
        <v>41186.098194444443</v>
      </c>
      <c r="T827" s="10">
        <f t="shared" si="76"/>
        <v>41211.098194444443</v>
      </c>
    </row>
    <row r="828" spans="1:20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5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8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7"/>
        <v>rock</v>
      </c>
      <c r="S828" s="10">
        <f t="shared" si="75"/>
        <v>40972.830208333333</v>
      </c>
      <c r="T828" s="10">
        <f t="shared" si="76"/>
        <v>40993.788541666661</v>
      </c>
    </row>
    <row r="829" spans="1:20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5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8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7"/>
        <v>rock</v>
      </c>
      <c r="S829" s="10">
        <f t="shared" si="75"/>
        <v>40927.265127314815</v>
      </c>
      <c r="T829" s="10">
        <f t="shared" si="76"/>
        <v>40953.617361111108</v>
      </c>
    </row>
    <row r="830" spans="1:20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5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8"/>
        <v>107</v>
      </c>
      <c r="P830">
        <f t="shared" si="73"/>
        <v>36.60526315789474</v>
      </c>
      <c r="Q830" t="str">
        <f t="shared" si="74"/>
        <v>music</v>
      </c>
      <c r="R830" t="str">
        <f t="shared" si="77"/>
        <v>rock</v>
      </c>
      <c r="S830" s="10">
        <f t="shared" si="75"/>
        <v>41072.842384259253</v>
      </c>
      <c r="T830" s="10">
        <f t="shared" si="76"/>
        <v>41085.474999999999</v>
      </c>
    </row>
    <row r="831" spans="1:20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5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8"/>
        <v>104</v>
      </c>
      <c r="P831">
        <f t="shared" si="73"/>
        <v>32.5</v>
      </c>
      <c r="Q831" t="str">
        <f t="shared" si="74"/>
        <v>music</v>
      </c>
      <c r="R831" t="str">
        <f t="shared" si="77"/>
        <v>rock</v>
      </c>
      <c r="S831" s="10">
        <f t="shared" si="75"/>
        <v>42504.593055555553</v>
      </c>
      <c r="T831" s="10">
        <f t="shared" si="76"/>
        <v>42564.593055555553</v>
      </c>
    </row>
    <row r="832" spans="1:20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5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8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7"/>
        <v>rock</v>
      </c>
      <c r="S832" s="10">
        <f t="shared" si="75"/>
        <v>41325.317418981482</v>
      </c>
      <c r="T832" s="10">
        <f t="shared" si="76"/>
        <v>41355.27575231481</v>
      </c>
    </row>
    <row r="833" spans="1:20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5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8"/>
        <v>233.33333333333334</v>
      </c>
      <c r="P833">
        <f t="shared" si="73"/>
        <v>175</v>
      </c>
      <c r="Q833" t="str">
        <f t="shared" si="74"/>
        <v>music</v>
      </c>
      <c r="R833" t="str">
        <f t="shared" si="77"/>
        <v>rock</v>
      </c>
      <c r="S833" s="10">
        <f t="shared" si="75"/>
        <v>40996.438587962963</v>
      </c>
      <c r="T833" s="10">
        <f t="shared" si="76"/>
        <v>41026.438587962963</v>
      </c>
    </row>
    <row r="834" spans="1:20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5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8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7"/>
        <v>rock</v>
      </c>
      <c r="S834" s="10">
        <f t="shared" si="75"/>
        <v>40869.466840277775</v>
      </c>
      <c r="T834" s="10">
        <f t="shared" si="76"/>
        <v>40929.134027777771</v>
      </c>
    </row>
    <row r="835" spans="1:20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78"/>
        <v>101.66666666666666</v>
      </c>
      <c r="P835">
        <f t="shared" ref="P835:P898" si="79">(E835/L835)</f>
        <v>148.78048780487805</v>
      </c>
      <c r="Q835" t="str">
        <f t="shared" ref="Q835:Q898" si="80">LEFT(N835,SEARCH("/",N835,1)-1)</f>
        <v>music</v>
      </c>
      <c r="R835" t="str">
        <f t="shared" si="77"/>
        <v>rock</v>
      </c>
      <c r="S835" s="10">
        <f t="shared" ref="S835:S898" si="81">(J835/86400)+25569+(-5/24)</f>
        <v>41718.669849537036</v>
      </c>
      <c r="T835" s="10">
        <f t="shared" ref="T835:T898" si="82">(I835/86400)+25569+(-5/24)</f>
        <v>41748.669849537036</v>
      </c>
    </row>
    <row r="836" spans="1:20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5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77"/>
        <v>rock</v>
      </c>
      <c r="S836" s="10">
        <f t="shared" si="81"/>
        <v>41422.614490740736</v>
      </c>
      <c r="T836" s="10">
        <f t="shared" si="82"/>
        <v>41455.957638888889</v>
      </c>
    </row>
    <row r="837" spans="1:20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5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77"/>
        <v>rock</v>
      </c>
      <c r="S837" s="10">
        <f t="shared" si="81"/>
        <v>41005.249513888884</v>
      </c>
      <c r="T837" s="10">
        <f t="shared" si="82"/>
        <v>41047.916666666664</v>
      </c>
    </row>
    <row r="838" spans="1:20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5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ref="R838:R901" si="83">RIGHT(N838,VALUE(LEN(N838)-LEN(LEFT(N838,SEARCH("/",N838,1)-1))-1))</f>
        <v>rock</v>
      </c>
      <c r="S838" s="10">
        <f t="shared" si="81"/>
        <v>41523.848587962959</v>
      </c>
      <c r="T838" s="10">
        <f t="shared" si="82"/>
        <v>41553.848587962959</v>
      </c>
    </row>
    <row r="839" spans="1:20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5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ref="O839:O902" si="84">(E839/D839)*100</f>
        <v>121.8</v>
      </c>
      <c r="P839">
        <f t="shared" si="79"/>
        <v>49.112903225806448</v>
      </c>
      <c r="Q839" t="str">
        <f t="shared" si="80"/>
        <v>music</v>
      </c>
      <c r="R839" t="str">
        <f t="shared" si="83"/>
        <v>rock</v>
      </c>
      <c r="S839" s="10">
        <f t="shared" si="81"/>
        <v>41730.79006944444</v>
      </c>
      <c r="T839" s="10">
        <f t="shared" si="82"/>
        <v>41760.79006944444</v>
      </c>
    </row>
    <row r="840" spans="1:20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5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4"/>
        <v>145.4</v>
      </c>
      <c r="P840">
        <f t="shared" si="79"/>
        <v>47.672131147540981</v>
      </c>
      <c r="Q840" t="str">
        <f t="shared" si="80"/>
        <v>music</v>
      </c>
      <c r="R840" t="str">
        <f t="shared" si="83"/>
        <v>rock</v>
      </c>
      <c r="S840" s="10">
        <f t="shared" si="81"/>
        <v>40895.689641203702</v>
      </c>
      <c r="T840" s="10">
        <f t="shared" si="82"/>
        <v>40925.689641203702</v>
      </c>
    </row>
    <row r="841" spans="1:20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5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4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3"/>
        <v>rock</v>
      </c>
      <c r="S841" s="10">
        <f t="shared" si="81"/>
        <v>41144.555046296293</v>
      </c>
      <c r="T841" s="10">
        <f t="shared" si="82"/>
        <v>41174.555046296293</v>
      </c>
    </row>
    <row r="842" spans="1:20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5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4"/>
        <v>120.4166</v>
      </c>
      <c r="P842">
        <f t="shared" si="79"/>
        <v>63.37715789473684</v>
      </c>
      <c r="Q842" t="str">
        <f t="shared" si="80"/>
        <v>music</v>
      </c>
      <c r="R842" t="str">
        <f t="shared" si="83"/>
        <v>metal</v>
      </c>
      <c r="S842" s="10">
        <f t="shared" si="81"/>
        <v>42607.018368055556</v>
      </c>
      <c r="T842" s="10">
        <f t="shared" si="82"/>
        <v>42637.018368055556</v>
      </c>
    </row>
    <row r="843" spans="1:20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5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4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3"/>
        <v>metal</v>
      </c>
      <c r="S843" s="10">
        <f t="shared" si="81"/>
        <v>41923.630358796298</v>
      </c>
      <c r="T843" s="10">
        <f t="shared" si="82"/>
        <v>41953.672025462962</v>
      </c>
    </row>
    <row r="844" spans="1:20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5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4"/>
        <v>104.32</v>
      </c>
      <c r="P844">
        <f t="shared" si="79"/>
        <v>66.871794871794876</v>
      </c>
      <c r="Q844" t="str">
        <f t="shared" si="80"/>
        <v>music</v>
      </c>
      <c r="R844" t="str">
        <f t="shared" si="83"/>
        <v>metal</v>
      </c>
      <c r="S844" s="10">
        <f t="shared" si="81"/>
        <v>41526.384062499994</v>
      </c>
      <c r="T844" s="10">
        <f t="shared" si="82"/>
        <v>41560.957638888889</v>
      </c>
    </row>
    <row r="845" spans="1:20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4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3"/>
        <v>metal</v>
      </c>
      <c r="S845" s="10">
        <f t="shared" si="81"/>
        <v>42695.049537037034</v>
      </c>
      <c r="T845" s="10">
        <f t="shared" si="82"/>
        <v>42712.124999999993</v>
      </c>
    </row>
    <row r="846" spans="1:20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5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4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3"/>
        <v>metal</v>
      </c>
      <c r="S846" s="10">
        <f t="shared" si="81"/>
        <v>41905.476296296292</v>
      </c>
      <c r="T846" s="10">
        <f t="shared" si="82"/>
        <v>41943.999305555553</v>
      </c>
    </row>
    <row r="847" spans="1:20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5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4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3"/>
        <v>metal</v>
      </c>
      <c r="S847" s="10">
        <f t="shared" si="81"/>
        <v>42577.997638888883</v>
      </c>
      <c r="T847" s="10">
        <f t="shared" si="82"/>
        <v>42617.957638888889</v>
      </c>
    </row>
    <row r="848" spans="1:20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5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4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3"/>
        <v>metal</v>
      </c>
      <c r="S848" s="10">
        <f t="shared" si="81"/>
        <v>41694.183506944442</v>
      </c>
      <c r="T848" s="10">
        <f t="shared" si="82"/>
        <v>41708.375</v>
      </c>
    </row>
    <row r="849" spans="1:20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5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4"/>
        <v>100</v>
      </c>
      <c r="P849">
        <f t="shared" si="79"/>
        <v>10</v>
      </c>
      <c r="Q849" t="str">
        <f t="shared" si="80"/>
        <v>music</v>
      </c>
      <c r="R849" t="str">
        <f t="shared" si="83"/>
        <v>metal</v>
      </c>
      <c r="S849" s="10">
        <f t="shared" si="81"/>
        <v>42165.59</v>
      </c>
      <c r="T849" s="10">
        <f t="shared" si="82"/>
        <v>42195.59</v>
      </c>
    </row>
    <row r="850" spans="1:20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5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4"/>
        <v>100</v>
      </c>
      <c r="P850">
        <f t="shared" si="79"/>
        <v>18.75</v>
      </c>
      <c r="Q850" t="str">
        <f t="shared" si="80"/>
        <v>music</v>
      </c>
      <c r="R850" t="str">
        <f t="shared" si="83"/>
        <v>metal</v>
      </c>
      <c r="S850" s="10">
        <f t="shared" si="81"/>
        <v>42078.583715277775</v>
      </c>
      <c r="T850" s="10">
        <f t="shared" si="82"/>
        <v>42108.583715277775</v>
      </c>
    </row>
    <row r="851" spans="1:20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5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4"/>
        <v>119.9</v>
      </c>
      <c r="P851">
        <f t="shared" si="79"/>
        <v>41.704347826086959</v>
      </c>
      <c r="Q851" t="str">
        <f t="shared" si="80"/>
        <v>music</v>
      </c>
      <c r="R851" t="str">
        <f t="shared" si="83"/>
        <v>metal</v>
      </c>
      <c r="S851" s="10">
        <f t="shared" si="81"/>
        <v>42050.94055555555</v>
      </c>
      <c r="T851" s="10">
        <f t="shared" si="82"/>
        <v>42078.898888888885</v>
      </c>
    </row>
    <row r="852" spans="1:20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5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4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3"/>
        <v>metal</v>
      </c>
      <c r="S852" s="10">
        <f t="shared" si="81"/>
        <v>42452.619409722225</v>
      </c>
      <c r="T852" s="10">
        <f t="shared" si="82"/>
        <v>42484.999305555553</v>
      </c>
    </row>
    <row r="853" spans="1:20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5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4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3"/>
        <v>metal</v>
      </c>
      <c r="S853" s="10">
        <f t="shared" si="81"/>
        <v>42522.671909722216</v>
      </c>
      <c r="T853" s="10">
        <f t="shared" si="82"/>
        <v>42582.614583333336</v>
      </c>
    </row>
    <row r="854" spans="1:20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5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4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3"/>
        <v>metal</v>
      </c>
      <c r="S854" s="10">
        <f t="shared" si="81"/>
        <v>42656.59716435185</v>
      </c>
      <c r="T854" s="10">
        <f t="shared" si="82"/>
        <v>42667.666666666664</v>
      </c>
    </row>
    <row r="855" spans="1:20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4"/>
        <v>100</v>
      </c>
      <c r="P855">
        <f t="shared" si="79"/>
        <v>30</v>
      </c>
      <c r="Q855" t="str">
        <f t="shared" si="80"/>
        <v>music</v>
      </c>
      <c r="R855" t="str">
        <f t="shared" si="83"/>
        <v>metal</v>
      </c>
      <c r="S855" s="10">
        <f t="shared" si="81"/>
        <v>42021.62394675926</v>
      </c>
      <c r="T855" s="10">
        <f t="shared" si="82"/>
        <v>42051.62394675926</v>
      </c>
    </row>
    <row r="856" spans="1:20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5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4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3"/>
        <v>metal</v>
      </c>
      <c r="S856" s="10">
        <f t="shared" si="81"/>
        <v>42702.004004629627</v>
      </c>
      <c r="T856" s="10">
        <f t="shared" si="82"/>
        <v>42732.004004629627</v>
      </c>
    </row>
    <row r="857" spans="1:20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5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4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3"/>
        <v>metal</v>
      </c>
      <c r="S857" s="10">
        <f t="shared" si="81"/>
        <v>42544.916863425919</v>
      </c>
      <c r="T857" s="10">
        <f t="shared" si="82"/>
        <v>42574.916863425919</v>
      </c>
    </row>
    <row r="858" spans="1:20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5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4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3"/>
        <v>metal</v>
      </c>
      <c r="S858" s="10">
        <f t="shared" si="81"/>
        <v>42609.103657407402</v>
      </c>
      <c r="T858" s="10">
        <f t="shared" si="82"/>
        <v>42668.583333333336</v>
      </c>
    </row>
    <row r="859" spans="1:20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5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4"/>
        <v>100</v>
      </c>
      <c r="P859">
        <f t="shared" si="79"/>
        <v>50</v>
      </c>
      <c r="Q859" t="str">
        <f t="shared" si="80"/>
        <v>music</v>
      </c>
      <c r="R859" t="str">
        <f t="shared" si="83"/>
        <v>metal</v>
      </c>
      <c r="S859" s="10">
        <f t="shared" si="81"/>
        <v>42291.373043981475</v>
      </c>
      <c r="T859" s="10">
        <f t="shared" si="82"/>
        <v>42333.414710648147</v>
      </c>
    </row>
    <row r="860" spans="1:20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5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4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3"/>
        <v>metal</v>
      </c>
      <c r="S860" s="10">
        <f t="shared" si="81"/>
        <v>42079.537245370368</v>
      </c>
      <c r="T860" s="10">
        <f t="shared" si="82"/>
        <v>42109.749305555553</v>
      </c>
    </row>
    <row r="861" spans="1:20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5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4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3"/>
        <v>metal</v>
      </c>
      <c r="S861" s="10">
        <f t="shared" si="81"/>
        <v>42128.611898148149</v>
      </c>
      <c r="T861" s="10">
        <f t="shared" si="82"/>
        <v>42158.791666666664</v>
      </c>
    </row>
    <row r="862" spans="1:20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4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3"/>
        <v>jazz</v>
      </c>
      <c r="S862" s="10">
        <f t="shared" si="81"/>
        <v>41570.274456018517</v>
      </c>
      <c r="T862" s="10">
        <f t="shared" si="82"/>
        <v>41600.316122685181</v>
      </c>
    </row>
    <row r="863" spans="1:20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4"/>
        <v>2.2444444444444445</v>
      </c>
      <c r="P863">
        <f t="shared" si="79"/>
        <v>50.5</v>
      </c>
      <c r="Q863" t="str">
        <f t="shared" si="80"/>
        <v>music</v>
      </c>
      <c r="R863" t="str">
        <f t="shared" si="83"/>
        <v>jazz</v>
      </c>
      <c r="S863" s="10">
        <f t="shared" si="81"/>
        <v>42599.756990740738</v>
      </c>
      <c r="T863" s="10">
        <f t="shared" si="82"/>
        <v>42629.756990740738</v>
      </c>
    </row>
    <row r="864" spans="1:20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4"/>
        <v>0.33999999999999997</v>
      </c>
      <c r="P864">
        <f t="shared" si="79"/>
        <v>42.5</v>
      </c>
      <c r="Q864" t="str">
        <f t="shared" si="80"/>
        <v>music</v>
      </c>
      <c r="R864" t="str">
        <f t="shared" si="83"/>
        <v>jazz</v>
      </c>
      <c r="S864" s="10">
        <f t="shared" si="81"/>
        <v>41559.346620370365</v>
      </c>
      <c r="T864" s="10">
        <f t="shared" si="82"/>
        <v>41589.388287037036</v>
      </c>
    </row>
    <row r="865" spans="1:20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4"/>
        <v>4.5</v>
      </c>
      <c r="P865">
        <f t="shared" si="79"/>
        <v>18</v>
      </c>
      <c r="Q865" t="str">
        <f t="shared" si="80"/>
        <v>music</v>
      </c>
      <c r="R865" t="str">
        <f t="shared" si="83"/>
        <v>jazz</v>
      </c>
      <c r="S865" s="10">
        <f t="shared" si="81"/>
        <v>40920.909328703703</v>
      </c>
      <c r="T865" s="10">
        <f t="shared" si="82"/>
        <v>40950.909328703703</v>
      </c>
    </row>
    <row r="866" spans="1:20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4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3"/>
        <v>jazz</v>
      </c>
      <c r="S866" s="10">
        <f t="shared" si="81"/>
        <v>41540.898587962962</v>
      </c>
      <c r="T866" s="10">
        <f t="shared" si="82"/>
        <v>41563.207638888889</v>
      </c>
    </row>
    <row r="867" spans="1:20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4"/>
        <v>2.0454545454545454</v>
      </c>
      <c r="P867">
        <f t="shared" si="79"/>
        <v>22.5</v>
      </c>
      <c r="Q867" t="str">
        <f t="shared" si="80"/>
        <v>music</v>
      </c>
      <c r="R867" t="str">
        <f t="shared" si="83"/>
        <v>jazz</v>
      </c>
      <c r="S867" s="10">
        <f t="shared" si="81"/>
        <v>41230.564780092587</v>
      </c>
      <c r="T867" s="10">
        <f t="shared" si="82"/>
        <v>41290.564780092587</v>
      </c>
    </row>
    <row r="868" spans="1:20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4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3"/>
        <v>jazz</v>
      </c>
      <c r="S868" s="10">
        <f t="shared" si="81"/>
        <v>42025.429606481477</v>
      </c>
      <c r="T868" s="10">
        <f t="shared" si="82"/>
        <v>42063.423611111109</v>
      </c>
    </row>
    <row r="869" spans="1:20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4"/>
        <v>24.02</v>
      </c>
      <c r="P869">
        <f t="shared" si="79"/>
        <v>109.18181818181819</v>
      </c>
      <c r="Q869" t="str">
        <f t="shared" si="80"/>
        <v>music</v>
      </c>
      <c r="R869" t="str">
        <f t="shared" si="83"/>
        <v>jazz</v>
      </c>
      <c r="S869" s="10">
        <f t="shared" si="81"/>
        <v>40087.897060185183</v>
      </c>
      <c r="T869" s="10">
        <f t="shared" si="82"/>
        <v>40147.999305555553</v>
      </c>
    </row>
    <row r="870" spans="1:20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4"/>
        <v>0.1111111111111111</v>
      </c>
      <c r="P870">
        <f t="shared" si="79"/>
        <v>50</v>
      </c>
      <c r="Q870" t="str">
        <f t="shared" si="80"/>
        <v>music</v>
      </c>
      <c r="R870" t="str">
        <f t="shared" si="83"/>
        <v>jazz</v>
      </c>
      <c r="S870" s="10">
        <f t="shared" si="81"/>
        <v>41615.819421296292</v>
      </c>
      <c r="T870" s="10">
        <f t="shared" si="82"/>
        <v>41645.819421296292</v>
      </c>
    </row>
    <row r="871" spans="1:20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4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3"/>
        <v>jazz</v>
      </c>
      <c r="S871" s="10">
        <f t="shared" si="81"/>
        <v>41342.637233796289</v>
      </c>
      <c r="T871" s="10">
        <f t="shared" si="82"/>
        <v>41372.595567129625</v>
      </c>
    </row>
    <row r="872" spans="1:20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4"/>
        <v>0.31</v>
      </c>
      <c r="P872">
        <f t="shared" si="79"/>
        <v>12.4</v>
      </c>
      <c r="Q872" t="str">
        <f t="shared" si="80"/>
        <v>music</v>
      </c>
      <c r="R872" t="str">
        <f t="shared" si="83"/>
        <v>jazz</v>
      </c>
      <c r="S872" s="10">
        <f t="shared" si="81"/>
        <v>41487.813923611109</v>
      </c>
      <c r="T872" s="10">
        <f t="shared" si="82"/>
        <v>41517.813923611109</v>
      </c>
    </row>
    <row r="873" spans="1:20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4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3"/>
        <v>jazz</v>
      </c>
      <c r="S873" s="10">
        <f t="shared" si="81"/>
        <v>41577.352951388886</v>
      </c>
      <c r="T873" s="10">
        <f t="shared" si="82"/>
        <v>41607.394618055558</v>
      </c>
    </row>
    <row r="874" spans="1:20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4"/>
        <v>0.8125</v>
      </c>
      <c r="P874">
        <f t="shared" si="79"/>
        <v>32.5</v>
      </c>
      <c r="Q874" t="str">
        <f t="shared" si="80"/>
        <v>music</v>
      </c>
      <c r="R874" t="str">
        <f t="shared" si="83"/>
        <v>jazz</v>
      </c>
      <c r="S874" s="10">
        <f t="shared" si="81"/>
        <v>40567.617210648146</v>
      </c>
      <c r="T874" s="10">
        <f t="shared" si="82"/>
        <v>40612.617210648146</v>
      </c>
    </row>
    <row r="875" spans="1:20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4"/>
        <v>1.2857142857142856</v>
      </c>
      <c r="P875">
        <f t="shared" si="79"/>
        <v>9</v>
      </c>
      <c r="Q875" t="str">
        <f t="shared" si="80"/>
        <v>music</v>
      </c>
      <c r="R875" t="str">
        <f t="shared" si="83"/>
        <v>jazz</v>
      </c>
      <c r="S875" s="10">
        <f t="shared" si="81"/>
        <v>41183.958796296291</v>
      </c>
      <c r="T875" s="10">
        <f t="shared" si="82"/>
        <v>41224.000462962962</v>
      </c>
    </row>
    <row r="876" spans="1:20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4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3"/>
        <v>jazz</v>
      </c>
      <c r="S876" s="10">
        <f t="shared" si="81"/>
        <v>41368.375393518516</v>
      </c>
      <c r="T876" s="10">
        <f t="shared" si="82"/>
        <v>41398.375393518516</v>
      </c>
    </row>
    <row r="877" spans="1:20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4"/>
        <v>0</v>
      </c>
      <c r="P877" t="e">
        <f t="shared" si="79"/>
        <v>#DIV/0!</v>
      </c>
      <c r="Q877" t="str">
        <f t="shared" si="80"/>
        <v>music</v>
      </c>
      <c r="R877" t="str">
        <f t="shared" si="83"/>
        <v>jazz</v>
      </c>
      <c r="S877" s="10">
        <f t="shared" si="81"/>
        <v>42248.515405092585</v>
      </c>
      <c r="T877" s="10">
        <f t="shared" si="82"/>
        <v>42268.515405092585</v>
      </c>
    </row>
    <row r="878" spans="1:20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4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3"/>
        <v>jazz</v>
      </c>
      <c r="S878" s="10">
        <f t="shared" si="81"/>
        <v>41276.288506944438</v>
      </c>
      <c r="T878" s="10">
        <f t="shared" si="82"/>
        <v>41309.288506944438</v>
      </c>
    </row>
    <row r="879" spans="1:20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4"/>
        <v>67.55</v>
      </c>
      <c r="P879">
        <f t="shared" si="79"/>
        <v>46.586206896551722</v>
      </c>
      <c r="Q879" t="str">
        <f t="shared" si="80"/>
        <v>music</v>
      </c>
      <c r="R879" t="str">
        <f t="shared" si="83"/>
        <v>jazz</v>
      </c>
      <c r="S879" s="10">
        <f t="shared" si="81"/>
        <v>41597.580555555549</v>
      </c>
      <c r="T879" s="10">
        <f t="shared" si="82"/>
        <v>41627.580555555549</v>
      </c>
    </row>
    <row r="880" spans="1:20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4"/>
        <v>1.3</v>
      </c>
      <c r="P880">
        <f t="shared" si="79"/>
        <v>32.5</v>
      </c>
      <c r="Q880" t="str">
        <f t="shared" si="80"/>
        <v>music</v>
      </c>
      <c r="R880" t="str">
        <f t="shared" si="83"/>
        <v>jazz</v>
      </c>
      <c r="S880" s="10">
        <f t="shared" si="81"/>
        <v>40505.024583333332</v>
      </c>
      <c r="T880" s="10">
        <f t="shared" si="82"/>
        <v>40535.024583333332</v>
      </c>
    </row>
    <row r="881" spans="1:20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4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3"/>
        <v>jazz</v>
      </c>
      <c r="S881" s="10">
        <f t="shared" si="81"/>
        <v>41037.621585648143</v>
      </c>
      <c r="T881" s="10">
        <f t="shared" si="82"/>
        <v>41058.621585648143</v>
      </c>
    </row>
    <row r="882" spans="1:20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4"/>
        <v>2.9894179894179893</v>
      </c>
      <c r="P882">
        <f t="shared" si="79"/>
        <v>14.125</v>
      </c>
      <c r="Q882" t="str">
        <f t="shared" si="80"/>
        <v>music</v>
      </c>
      <c r="R882" t="str">
        <f t="shared" si="83"/>
        <v>indie rock</v>
      </c>
      <c r="S882" s="10">
        <f t="shared" si="81"/>
        <v>41179.112708333334</v>
      </c>
      <c r="T882" s="10">
        <f t="shared" si="82"/>
        <v>41212.112708333334</v>
      </c>
    </row>
    <row r="883" spans="1:20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4"/>
        <v>0.8</v>
      </c>
      <c r="P883">
        <f t="shared" si="79"/>
        <v>30</v>
      </c>
      <c r="Q883" t="str">
        <f t="shared" si="80"/>
        <v>music</v>
      </c>
      <c r="R883" t="str">
        <f t="shared" si="83"/>
        <v>indie rock</v>
      </c>
      <c r="S883" s="10">
        <f t="shared" si="81"/>
        <v>40877.042662037034</v>
      </c>
      <c r="T883" s="10">
        <f t="shared" si="82"/>
        <v>40922.042662037034</v>
      </c>
    </row>
    <row r="884" spans="1:20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4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3"/>
        <v>indie rock</v>
      </c>
      <c r="S884" s="10">
        <f t="shared" si="81"/>
        <v>40759.652199074073</v>
      </c>
      <c r="T884" s="10">
        <f t="shared" si="82"/>
        <v>40792.652199074073</v>
      </c>
    </row>
    <row r="885" spans="1:20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4"/>
        <v>40.020000000000003</v>
      </c>
      <c r="P885">
        <f t="shared" si="79"/>
        <v>83.375</v>
      </c>
      <c r="Q885" t="str">
        <f t="shared" si="80"/>
        <v>music</v>
      </c>
      <c r="R885" t="str">
        <f t="shared" si="83"/>
        <v>indie rock</v>
      </c>
      <c r="S885" s="10">
        <f t="shared" si="81"/>
        <v>42371.727256944439</v>
      </c>
      <c r="T885" s="10">
        <f t="shared" si="82"/>
        <v>42431.727256944439</v>
      </c>
    </row>
    <row r="886" spans="1:20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4"/>
        <v>1</v>
      </c>
      <c r="P886">
        <f t="shared" si="79"/>
        <v>10</v>
      </c>
      <c r="Q886" t="str">
        <f t="shared" si="80"/>
        <v>music</v>
      </c>
      <c r="R886" t="str">
        <f t="shared" si="83"/>
        <v>indie rock</v>
      </c>
      <c r="S886" s="10">
        <f t="shared" si="81"/>
        <v>40981.594282407408</v>
      </c>
      <c r="T886" s="10">
        <f t="shared" si="82"/>
        <v>41040.896527777775</v>
      </c>
    </row>
    <row r="887" spans="1:20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4"/>
        <v>75</v>
      </c>
      <c r="P887">
        <f t="shared" si="79"/>
        <v>35.714285714285715</v>
      </c>
      <c r="Q887" t="str">
        <f t="shared" si="80"/>
        <v>music</v>
      </c>
      <c r="R887" t="str">
        <f t="shared" si="83"/>
        <v>indie rock</v>
      </c>
      <c r="S887" s="10">
        <f t="shared" si="81"/>
        <v>42713.732766203706</v>
      </c>
      <c r="T887" s="10">
        <f t="shared" si="82"/>
        <v>42734.732766203706</v>
      </c>
    </row>
    <row r="888" spans="1:20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4"/>
        <v>41</v>
      </c>
      <c r="P888">
        <f t="shared" si="79"/>
        <v>29.285714285714285</v>
      </c>
      <c r="Q888" t="str">
        <f t="shared" si="80"/>
        <v>music</v>
      </c>
      <c r="R888" t="str">
        <f t="shared" si="83"/>
        <v>indie rock</v>
      </c>
      <c r="S888" s="10">
        <f t="shared" si="81"/>
        <v>42603.662187499998</v>
      </c>
      <c r="T888" s="10">
        <f t="shared" si="82"/>
        <v>42628.662187499998</v>
      </c>
    </row>
    <row r="889" spans="1:20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4"/>
        <v>0</v>
      </c>
      <c r="P889" t="e">
        <f t="shared" si="79"/>
        <v>#DIV/0!</v>
      </c>
      <c r="Q889" t="str">
        <f t="shared" si="80"/>
        <v>music</v>
      </c>
      <c r="R889" t="str">
        <f t="shared" si="83"/>
        <v>indie rock</v>
      </c>
      <c r="S889" s="10">
        <f t="shared" si="81"/>
        <v>41026.75063657407</v>
      </c>
      <c r="T889" s="10">
        <f t="shared" si="82"/>
        <v>41056.75063657407</v>
      </c>
    </row>
    <row r="890" spans="1:20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4"/>
        <v>7.1999999999999993</v>
      </c>
      <c r="P890">
        <f t="shared" si="79"/>
        <v>18</v>
      </c>
      <c r="Q890" t="str">
        <f t="shared" si="80"/>
        <v>music</v>
      </c>
      <c r="R890" t="str">
        <f t="shared" si="83"/>
        <v>indie rock</v>
      </c>
      <c r="S890" s="10">
        <f t="shared" si="81"/>
        <v>40751.544965277775</v>
      </c>
      <c r="T890" s="10">
        <f t="shared" si="82"/>
        <v>40787.041666666664</v>
      </c>
    </row>
    <row r="891" spans="1:20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4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3"/>
        <v>indie rock</v>
      </c>
      <c r="S891" s="10">
        <f t="shared" si="81"/>
        <v>41887.575729166667</v>
      </c>
      <c r="T891" s="10">
        <f t="shared" si="82"/>
        <v>41917.575729166667</v>
      </c>
    </row>
    <row r="892" spans="1:20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4"/>
        <v>4.1666666666666661</v>
      </c>
      <c r="P892">
        <f t="shared" si="79"/>
        <v>31.25</v>
      </c>
      <c r="Q892" t="str">
        <f t="shared" si="80"/>
        <v>music</v>
      </c>
      <c r="R892" t="str">
        <f t="shared" si="83"/>
        <v>indie rock</v>
      </c>
      <c r="S892" s="10">
        <f t="shared" si="81"/>
        <v>41569.490497685183</v>
      </c>
      <c r="T892" s="10">
        <f t="shared" si="82"/>
        <v>41599.532164351847</v>
      </c>
    </row>
    <row r="893" spans="1:20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4"/>
        <v>3.25</v>
      </c>
      <c r="P893">
        <f t="shared" si="79"/>
        <v>28.888888888888889</v>
      </c>
      <c r="Q893" t="str">
        <f t="shared" si="80"/>
        <v>music</v>
      </c>
      <c r="R893" t="str">
        <f t="shared" si="83"/>
        <v>indie rock</v>
      </c>
      <c r="S893" s="10">
        <f t="shared" si="81"/>
        <v>41841.823263888888</v>
      </c>
      <c r="T893" s="10">
        <f t="shared" si="82"/>
        <v>41871.823263888888</v>
      </c>
    </row>
    <row r="894" spans="1:20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4"/>
        <v>40.75</v>
      </c>
      <c r="P894">
        <f t="shared" si="79"/>
        <v>143.8235294117647</v>
      </c>
      <c r="Q894" t="str">
        <f t="shared" si="80"/>
        <v>music</v>
      </c>
      <c r="R894" t="str">
        <f t="shared" si="83"/>
        <v>indie rock</v>
      </c>
      <c r="S894" s="10">
        <f t="shared" si="81"/>
        <v>40303.991701388884</v>
      </c>
      <c r="T894" s="10">
        <f t="shared" si="82"/>
        <v>40390.958333333328</v>
      </c>
    </row>
    <row r="895" spans="1:20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4"/>
        <v>10</v>
      </c>
      <c r="P895">
        <f t="shared" si="79"/>
        <v>40</v>
      </c>
      <c r="Q895" t="str">
        <f t="shared" si="80"/>
        <v>music</v>
      </c>
      <c r="R895" t="str">
        <f t="shared" si="83"/>
        <v>indie rock</v>
      </c>
      <c r="S895" s="10">
        <f t="shared" si="81"/>
        <v>42065.689386574071</v>
      </c>
      <c r="T895" s="10">
        <f t="shared" si="82"/>
        <v>42095.647719907407</v>
      </c>
    </row>
    <row r="896" spans="1:20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4"/>
        <v>39.17</v>
      </c>
      <c r="P896">
        <f t="shared" si="79"/>
        <v>147.81132075471697</v>
      </c>
      <c r="Q896" t="str">
        <f t="shared" si="80"/>
        <v>music</v>
      </c>
      <c r="R896" t="str">
        <f t="shared" si="83"/>
        <v>indie rock</v>
      </c>
      <c r="S896" s="10">
        <f t="shared" si="81"/>
        <v>42496.773263888885</v>
      </c>
      <c r="T896" s="10">
        <f t="shared" si="82"/>
        <v>42526.773263888885</v>
      </c>
    </row>
    <row r="897" spans="1:20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4"/>
        <v>2.4375</v>
      </c>
      <c r="P897">
        <f t="shared" si="79"/>
        <v>27.857142857142858</v>
      </c>
      <c r="Q897" t="str">
        <f t="shared" si="80"/>
        <v>music</v>
      </c>
      <c r="R897" t="str">
        <f t="shared" si="83"/>
        <v>indie rock</v>
      </c>
      <c r="S897" s="10">
        <f t="shared" si="81"/>
        <v>40430.919317129628</v>
      </c>
      <c r="T897" s="10">
        <f t="shared" si="82"/>
        <v>40475.919317129628</v>
      </c>
    </row>
    <row r="898" spans="1:20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4"/>
        <v>40</v>
      </c>
      <c r="P898">
        <f t="shared" si="79"/>
        <v>44.444444444444443</v>
      </c>
      <c r="Q898" t="str">
        <f t="shared" si="80"/>
        <v>music</v>
      </c>
      <c r="R898" t="str">
        <f t="shared" si="83"/>
        <v>indie rock</v>
      </c>
      <c r="S898" s="10">
        <f t="shared" si="81"/>
        <v>42218.66465277777</v>
      </c>
      <c r="T898" s="10">
        <f t="shared" si="82"/>
        <v>42243.958333333336</v>
      </c>
    </row>
    <row r="899" spans="1:20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84"/>
        <v>0</v>
      </c>
      <c r="P899" t="e">
        <f t="shared" ref="P899:P962" si="85">(E899/L899)</f>
        <v>#DIV/0!</v>
      </c>
      <c r="Q899" t="str">
        <f t="shared" ref="Q899:Q962" si="86">LEFT(N899,SEARCH("/",N899,1)-1)</f>
        <v>music</v>
      </c>
      <c r="R899" t="str">
        <f t="shared" si="83"/>
        <v>indie rock</v>
      </c>
      <c r="S899" s="10">
        <f t="shared" ref="S899:S962" si="87">(J899/86400)+25569+(-5/24)</f>
        <v>41211.480416666665</v>
      </c>
      <c r="T899" s="10">
        <f t="shared" ref="T899:T962" si="88">(I899/86400)+25569+(-5/24)</f>
        <v>41241.52208333333</v>
      </c>
    </row>
    <row r="900" spans="1:20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3"/>
        <v>indie rock</v>
      </c>
      <c r="S900" s="10">
        <f t="shared" si="87"/>
        <v>40878.549884259257</v>
      </c>
      <c r="T900" s="10">
        <f t="shared" si="88"/>
        <v>40923.549884259257</v>
      </c>
    </row>
    <row r="901" spans="1:20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3"/>
        <v>indie rock</v>
      </c>
      <c r="S901" s="10">
        <f t="shared" si="87"/>
        <v>40645.890763888885</v>
      </c>
      <c r="T901" s="10">
        <f t="shared" si="88"/>
        <v>40690.890763888885</v>
      </c>
    </row>
    <row r="902" spans="1:20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ref="R902:R965" si="89">RIGHT(N902,VALUE(LEN(N902)-LEN(LEFT(N902,SEARCH("/",N902,1)-1))-1))</f>
        <v>jazz</v>
      </c>
      <c r="S902" s="10">
        <f t="shared" si="87"/>
        <v>42429.641226851854</v>
      </c>
      <c r="T902" s="10">
        <f t="shared" si="88"/>
        <v>42459.599560185183</v>
      </c>
    </row>
    <row r="903" spans="1:20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ref="O903:O966" si="90">(E903/D903)*100</f>
        <v>0</v>
      </c>
      <c r="P903" t="e">
        <f t="shared" si="85"/>
        <v>#DIV/0!</v>
      </c>
      <c r="Q903" t="str">
        <f t="shared" si="86"/>
        <v>music</v>
      </c>
      <c r="R903" t="str">
        <f t="shared" si="89"/>
        <v>jazz</v>
      </c>
      <c r="S903" s="10">
        <f t="shared" si="87"/>
        <v>40291.603171296294</v>
      </c>
      <c r="T903" s="10">
        <f t="shared" si="88"/>
        <v>40337.59097222222</v>
      </c>
    </row>
    <row r="904" spans="1:20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90"/>
        <v>0.3</v>
      </c>
      <c r="P904">
        <f t="shared" si="85"/>
        <v>30</v>
      </c>
      <c r="Q904" t="str">
        <f t="shared" si="86"/>
        <v>music</v>
      </c>
      <c r="R904" t="str">
        <f t="shared" si="89"/>
        <v>jazz</v>
      </c>
      <c r="S904" s="10">
        <f t="shared" si="87"/>
        <v>41829.757199074069</v>
      </c>
      <c r="T904" s="10">
        <f t="shared" si="88"/>
        <v>41881.4375</v>
      </c>
    </row>
    <row r="905" spans="1:20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90"/>
        <v>3.2</v>
      </c>
      <c r="P905">
        <f t="shared" si="85"/>
        <v>40</v>
      </c>
      <c r="Q905" t="str">
        <f t="shared" si="86"/>
        <v>music</v>
      </c>
      <c r="R905" t="str">
        <f t="shared" si="89"/>
        <v>jazz</v>
      </c>
      <c r="S905" s="10">
        <f t="shared" si="87"/>
        <v>41149.587731481479</v>
      </c>
      <c r="T905" s="10">
        <f t="shared" si="88"/>
        <v>41174.892361111109</v>
      </c>
    </row>
    <row r="906" spans="1:20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90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9"/>
        <v>jazz</v>
      </c>
      <c r="S906" s="10">
        <f t="shared" si="87"/>
        <v>42341.87195601852</v>
      </c>
      <c r="T906" s="10">
        <f t="shared" si="88"/>
        <v>42371.87195601852</v>
      </c>
    </row>
    <row r="907" spans="1:20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90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9"/>
        <v>jazz</v>
      </c>
      <c r="S907" s="10">
        <f t="shared" si="87"/>
        <v>40507.031550925924</v>
      </c>
      <c r="T907" s="10">
        <f t="shared" si="88"/>
        <v>40567.031550925924</v>
      </c>
    </row>
    <row r="908" spans="1:20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90"/>
        <v>0</v>
      </c>
      <c r="P908" t="e">
        <f t="shared" si="85"/>
        <v>#DIV/0!</v>
      </c>
      <c r="Q908" t="str">
        <f t="shared" si="86"/>
        <v>music</v>
      </c>
      <c r="R908" t="str">
        <f t="shared" si="89"/>
        <v>jazz</v>
      </c>
      <c r="S908" s="10">
        <f t="shared" si="87"/>
        <v>41680.981365740736</v>
      </c>
      <c r="T908" s="10">
        <f t="shared" si="88"/>
        <v>41710.939699074072</v>
      </c>
    </row>
    <row r="909" spans="1:20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90"/>
        <v>0</v>
      </c>
      <c r="P909" t="e">
        <f t="shared" si="85"/>
        <v>#DIV/0!</v>
      </c>
      <c r="Q909" t="str">
        <f t="shared" si="86"/>
        <v>music</v>
      </c>
      <c r="R909" t="str">
        <f t="shared" si="89"/>
        <v>jazz</v>
      </c>
      <c r="S909" s="10">
        <f t="shared" si="87"/>
        <v>40766.9840625</v>
      </c>
      <c r="T909" s="10">
        <f t="shared" si="88"/>
        <v>40796.9840625</v>
      </c>
    </row>
    <row r="910" spans="1:20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90"/>
        <v>0</v>
      </c>
      <c r="P910" t="e">
        <f t="shared" si="85"/>
        <v>#DIV/0!</v>
      </c>
      <c r="Q910" t="str">
        <f t="shared" si="86"/>
        <v>music</v>
      </c>
      <c r="R910" t="str">
        <f t="shared" si="89"/>
        <v>jazz</v>
      </c>
      <c r="S910" s="10">
        <f t="shared" si="87"/>
        <v>40340.593229166661</v>
      </c>
      <c r="T910" s="10">
        <f t="shared" si="88"/>
        <v>40385.999305555553</v>
      </c>
    </row>
    <row r="911" spans="1:20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90"/>
        <v>3.25</v>
      </c>
      <c r="P911">
        <f t="shared" si="85"/>
        <v>65</v>
      </c>
      <c r="Q911" t="str">
        <f t="shared" si="86"/>
        <v>music</v>
      </c>
      <c r="R911" t="str">
        <f t="shared" si="89"/>
        <v>jazz</v>
      </c>
      <c r="S911" s="10">
        <f t="shared" si="87"/>
        <v>41081.481944444444</v>
      </c>
      <c r="T911" s="10">
        <f t="shared" si="88"/>
        <v>41112.958333333328</v>
      </c>
    </row>
    <row r="912" spans="1:20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90"/>
        <v>22.363636363636363</v>
      </c>
      <c r="P912">
        <f t="shared" si="85"/>
        <v>24.6</v>
      </c>
      <c r="Q912" t="str">
        <f t="shared" si="86"/>
        <v>music</v>
      </c>
      <c r="R912" t="str">
        <f t="shared" si="89"/>
        <v>jazz</v>
      </c>
      <c r="S912" s="10">
        <f t="shared" si="87"/>
        <v>42737.337025462963</v>
      </c>
      <c r="T912" s="10">
        <f t="shared" si="88"/>
        <v>42797.337025462963</v>
      </c>
    </row>
    <row r="913" spans="1:20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90"/>
        <v>0</v>
      </c>
      <c r="P913" t="e">
        <f t="shared" si="85"/>
        <v>#DIV/0!</v>
      </c>
      <c r="Q913" t="str">
        <f t="shared" si="86"/>
        <v>music</v>
      </c>
      <c r="R913" t="str">
        <f t="shared" si="89"/>
        <v>jazz</v>
      </c>
      <c r="S913" s="10">
        <f t="shared" si="87"/>
        <v>41641.796817129631</v>
      </c>
      <c r="T913" s="10">
        <f t="shared" si="88"/>
        <v>41662.796817129631</v>
      </c>
    </row>
    <row r="914" spans="1:20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90"/>
        <v>0.85714285714285721</v>
      </c>
      <c r="P914">
        <f t="shared" si="85"/>
        <v>15</v>
      </c>
      <c r="Q914" t="str">
        <f t="shared" si="86"/>
        <v>music</v>
      </c>
      <c r="R914" t="str">
        <f t="shared" si="89"/>
        <v>jazz</v>
      </c>
      <c r="S914" s="10">
        <f t="shared" si="87"/>
        <v>41193.901006944441</v>
      </c>
      <c r="T914" s="10">
        <f t="shared" si="88"/>
        <v>41253.942673611113</v>
      </c>
    </row>
    <row r="915" spans="1:20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90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9"/>
        <v>jazz</v>
      </c>
      <c r="S915" s="10">
        <f t="shared" si="87"/>
        <v>41003.930775462963</v>
      </c>
      <c r="T915" s="10">
        <f t="shared" si="88"/>
        <v>41033.930775462963</v>
      </c>
    </row>
    <row r="916" spans="1:20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90"/>
        <v>0</v>
      </c>
      <c r="P916" t="e">
        <f t="shared" si="85"/>
        <v>#DIV/0!</v>
      </c>
      <c r="Q916" t="str">
        <f t="shared" si="86"/>
        <v>music</v>
      </c>
      <c r="R916" t="str">
        <f t="shared" si="89"/>
        <v>jazz</v>
      </c>
      <c r="S916" s="10">
        <f t="shared" si="87"/>
        <v>41116.554942129624</v>
      </c>
      <c r="T916" s="10">
        <f t="shared" si="88"/>
        <v>41146.554942129624</v>
      </c>
    </row>
    <row r="917" spans="1:20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90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9"/>
        <v>jazz</v>
      </c>
      <c r="S917" s="10">
        <f t="shared" si="87"/>
        <v>40937.471226851849</v>
      </c>
      <c r="T917" s="10">
        <f t="shared" si="88"/>
        <v>40968.999305555553</v>
      </c>
    </row>
    <row r="918" spans="1:20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90"/>
        <v>0</v>
      </c>
      <c r="P918" t="e">
        <f t="shared" si="85"/>
        <v>#DIV/0!</v>
      </c>
      <c r="Q918" t="str">
        <f t="shared" si="86"/>
        <v>music</v>
      </c>
      <c r="R918" t="str">
        <f t="shared" si="89"/>
        <v>jazz</v>
      </c>
      <c r="S918" s="10">
        <f t="shared" si="87"/>
        <v>40434.645069444443</v>
      </c>
      <c r="T918" s="10">
        <f t="shared" si="88"/>
        <v>40473</v>
      </c>
    </row>
    <row r="919" spans="1:20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90"/>
        <v>0.6</v>
      </c>
      <c r="P919">
        <f t="shared" si="85"/>
        <v>30</v>
      </c>
      <c r="Q919" t="str">
        <f t="shared" si="86"/>
        <v>music</v>
      </c>
      <c r="R919" t="str">
        <f t="shared" si="89"/>
        <v>jazz</v>
      </c>
      <c r="S919" s="10">
        <f t="shared" si="87"/>
        <v>41802.735300925924</v>
      </c>
      <c r="T919" s="10">
        <f t="shared" si="88"/>
        <v>41833.895833333328</v>
      </c>
    </row>
    <row r="920" spans="1:20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90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9"/>
        <v>jazz</v>
      </c>
      <c r="S920" s="10">
        <f t="shared" si="87"/>
        <v>41944.707881944443</v>
      </c>
      <c r="T920" s="10">
        <f t="shared" si="88"/>
        <v>41974.749548611107</v>
      </c>
    </row>
    <row r="921" spans="1:20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90"/>
        <v>0.5</v>
      </c>
      <c r="P921">
        <f t="shared" si="85"/>
        <v>100</v>
      </c>
      <c r="Q921" t="str">
        <f t="shared" si="86"/>
        <v>music</v>
      </c>
      <c r="R921" t="str">
        <f t="shared" si="89"/>
        <v>jazz</v>
      </c>
      <c r="S921" s="10">
        <f t="shared" si="87"/>
        <v>41227.433391203704</v>
      </c>
      <c r="T921" s="10">
        <f t="shared" si="88"/>
        <v>41262.433391203704</v>
      </c>
    </row>
    <row r="922" spans="1:20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90"/>
        <v>0</v>
      </c>
      <c r="P922" t="e">
        <f t="shared" si="85"/>
        <v>#DIV/0!</v>
      </c>
      <c r="Q922" t="str">
        <f t="shared" si="86"/>
        <v>music</v>
      </c>
      <c r="R922" t="str">
        <f t="shared" si="89"/>
        <v>jazz</v>
      </c>
      <c r="S922" s="10">
        <f t="shared" si="87"/>
        <v>41562.463217592587</v>
      </c>
      <c r="T922" s="10">
        <f t="shared" si="88"/>
        <v>41592.504884259259</v>
      </c>
    </row>
    <row r="923" spans="1:20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90"/>
        <v>30.9</v>
      </c>
      <c r="P923">
        <f t="shared" si="85"/>
        <v>231.75</v>
      </c>
      <c r="Q923" t="str">
        <f t="shared" si="86"/>
        <v>music</v>
      </c>
      <c r="R923" t="str">
        <f t="shared" si="89"/>
        <v>jazz</v>
      </c>
      <c r="S923" s="10">
        <f t="shared" si="87"/>
        <v>40846.962685185186</v>
      </c>
      <c r="T923" s="10">
        <f t="shared" si="88"/>
        <v>40889.004351851851</v>
      </c>
    </row>
    <row r="924" spans="1:20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90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9"/>
        <v>jazz</v>
      </c>
      <c r="S924" s="10">
        <f t="shared" si="87"/>
        <v>41878.32167824074</v>
      </c>
      <c r="T924" s="10">
        <f t="shared" si="88"/>
        <v>41913.32167824074</v>
      </c>
    </row>
    <row r="925" spans="1:20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90"/>
        <v>2.1999999999999997</v>
      </c>
      <c r="P925">
        <f t="shared" si="85"/>
        <v>55</v>
      </c>
      <c r="Q925" t="str">
        <f t="shared" si="86"/>
        <v>music</v>
      </c>
      <c r="R925" t="str">
        <f t="shared" si="89"/>
        <v>jazz</v>
      </c>
      <c r="S925" s="10">
        <f t="shared" si="87"/>
        <v>41934.751423611109</v>
      </c>
      <c r="T925" s="10">
        <f t="shared" si="88"/>
        <v>41964.793090277781</v>
      </c>
    </row>
    <row r="926" spans="1:20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90"/>
        <v>10.9</v>
      </c>
      <c r="P926">
        <f t="shared" si="85"/>
        <v>21.8</v>
      </c>
      <c r="Q926" t="str">
        <f t="shared" si="86"/>
        <v>music</v>
      </c>
      <c r="R926" t="str">
        <f t="shared" si="89"/>
        <v>jazz</v>
      </c>
      <c r="S926" s="10">
        <f t="shared" si="87"/>
        <v>41288.734594907401</v>
      </c>
      <c r="T926" s="10">
        <f t="shared" si="88"/>
        <v>41318.734594907401</v>
      </c>
    </row>
    <row r="927" spans="1:20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90"/>
        <v>2.666666666666667</v>
      </c>
      <c r="P927">
        <f t="shared" si="85"/>
        <v>32</v>
      </c>
      <c r="Q927" t="str">
        <f t="shared" si="86"/>
        <v>music</v>
      </c>
      <c r="R927" t="str">
        <f t="shared" si="89"/>
        <v>jazz</v>
      </c>
      <c r="S927" s="10">
        <f t="shared" si="87"/>
        <v>41575.672581018516</v>
      </c>
      <c r="T927" s="10">
        <f t="shared" si="88"/>
        <v>41605.71424768518</v>
      </c>
    </row>
    <row r="928" spans="1:20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90"/>
        <v>0</v>
      </c>
      <c r="P928" t="e">
        <f t="shared" si="85"/>
        <v>#DIV/0!</v>
      </c>
      <c r="Q928" t="str">
        <f t="shared" si="86"/>
        <v>music</v>
      </c>
      <c r="R928" t="str">
        <f t="shared" si="89"/>
        <v>jazz</v>
      </c>
      <c r="S928" s="10">
        <f t="shared" si="87"/>
        <v>40337.811689814815</v>
      </c>
      <c r="T928" s="10">
        <f t="shared" si="88"/>
        <v>40367.736111111109</v>
      </c>
    </row>
    <row r="929" spans="1:20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90"/>
        <v>0</v>
      </c>
      <c r="P929" t="e">
        <f t="shared" si="85"/>
        <v>#DIV/0!</v>
      </c>
      <c r="Q929" t="str">
        <f t="shared" si="86"/>
        <v>music</v>
      </c>
      <c r="R929" t="str">
        <f t="shared" si="89"/>
        <v>jazz</v>
      </c>
      <c r="S929" s="10">
        <f t="shared" si="87"/>
        <v>41013.614525462959</v>
      </c>
      <c r="T929" s="10">
        <f t="shared" si="88"/>
        <v>41043.614525462959</v>
      </c>
    </row>
    <row r="930" spans="1:20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90"/>
        <v>10.86206896551724</v>
      </c>
      <c r="P930">
        <f t="shared" si="85"/>
        <v>56.25</v>
      </c>
      <c r="Q930" t="str">
        <f t="shared" si="86"/>
        <v>music</v>
      </c>
      <c r="R930" t="str">
        <f t="shared" si="89"/>
        <v>jazz</v>
      </c>
      <c r="S930" s="10">
        <f t="shared" si="87"/>
        <v>41180.654085648144</v>
      </c>
      <c r="T930" s="10">
        <f t="shared" si="88"/>
        <v>41230.791666666664</v>
      </c>
    </row>
    <row r="931" spans="1:20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90"/>
        <v>0</v>
      </c>
      <c r="P931" t="e">
        <f t="shared" si="85"/>
        <v>#DIV/0!</v>
      </c>
      <c r="Q931" t="str">
        <f t="shared" si="86"/>
        <v>music</v>
      </c>
      <c r="R931" t="str">
        <f t="shared" si="89"/>
        <v>jazz</v>
      </c>
      <c r="S931" s="10">
        <f t="shared" si="87"/>
        <v>40978.029733796291</v>
      </c>
      <c r="T931" s="10">
        <f t="shared" si="88"/>
        <v>41007.988067129627</v>
      </c>
    </row>
    <row r="932" spans="1:20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90"/>
        <v>38.333333333333336</v>
      </c>
      <c r="P932">
        <f t="shared" si="85"/>
        <v>69</v>
      </c>
      <c r="Q932" t="str">
        <f t="shared" si="86"/>
        <v>music</v>
      </c>
      <c r="R932" t="str">
        <f t="shared" si="89"/>
        <v>jazz</v>
      </c>
      <c r="S932" s="10">
        <f t="shared" si="87"/>
        <v>40312.707245370366</v>
      </c>
      <c r="T932" s="10">
        <f t="shared" si="88"/>
        <v>40354.688888888886</v>
      </c>
    </row>
    <row r="933" spans="1:20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90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9"/>
        <v>jazz</v>
      </c>
      <c r="S933" s="10">
        <f t="shared" si="87"/>
        <v>41680.151643518519</v>
      </c>
      <c r="T933" s="10">
        <f t="shared" si="88"/>
        <v>41714.708333333328</v>
      </c>
    </row>
    <row r="934" spans="1:20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90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9"/>
        <v>jazz</v>
      </c>
      <c r="S934" s="10">
        <f t="shared" si="87"/>
        <v>41310.760937499996</v>
      </c>
      <c r="T934" s="10">
        <f t="shared" si="88"/>
        <v>41355.719270833331</v>
      </c>
    </row>
    <row r="935" spans="1:20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90"/>
        <v>6</v>
      </c>
      <c r="P935">
        <f t="shared" si="85"/>
        <v>60</v>
      </c>
      <c r="Q935" t="str">
        <f t="shared" si="86"/>
        <v>music</v>
      </c>
      <c r="R935" t="str">
        <f t="shared" si="89"/>
        <v>jazz</v>
      </c>
      <c r="S935" s="10">
        <f t="shared" si="87"/>
        <v>41710.960752314808</v>
      </c>
      <c r="T935" s="10">
        <f t="shared" si="88"/>
        <v>41770.960752314808</v>
      </c>
    </row>
    <row r="936" spans="1:20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90"/>
        <v>30.4</v>
      </c>
      <c r="P936">
        <f t="shared" si="85"/>
        <v>50.666666666666664</v>
      </c>
      <c r="Q936" t="str">
        <f t="shared" si="86"/>
        <v>music</v>
      </c>
      <c r="R936" t="str">
        <f t="shared" si="89"/>
        <v>jazz</v>
      </c>
      <c r="S936" s="10">
        <f t="shared" si="87"/>
        <v>41733.528749999998</v>
      </c>
      <c r="T936" s="10">
        <f t="shared" si="88"/>
        <v>41763.041666666664</v>
      </c>
    </row>
    <row r="937" spans="1:20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90"/>
        <v>1.4285714285714286</v>
      </c>
      <c r="P937">
        <f t="shared" si="85"/>
        <v>25</v>
      </c>
      <c r="Q937" t="str">
        <f t="shared" si="86"/>
        <v>music</v>
      </c>
      <c r="R937" t="str">
        <f t="shared" si="89"/>
        <v>jazz</v>
      </c>
      <c r="S937" s="10">
        <f t="shared" si="87"/>
        <v>42368.125335648147</v>
      </c>
      <c r="T937" s="10">
        <f t="shared" si="88"/>
        <v>42398.125335648147</v>
      </c>
    </row>
    <row r="938" spans="1:20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90"/>
        <v>0</v>
      </c>
      <c r="P938" t="e">
        <f t="shared" si="85"/>
        <v>#DIV/0!</v>
      </c>
      <c r="Q938" t="str">
        <f t="shared" si="86"/>
        <v>music</v>
      </c>
      <c r="R938" t="str">
        <f t="shared" si="89"/>
        <v>jazz</v>
      </c>
      <c r="S938" s="10">
        <f t="shared" si="87"/>
        <v>40882.815844907404</v>
      </c>
      <c r="T938" s="10">
        <f t="shared" si="88"/>
        <v>40926.625</v>
      </c>
    </row>
    <row r="939" spans="1:20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90"/>
        <v>1.1428571428571428</v>
      </c>
      <c r="P939">
        <f t="shared" si="85"/>
        <v>20</v>
      </c>
      <c r="Q939" t="str">
        <f t="shared" si="86"/>
        <v>music</v>
      </c>
      <c r="R939" t="str">
        <f t="shared" si="89"/>
        <v>jazz</v>
      </c>
      <c r="S939" s="10">
        <f t="shared" si="87"/>
        <v>41551.589780092589</v>
      </c>
      <c r="T939" s="10">
        <f t="shared" si="88"/>
        <v>41581.631446759253</v>
      </c>
    </row>
    <row r="940" spans="1:20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90"/>
        <v>0.35714285714285715</v>
      </c>
      <c r="P940">
        <f t="shared" si="85"/>
        <v>25</v>
      </c>
      <c r="Q940" t="str">
        <f t="shared" si="86"/>
        <v>music</v>
      </c>
      <c r="R940" t="str">
        <f t="shared" si="89"/>
        <v>jazz</v>
      </c>
      <c r="S940" s="10">
        <f t="shared" si="87"/>
        <v>41124.27138888889</v>
      </c>
      <c r="T940" s="10">
        <f t="shared" si="88"/>
        <v>41154.27138888889</v>
      </c>
    </row>
    <row r="941" spans="1:20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90"/>
        <v>1.4545454545454546</v>
      </c>
      <c r="P941">
        <f t="shared" si="85"/>
        <v>20</v>
      </c>
      <c r="Q941" t="str">
        <f t="shared" si="86"/>
        <v>music</v>
      </c>
      <c r="R941" t="str">
        <f t="shared" si="89"/>
        <v>jazz</v>
      </c>
      <c r="S941" s="10">
        <f t="shared" si="87"/>
        <v>41416.554837962962</v>
      </c>
      <c r="T941" s="10">
        <f t="shared" si="88"/>
        <v>41455.623611111107</v>
      </c>
    </row>
    <row r="942" spans="1:20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90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9"/>
        <v>wearables</v>
      </c>
      <c r="S942" s="10">
        <f t="shared" si="87"/>
        <v>42181.800069444442</v>
      </c>
      <c r="T942" s="10">
        <f t="shared" si="88"/>
        <v>42226.800069444442</v>
      </c>
    </row>
    <row r="943" spans="1:20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90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9"/>
        <v>wearables</v>
      </c>
      <c r="S943" s="10">
        <f t="shared" si="87"/>
        <v>42745.888252314813</v>
      </c>
      <c r="T943" s="10">
        <f t="shared" si="88"/>
        <v>42775.888252314813</v>
      </c>
    </row>
    <row r="944" spans="1:20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90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9"/>
        <v>wearables</v>
      </c>
      <c r="S944" s="10">
        <f t="shared" si="87"/>
        <v>42382.634953703702</v>
      </c>
      <c r="T944" s="10">
        <f t="shared" si="88"/>
        <v>42418.634953703702</v>
      </c>
    </row>
    <row r="945" spans="1:20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90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9"/>
        <v>wearables</v>
      </c>
      <c r="S945" s="10">
        <f t="shared" si="87"/>
        <v>42673.459548611114</v>
      </c>
      <c r="T945" s="10">
        <f t="shared" si="88"/>
        <v>42703.501215277771</v>
      </c>
    </row>
    <row r="946" spans="1:20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90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9"/>
        <v>wearables</v>
      </c>
      <c r="S946" s="10">
        <f t="shared" si="87"/>
        <v>42444.375578703701</v>
      </c>
      <c r="T946" s="10">
        <f t="shared" si="88"/>
        <v>42478.374999999993</v>
      </c>
    </row>
    <row r="947" spans="1:20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90"/>
        <v>2.484</v>
      </c>
      <c r="P947">
        <f t="shared" si="85"/>
        <v>155.25</v>
      </c>
      <c r="Q947" t="str">
        <f t="shared" si="86"/>
        <v>technology</v>
      </c>
      <c r="R947" t="str">
        <f t="shared" si="89"/>
        <v>wearables</v>
      </c>
      <c r="S947" s="10">
        <f t="shared" si="87"/>
        <v>42732.66465277777</v>
      </c>
      <c r="T947" s="10">
        <f t="shared" si="88"/>
        <v>42784.790972222218</v>
      </c>
    </row>
    <row r="948" spans="1:20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90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9"/>
        <v>wearables</v>
      </c>
      <c r="S948" s="10">
        <f t="shared" si="87"/>
        <v>42592.542222222219</v>
      </c>
      <c r="T948" s="10">
        <f t="shared" si="88"/>
        <v>42622.542222222219</v>
      </c>
    </row>
    <row r="949" spans="1:20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90"/>
        <v>0</v>
      </c>
      <c r="P949" t="e">
        <f t="shared" si="85"/>
        <v>#DIV/0!</v>
      </c>
      <c r="Q949" t="str">
        <f t="shared" si="86"/>
        <v>technology</v>
      </c>
      <c r="R949" t="str">
        <f t="shared" si="89"/>
        <v>wearables</v>
      </c>
      <c r="S949" s="10">
        <f t="shared" si="87"/>
        <v>42491.57298611111</v>
      </c>
      <c r="T949" s="10">
        <f t="shared" si="88"/>
        <v>42551.57298611111</v>
      </c>
    </row>
    <row r="950" spans="1:20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90"/>
        <v>12</v>
      </c>
      <c r="P950">
        <f t="shared" si="85"/>
        <v>60</v>
      </c>
      <c r="Q950" t="str">
        <f t="shared" si="86"/>
        <v>technology</v>
      </c>
      <c r="R950" t="str">
        <f t="shared" si="89"/>
        <v>wearables</v>
      </c>
      <c r="S950" s="10">
        <f t="shared" si="87"/>
        <v>42411.619953703703</v>
      </c>
      <c r="T950" s="10">
        <f t="shared" si="88"/>
        <v>42441.619953703703</v>
      </c>
    </row>
    <row r="951" spans="1:20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90"/>
        <v>1.365</v>
      </c>
      <c r="P951">
        <f t="shared" si="85"/>
        <v>39</v>
      </c>
      <c r="Q951" t="str">
        <f t="shared" si="86"/>
        <v>technology</v>
      </c>
      <c r="R951" t="str">
        <f t="shared" si="89"/>
        <v>wearables</v>
      </c>
      <c r="S951" s="10">
        <f t="shared" si="87"/>
        <v>42360.835370370369</v>
      </c>
      <c r="T951" s="10">
        <f t="shared" si="88"/>
        <v>42420.835370370369</v>
      </c>
    </row>
    <row r="952" spans="1:20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90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9"/>
        <v>wearables</v>
      </c>
      <c r="S952" s="10">
        <f t="shared" si="87"/>
        <v>42356.54237268518</v>
      </c>
      <c r="T952" s="10">
        <f t="shared" si="88"/>
        <v>42386.54237268518</v>
      </c>
    </row>
    <row r="953" spans="1:20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90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9"/>
        <v>wearables</v>
      </c>
      <c r="S953" s="10">
        <f t="shared" si="87"/>
        <v>42480.445277777777</v>
      </c>
      <c r="T953" s="10">
        <f t="shared" si="88"/>
        <v>42525.445277777777</v>
      </c>
    </row>
    <row r="954" spans="1:20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90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9"/>
        <v>wearables</v>
      </c>
      <c r="S954" s="10">
        <f t="shared" si="87"/>
        <v>42662.405231481483</v>
      </c>
      <c r="T954" s="10">
        <f t="shared" si="88"/>
        <v>42692.44689814814</v>
      </c>
    </row>
    <row r="955" spans="1:20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90"/>
        <v>0.84</v>
      </c>
      <c r="P955">
        <f t="shared" si="85"/>
        <v>25.2</v>
      </c>
      <c r="Q955" t="str">
        <f t="shared" si="86"/>
        <v>technology</v>
      </c>
      <c r="R955" t="str">
        <f t="shared" si="89"/>
        <v>wearables</v>
      </c>
      <c r="S955" s="10">
        <f t="shared" si="87"/>
        <v>41998.956006944441</v>
      </c>
      <c r="T955" s="10">
        <f t="shared" si="88"/>
        <v>42028.956006944441</v>
      </c>
    </row>
    <row r="956" spans="1:20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90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9"/>
        <v>wearables</v>
      </c>
      <c r="S956" s="10">
        <f t="shared" si="87"/>
        <v>42194.625451388885</v>
      </c>
      <c r="T956" s="10">
        <f t="shared" si="88"/>
        <v>42236.625451388885</v>
      </c>
    </row>
    <row r="957" spans="1:20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90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9"/>
        <v>wearables</v>
      </c>
      <c r="S957" s="10">
        <f t="shared" si="87"/>
        <v>42586.086805555555</v>
      </c>
      <c r="T957" s="10">
        <f t="shared" si="88"/>
        <v>42626.086805555555</v>
      </c>
    </row>
    <row r="958" spans="1:20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90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9"/>
        <v>wearables</v>
      </c>
      <c r="S958" s="10">
        <f t="shared" si="87"/>
        <v>42060.705543981479</v>
      </c>
      <c r="T958" s="10">
        <f t="shared" si="88"/>
        <v>42120.663877314808</v>
      </c>
    </row>
    <row r="959" spans="1:20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90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9"/>
        <v>wearables</v>
      </c>
      <c r="S959" s="10">
        <f t="shared" si="87"/>
        <v>42660.344131944446</v>
      </c>
      <c r="T959" s="10">
        <f t="shared" si="88"/>
        <v>42691.385798611103</v>
      </c>
    </row>
    <row r="960" spans="1:20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90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9"/>
        <v>wearables</v>
      </c>
      <c r="S960" s="10">
        <f t="shared" si="87"/>
        <v>42082.594479166662</v>
      </c>
      <c r="T960" s="10">
        <f t="shared" si="88"/>
        <v>42103.999305555553</v>
      </c>
    </row>
    <row r="961" spans="1:20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90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9"/>
        <v>wearables</v>
      </c>
      <c r="S961" s="10">
        <f t="shared" si="87"/>
        <v>41992.96603009259</v>
      </c>
      <c r="T961" s="10">
        <f t="shared" si="88"/>
        <v>42022.96603009259</v>
      </c>
    </row>
    <row r="962" spans="1:20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90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9"/>
        <v>wearables</v>
      </c>
      <c r="S962" s="10">
        <f t="shared" si="87"/>
        <v>42766.41846064815</v>
      </c>
      <c r="T962" s="10">
        <f t="shared" si="88"/>
        <v>42808.376793981479</v>
      </c>
    </row>
    <row r="963" spans="1:20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90"/>
        <v>42.188421052631583</v>
      </c>
      <c r="P963">
        <f t="shared" ref="P963:P1026" si="91">(E963/L963)</f>
        <v>364.35454545454547</v>
      </c>
      <c r="Q963" t="str">
        <f t="shared" ref="Q963:Q1026" si="92">LEFT(N963,SEARCH("/",N963,1)-1)</f>
        <v>technology</v>
      </c>
      <c r="R963" t="str">
        <f t="shared" si="89"/>
        <v>wearables</v>
      </c>
      <c r="S963" s="10">
        <f t="shared" ref="S963:S1026" si="93">(J963/86400)+25569+(-5/24)</f>
        <v>42740.485358796293</v>
      </c>
      <c r="T963" s="10">
        <f t="shared" ref="T963:T1026" si="94">(I963/86400)+25569+(-5/24)</f>
        <v>42786.583333333336</v>
      </c>
    </row>
    <row r="964" spans="1:20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89"/>
        <v>wearables</v>
      </c>
      <c r="S964" s="10">
        <f t="shared" si="93"/>
        <v>42373.504085648143</v>
      </c>
      <c r="T964" s="10">
        <f t="shared" si="94"/>
        <v>42411.504085648143</v>
      </c>
    </row>
    <row r="965" spans="1:20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89"/>
        <v>wearables</v>
      </c>
      <c r="S965" s="10">
        <f t="shared" si="93"/>
        <v>42625.427303240744</v>
      </c>
      <c r="T965" s="10">
        <f t="shared" si="94"/>
        <v>42660.427303240744</v>
      </c>
    </row>
    <row r="966" spans="1:20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ref="R966:R1029" si="95">RIGHT(N966,VALUE(LEN(N966)-LEN(LEFT(N966,SEARCH("/",N966,1)-1))-1))</f>
        <v>wearables</v>
      </c>
      <c r="S966" s="10">
        <f t="shared" si="93"/>
        <v>42208.420358796291</v>
      </c>
      <c r="T966" s="10">
        <f t="shared" si="94"/>
        <v>42248.420358796291</v>
      </c>
    </row>
    <row r="967" spans="1:20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ref="O967:O1030" si="96">(E967/D967)*100</f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5"/>
        <v>wearables</v>
      </c>
      <c r="S967" s="10">
        <f t="shared" si="93"/>
        <v>42636.808402777773</v>
      </c>
      <c r="T967" s="10">
        <f t="shared" si="94"/>
        <v>42668.957638888889</v>
      </c>
    </row>
    <row r="968" spans="1:20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6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5"/>
        <v>wearables</v>
      </c>
      <c r="S968" s="10">
        <f t="shared" si="93"/>
        <v>42619.427453703705</v>
      </c>
      <c r="T968" s="10">
        <f t="shared" si="94"/>
        <v>42649.427453703705</v>
      </c>
    </row>
    <row r="969" spans="1:20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6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5"/>
        <v>wearables</v>
      </c>
      <c r="S969" s="10">
        <f t="shared" si="93"/>
        <v>42422.045995370368</v>
      </c>
      <c r="T969" s="10">
        <f t="shared" si="94"/>
        <v>42482.004328703704</v>
      </c>
    </row>
    <row r="970" spans="1:20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6"/>
        <v>1.325</v>
      </c>
      <c r="P970">
        <f t="shared" si="91"/>
        <v>26.5</v>
      </c>
      <c r="Q970" t="str">
        <f t="shared" si="92"/>
        <v>technology</v>
      </c>
      <c r="R970" t="str">
        <f t="shared" si="95"/>
        <v>wearables</v>
      </c>
      <c r="S970" s="10">
        <f t="shared" si="93"/>
        <v>41836.639282407406</v>
      </c>
      <c r="T970" s="10">
        <f t="shared" si="94"/>
        <v>41866.639282407406</v>
      </c>
    </row>
    <row r="971" spans="1:20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6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5"/>
        <v>wearables</v>
      </c>
      <c r="S971" s="10">
        <f t="shared" si="93"/>
        <v>42742.094988425924</v>
      </c>
      <c r="T971" s="10">
        <f t="shared" si="94"/>
        <v>42775.094988425924</v>
      </c>
    </row>
    <row r="972" spans="1:20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6"/>
        <v>45.92</v>
      </c>
      <c r="P972">
        <f t="shared" si="91"/>
        <v>164</v>
      </c>
      <c r="Q972" t="str">
        <f t="shared" si="92"/>
        <v>technology</v>
      </c>
      <c r="R972" t="str">
        <f t="shared" si="95"/>
        <v>wearables</v>
      </c>
      <c r="S972" s="10">
        <f t="shared" si="93"/>
        <v>42721.012187499997</v>
      </c>
      <c r="T972" s="10">
        <f t="shared" si="94"/>
        <v>42757.999305555553</v>
      </c>
    </row>
    <row r="973" spans="1:20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6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5"/>
        <v>wearables</v>
      </c>
      <c r="S973" s="10">
        <f t="shared" si="93"/>
        <v>42111.500694444439</v>
      </c>
      <c r="T973" s="10">
        <f t="shared" si="94"/>
        <v>42156.500694444439</v>
      </c>
    </row>
    <row r="974" spans="1:20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6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5"/>
        <v>wearables</v>
      </c>
      <c r="S974" s="10">
        <f t="shared" si="93"/>
        <v>41856.657384259255</v>
      </c>
      <c r="T974" s="10">
        <f t="shared" si="94"/>
        <v>41886.082638888889</v>
      </c>
    </row>
    <row r="975" spans="1:20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6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5"/>
        <v>wearables</v>
      </c>
      <c r="S975" s="10">
        <f t="shared" si="93"/>
        <v>42256.806631944441</v>
      </c>
      <c r="T975" s="10">
        <f t="shared" si="94"/>
        <v>42316.848298611112</v>
      </c>
    </row>
    <row r="976" spans="1:20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6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5"/>
        <v>wearables</v>
      </c>
      <c r="S976" s="10">
        <f t="shared" si="93"/>
        <v>42424.541157407402</v>
      </c>
      <c r="T976" s="10">
        <f t="shared" si="94"/>
        <v>42454.499490740738</v>
      </c>
    </row>
    <row r="977" spans="1:20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6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5"/>
        <v>wearables</v>
      </c>
      <c r="S977" s="10">
        <f t="shared" si="93"/>
        <v>42489.488252314812</v>
      </c>
      <c r="T977" s="10">
        <f t="shared" si="94"/>
        <v>42549.488252314812</v>
      </c>
    </row>
    <row r="978" spans="1:20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6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5"/>
        <v>wearables</v>
      </c>
      <c r="S978" s="10">
        <f t="shared" si="93"/>
        <v>42184.850659722222</v>
      </c>
      <c r="T978" s="10">
        <f t="shared" si="94"/>
        <v>42229.850659722222</v>
      </c>
    </row>
    <row r="979" spans="1:20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6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5"/>
        <v>wearables</v>
      </c>
      <c r="S979" s="10">
        <f t="shared" si="93"/>
        <v>42391.733761574076</v>
      </c>
      <c r="T979" s="10">
        <f t="shared" si="94"/>
        <v>42421.733761574076</v>
      </c>
    </row>
    <row r="980" spans="1:20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6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5"/>
        <v>wearables</v>
      </c>
      <c r="S980" s="10">
        <f t="shared" si="93"/>
        <v>42395.100706018515</v>
      </c>
      <c r="T980" s="10">
        <f t="shared" si="94"/>
        <v>42425.100706018515</v>
      </c>
    </row>
    <row r="981" spans="1:20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6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5"/>
        <v>wearables</v>
      </c>
      <c r="S981" s="10">
        <f t="shared" si="93"/>
        <v>42506.208657407406</v>
      </c>
      <c r="T981" s="10">
        <f t="shared" si="94"/>
        <v>42541.582638888889</v>
      </c>
    </row>
    <row r="982" spans="1:20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6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5"/>
        <v>wearables</v>
      </c>
      <c r="S982" s="10">
        <f t="shared" si="93"/>
        <v>41928.695856481478</v>
      </c>
      <c r="T982" s="10">
        <f t="shared" si="94"/>
        <v>41973.737523148149</v>
      </c>
    </row>
    <row r="983" spans="1:20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6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5"/>
        <v>wearables</v>
      </c>
      <c r="S983" s="10">
        <f t="shared" si="93"/>
        <v>41830.738680555551</v>
      </c>
      <c r="T983" s="10">
        <f t="shared" si="94"/>
        <v>41860.738680555551</v>
      </c>
    </row>
    <row r="984" spans="1:20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6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5"/>
        <v>wearables</v>
      </c>
      <c r="S984" s="10">
        <f t="shared" si="93"/>
        <v>42615.544976851852</v>
      </c>
      <c r="T984" s="10">
        <f t="shared" si="94"/>
        <v>42645.544976851852</v>
      </c>
    </row>
    <row r="985" spans="1:20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6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5"/>
        <v>wearables</v>
      </c>
      <c r="S985" s="10">
        <f t="shared" si="93"/>
        <v>42574.459317129622</v>
      </c>
      <c r="T985" s="10">
        <f t="shared" si="94"/>
        <v>42605.662499999999</v>
      </c>
    </row>
    <row r="986" spans="1:20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6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5"/>
        <v>wearables</v>
      </c>
      <c r="S986" s="10">
        <f t="shared" si="93"/>
        <v>42060.907499999994</v>
      </c>
      <c r="T986" s="10">
        <f t="shared" si="94"/>
        <v>42090.86583333333</v>
      </c>
    </row>
    <row r="987" spans="1:20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6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5"/>
        <v>wearables</v>
      </c>
      <c r="S987" s="10">
        <f t="shared" si="93"/>
        <v>42339.759375000001</v>
      </c>
      <c r="T987" s="10">
        <f t="shared" si="94"/>
        <v>42369.749999999993</v>
      </c>
    </row>
    <row r="988" spans="1:20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6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5"/>
        <v>wearables</v>
      </c>
      <c r="S988" s="10">
        <f t="shared" si="93"/>
        <v>42324.559027777774</v>
      </c>
      <c r="T988" s="10">
        <f t="shared" si="94"/>
        <v>42378.791666666664</v>
      </c>
    </row>
    <row r="989" spans="1:20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6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5"/>
        <v>wearables</v>
      </c>
      <c r="S989" s="10">
        <f t="shared" si="93"/>
        <v>41773.086226851847</v>
      </c>
      <c r="T989" s="10">
        <f t="shared" si="94"/>
        <v>41813.086226851847</v>
      </c>
    </row>
    <row r="990" spans="1:20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6"/>
        <v>0</v>
      </c>
      <c r="P990" t="e">
        <f t="shared" si="91"/>
        <v>#DIV/0!</v>
      </c>
      <c r="Q990" t="str">
        <f t="shared" si="92"/>
        <v>technology</v>
      </c>
      <c r="R990" t="str">
        <f t="shared" si="95"/>
        <v>wearables</v>
      </c>
      <c r="S990" s="10">
        <f t="shared" si="93"/>
        <v>42614.148437499993</v>
      </c>
      <c r="T990" s="10">
        <f t="shared" si="94"/>
        <v>42644.148437499993</v>
      </c>
    </row>
    <row r="991" spans="1:20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6"/>
        <v>16.77</v>
      </c>
      <c r="P991">
        <f t="shared" si="91"/>
        <v>52.40625</v>
      </c>
      <c r="Q991" t="str">
        <f t="shared" si="92"/>
        <v>technology</v>
      </c>
      <c r="R991" t="str">
        <f t="shared" si="95"/>
        <v>wearables</v>
      </c>
      <c r="S991" s="10">
        <f t="shared" si="93"/>
        <v>42611.725636574069</v>
      </c>
      <c r="T991" s="10">
        <f t="shared" si="94"/>
        <v>42641.725636574069</v>
      </c>
    </row>
    <row r="992" spans="1:20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6"/>
        <v>0.104</v>
      </c>
      <c r="P992">
        <f t="shared" si="91"/>
        <v>13</v>
      </c>
      <c r="Q992" t="str">
        <f t="shared" si="92"/>
        <v>technology</v>
      </c>
      <c r="R992" t="str">
        <f t="shared" si="95"/>
        <v>wearables</v>
      </c>
      <c r="S992" s="10">
        <f t="shared" si="93"/>
        <v>41855.575972222221</v>
      </c>
      <c r="T992" s="10">
        <f t="shared" si="94"/>
        <v>41885.575972222221</v>
      </c>
    </row>
    <row r="993" spans="1:20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6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5"/>
        <v>wearables</v>
      </c>
      <c r="S993" s="10">
        <f t="shared" si="93"/>
        <v>42538.548472222225</v>
      </c>
      <c r="T993" s="10">
        <f t="shared" si="94"/>
        <v>42563.57708333333</v>
      </c>
    </row>
    <row r="994" spans="1:20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6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5"/>
        <v>wearables</v>
      </c>
      <c r="S994" s="10">
        <f t="shared" si="93"/>
        <v>42437.71665509259</v>
      </c>
      <c r="T994" s="10">
        <f t="shared" si="94"/>
        <v>42497.674988425926</v>
      </c>
    </row>
    <row r="995" spans="1:20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6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5"/>
        <v>wearables</v>
      </c>
      <c r="S995" s="10">
        <f t="shared" si="93"/>
        <v>42652.756574074076</v>
      </c>
      <c r="T995" s="10">
        <f t="shared" si="94"/>
        <v>42685.999999999993</v>
      </c>
    </row>
    <row r="996" spans="1:20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6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5"/>
        <v>wearables</v>
      </c>
      <c r="S996" s="10">
        <f t="shared" si="93"/>
        <v>41921.054745370369</v>
      </c>
      <c r="T996" s="10">
        <f t="shared" si="94"/>
        <v>41973.749305555553</v>
      </c>
    </row>
    <row r="997" spans="1:20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6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5"/>
        <v>wearables</v>
      </c>
      <c r="S997" s="10">
        <f t="shared" si="93"/>
        <v>41947.732407407406</v>
      </c>
      <c r="T997" s="10">
        <f t="shared" si="94"/>
        <v>41972.458333333336</v>
      </c>
    </row>
    <row r="998" spans="1:20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6"/>
        <v>1.625</v>
      </c>
      <c r="P998">
        <f t="shared" si="91"/>
        <v>13</v>
      </c>
      <c r="Q998" t="str">
        <f t="shared" si="92"/>
        <v>technology</v>
      </c>
      <c r="R998" t="str">
        <f t="shared" si="95"/>
        <v>wearables</v>
      </c>
      <c r="S998" s="10">
        <f t="shared" si="93"/>
        <v>41817.658101851848</v>
      </c>
      <c r="T998" s="10">
        <f t="shared" si="94"/>
        <v>41847.435416666667</v>
      </c>
    </row>
    <row r="999" spans="1:20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6"/>
        <v>1.3</v>
      </c>
      <c r="P999">
        <f t="shared" si="91"/>
        <v>8.125</v>
      </c>
      <c r="Q999" t="str">
        <f t="shared" si="92"/>
        <v>technology</v>
      </c>
      <c r="R999" t="str">
        <f t="shared" si="95"/>
        <v>wearables</v>
      </c>
      <c r="S999" s="10">
        <f t="shared" si="93"/>
        <v>41940.894641203704</v>
      </c>
      <c r="T999" s="10">
        <f t="shared" si="94"/>
        <v>41970.936307870368</v>
      </c>
    </row>
    <row r="1000" spans="1:20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6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5"/>
        <v>wearables</v>
      </c>
      <c r="S1000" s="10">
        <f t="shared" si="93"/>
        <v>42281.960659722223</v>
      </c>
      <c r="T1000" s="10">
        <f t="shared" si="94"/>
        <v>42327.002326388887</v>
      </c>
    </row>
    <row r="1001" spans="1:20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6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5"/>
        <v>wearables</v>
      </c>
      <c r="S1001" s="10">
        <f t="shared" si="93"/>
        <v>41926.091319444444</v>
      </c>
      <c r="T1001" s="10">
        <f t="shared" si="94"/>
        <v>41956.126388888886</v>
      </c>
    </row>
    <row r="1002" spans="1:20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5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6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5"/>
        <v>wearables</v>
      </c>
      <c r="S1002" s="10">
        <f t="shared" si="93"/>
        <v>42748.851388888885</v>
      </c>
      <c r="T1002" s="10">
        <f t="shared" si="94"/>
        <v>42808.80972222222</v>
      </c>
    </row>
    <row r="1003" spans="1:20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5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6"/>
        <v>104</v>
      </c>
      <c r="P1003">
        <f t="shared" si="91"/>
        <v>1300</v>
      </c>
      <c r="Q1003" t="str">
        <f t="shared" si="92"/>
        <v>technology</v>
      </c>
      <c r="R1003" t="str">
        <f t="shared" si="95"/>
        <v>wearables</v>
      </c>
      <c r="S1003" s="10">
        <f t="shared" si="93"/>
        <v>42720.511724537035</v>
      </c>
      <c r="T1003" s="10">
        <f t="shared" si="94"/>
        <v>42765.511724537035</v>
      </c>
    </row>
    <row r="1004" spans="1:20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5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6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5"/>
        <v>wearables</v>
      </c>
      <c r="S1004" s="10">
        <f t="shared" si="93"/>
        <v>42325.475856481477</v>
      </c>
      <c r="T1004" s="10">
        <f t="shared" si="94"/>
        <v>42355.040972222218</v>
      </c>
    </row>
    <row r="1005" spans="1:20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6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5"/>
        <v>wearables</v>
      </c>
      <c r="S1005" s="10">
        <f t="shared" si="93"/>
        <v>42780.500706018516</v>
      </c>
      <c r="T1005" s="10">
        <f t="shared" si="94"/>
        <v>42810.459039351852</v>
      </c>
    </row>
    <row r="1006" spans="1:20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5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6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5"/>
        <v>wearables</v>
      </c>
      <c r="S1006" s="10">
        <f t="shared" si="93"/>
        <v>42388.5003125</v>
      </c>
      <c r="T1006" s="10">
        <f t="shared" si="94"/>
        <v>42418.5003125</v>
      </c>
    </row>
    <row r="1007" spans="1:20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5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6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5"/>
        <v>wearables</v>
      </c>
      <c r="S1007" s="10">
        <f t="shared" si="93"/>
        <v>42276.41646990741</v>
      </c>
      <c r="T1007" s="10">
        <f t="shared" si="94"/>
        <v>42307.41646990741</v>
      </c>
    </row>
    <row r="1008" spans="1:20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5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6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5"/>
        <v>wearables</v>
      </c>
      <c r="S1008" s="10">
        <f t="shared" si="93"/>
        <v>41976.83185185185</v>
      </c>
      <c r="T1008" s="10">
        <f t="shared" si="94"/>
        <v>41985.09097222222</v>
      </c>
    </row>
    <row r="1009" spans="1:20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5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6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5"/>
        <v>wearables</v>
      </c>
      <c r="S1009" s="10">
        <f t="shared" si="93"/>
        <v>42676.3752662037</v>
      </c>
      <c r="T1009" s="10">
        <f t="shared" si="94"/>
        <v>42718.416932870365</v>
      </c>
    </row>
    <row r="1010" spans="1:20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5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6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5"/>
        <v>wearables</v>
      </c>
      <c r="S1010" s="10">
        <f t="shared" si="93"/>
        <v>42702.600868055553</v>
      </c>
      <c r="T1010" s="10">
        <f t="shared" si="94"/>
        <v>42732.600868055553</v>
      </c>
    </row>
    <row r="1011" spans="1:20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5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6"/>
        <v>13.13</v>
      </c>
      <c r="P1011">
        <f t="shared" si="91"/>
        <v>65</v>
      </c>
      <c r="Q1011" t="str">
        <f t="shared" si="92"/>
        <v>technology</v>
      </c>
      <c r="R1011" t="str">
        <f t="shared" si="95"/>
        <v>wearables</v>
      </c>
      <c r="S1011" s="10">
        <f t="shared" si="93"/>
        <v>42510.396365740737</v>
      </c>
      <c r="T1011" s="10">
        <f t="shared" si="94"/>
        <v>42540.396365740737</v>
      </c>
    </row>
    <row r="1012" spans="1:20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5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6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5"/>
        <v>wearables</v>
      </c>
      <c r="S1012" s="10">
        <f t="shared" si="93"/>
        <v>42561.621087962958</v>
      </c>
      <c r="T1012" s="10">
        <f t="shared" si="94"/>
        <v>42617.915972222218</v>
      </c>
    </row>
    <row r="1013" spans="1:20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5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6"/>
        <v>0.375</v>
      </c>
      <c r="P1013">
        <f t="shared" si="91"/>
        <v>75</v>
      </c>
      <c r="Q1013" t="str">
        <f t="shared" si="92"/>
        <v>technology</v>
      </c>
      <c r="R1013" t="str">
        <f t="shared" si="95"/>
        <v>wearables</v>
      </c>
      <c r="S1013" s="10">
        <f t="shared" si="93"/>
        <v>41946.689756944441</v>
      </c>
      <c r="T1013" s="10">
        <f t="shared" si="94"/>
        <v>41991.689756944441</v>
      </c>
    </row>
    <row r="1014" spans="1:20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5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6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5"/>
        <v>wearables</v>
      </c>
      <c r="S1014" s="10">
        <f t="shared" si="93"/>
        <v>42714.232083333329</v>
      </c>
      <c r="T1014" s="10">
        <f t="shared" si="94"/>
        <v>42759.232083333329</v>
      </c>
    </row>
    <row r="1015" spans="1:20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6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5"/>
        <v>wearables</v>
      </c>
      <c r="S1015" s="10">
        <f t="shared" si="93"/>
        <v>42339.625648148147</v>
      </c>
      <c r="T1015" s="10">
        <f t="shared" si="94"/>
        <v>42367.624999999993</v>
      </c>
    </row>
    <row r="1016" spans="1:20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5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6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5"/>
        <v>wearables</v>
      </c>
      <c r="S1016" s="10">
        <f t="shared" si="93"/>
        <v>41954.79415509259</v>
      </c>
      <c r="T1016" s="10">
        <f t="shared" si="94"/>
        <v>42004.79415509259</v>
      </c>
    </row>
    <row r="1017" spans="1:20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5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6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5"/>
        <v>wearables</v>
      </c>
      <c r="S1017" s="10">
        <f t="shared" si="93"/>
        <v>42303.670081018521</v>
      </c>
      <c r="T1017" s="10">
        <f t="shared" si="94"/>
        <v>42333.711747685178</v>
      </c>
    </row>
    <row r="1018" spans="1:20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5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6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5"/>
        <v>wearables</v>
      </c>
      <c r="S1018" s="10">
        <f t="shared" si="93"/>
        <v>42421.898796296293</v>
      </c>
      <c r="T1018" s="10">
        <f t="shared" si="94"/>
        <v>42466.857129629629</v>
      </c>
    </row>
    <row r="1019" spans="1:20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5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6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5"/>
        <v>wearables</v>
      </c>
      <c r="S1019" s="10">
        <f t="shared" si="93"/>
        <v>42289.466840277775</v>
      </c>
      <c r="T1019" s="10">
        <f t="shared" si="94"/>
        <v>42329.508506944439</v>
      </c>
    </row>
    <row r="1020" spans="1:20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5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6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5"/>
        <v>wearables</v>
      </c>
      <c r="S1020" s="10">
        <f t="shared" si="93"/>
        <v>42535.283946759257</v>
      </c>
      <c r="T1020" s="10">
        <f t="shared" si="94"/>
        <v>42565.283946759257</v>
      </c>
    </row>
    <row r="1021" spans="1:20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5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6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5"/>
        <v>wearables</v>
      </c>
      <c r="S1021" s="10">
        <f t="shared" si="93"/>
        <v>42009.765613425923</v>
      </c>
      <c r="T1021" s="10">
        <f t="shared" si="94"/>
        <v>42039.765613425923</v>
      </c>
    </row>
    <row r="1022" spans="1:20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5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6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5"/>
        <v>electronic music</v>
      </c>
      <c r="S1022" s="10">
        <f t="shared" si="93"/>
        <v>42126.861215277771</v>
      </c>
      <c r="T1022" s="10">
        <f t="shared" si="94"/>
        <v>42156.824305555558</v>
      </c>
    </row>
    <row r="1023" spans="1:20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5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6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5"/>
        <v>electronic music</v>
      </c>
      <c r="S1023" s="10">
        <f t="shared" si="93"/>
        <v>42271.043645833335</v>
      </c>
      <c r="T1023" s="10">
        <f t="shared" si="94"/>
        <v>42293.958333333336</v>
      </c>
    </row>
    <row r="1024" spans="1:20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5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6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5"/>
        <v>electronic music</v>
      </c>
      <c r="S1024" s="10">
        <f t="shared" si="93"/>
        <v>42111.438391203701</v>
      </c>
      <c r="T1024" s="10">
        <f t="shared" si="94"/>
        <v>42141.438391203701</v>
      </c>
    </row>
    <row r="1025" spans="1:20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6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5"/>
        <v>electronic music</v>
      </c>
      <c r="S1025" s="10">
        <f t="shared" si="93"/>
        <v>42145.711354166669</v>
      </c>
      <c r="T1025" s="10">
        <f t="shared" si="94"/>
        <v>42175.711354166669</v>
      </c>
    </row>
    <row r="1026" spans="1:20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5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6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5"/>
        <v>electronic music</v>
      </c>
      <c r="S1026" s="10">
        <f t="shared" si="93"/>
        <v>42370.372256944444</v>
      </c>
      <c r="T1026" s="10">
        <f t="shared" si="94"/>
        <v>42400.372256944444</v>
      </c>
    </row>
    <row r="1027" spans="1:20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5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96"/>
        <v>109.92831428571431</v>
      </c>
      <c r="P1027">
        <f t="shared" ref="P1027:P1090" si="97">(E1027/L1027)</f>
        <v>71.848571428571432</v>
      </c>
      <c r="Q1027" t="str">
        <f t="shared" ref="Q1027:Q1090" si="98">LEFT(N1027,SEARCH("/",N1027,1)-1)</f>
        <v>music</v>
      </c>
      <c r="R1027" t="str">
        <f t="shared" si="95"/>
        <v>electronic music</v>
      </c>
      <c r="S1027" s="10">
        <f t="shared" ref="S1027:S1090" si="99">(J1027/86400)+25569+(-5/24)</f>
        <v>42049.625428240739</v>
      </c>
      <c r="T1027" s="10">
        <f t="shared" ref="T1027:T1090" si="100">(I1027/86400)+25569+(-5/24)</f>
        <v>42079.583761574067</v>
      </c>
    </row>
    <row r="1028" spans="1:20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5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5"/>
        <v>electronic music</v>
      </c>
      <c r="S1028" s="10">
        <f t="shared" si="99"/>
        <v>42426.199259259258</v>
      </c>
      <c r="T1028" s="10">
        <f t="shared" si="100"/>
        <v>42460.157592592594</v>
      </c>
    </row>
    <row r="1029" spans="1:20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5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5"/>
        <v>electronic music</v>
      </c>
      <c r="S1029" s="10">
        <f t="shared" si="99"/>
        <v>41904.825775462959</v>
      </c>
      <c r="T1029" s="10">
        <f t="shared" si="100"/>
        <v>41934.825775462959</v>
      </c>
    </row>
    <row r="1030" spans="1:20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5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ref="R1030:R1093" si="101">RIGHT(N1030,VALUE(LEN(N1030)-LEN(LEFT(N1030,SEARCH("/",N1030,1)-1))-1))</f>
        <v>electronic music</v>
      </c>
      <c r="S1030" s="10">
        <f t="shared" si="99"/>
        <v>42755.419039351851</v>
      </c>
      <c r="T1030" s="10">
        <f t="shared" si="100"/>
        <v>42800.624999999993</v>
      </c>
    </row>
    <row r="1031" spans="1:20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5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ref="O1031:O1094" si="102">(E1031/D1031)*100</f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101"/>
        <v>electronic music</v>
      </c>
      <c r="S1031" s="10">
        <f t="shared" si="99"/>
        <v>42044.503553240742</v>
      </c>
      <c r="T1031" s="10">
        <f t="shared" si="100"/>
        <v>42098.707638888889</v>
      </c>
    </row>
    <row r="1032" spans="1:20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5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02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101"/>
        <v>electronic music</v>
      </c>
      <c r="S1032" s="10">
        <f t="shared" si="99"/>
        <v>42611.274872685179</v>
      </c>
      <c r="T1032" s="10">
        <f t="shared" si="100"/>
        <v>42625.274872685179</v>
      </c>
    </row>
    <row r="1033" spans="1:20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5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02"/>
        <v>107.4</v>
      </c>
      <c r="P1033">
        <f t="shared" si="97"/>
        <v>108.48484848484848</v>
      </c>
      <c r="Q1033" t="str">
        <f t="shared" si="98"/>
        <v>music</v>
      </c>
      <c r="R1033" t="str">
        <f t="shared" si="101"/>
        <v>electronic music</v>
      </c>
      <c r="S1033" s="10">
        <f t="shared" si="99"/>
        <v>42324.555671296293</v>
      </c>
      <c r="T1033" s="10">
        <f t="shared" si="100"/>
        <v>42354.555671296293</v>
      </c>
    </row>
    <row r="1034" spans="1:20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5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02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101"/>
        <v>electronic music</v>
      </c>
      <c r="S1034" s="10">
        <f t="shared" si="99"/>
        <v>42514.458622685182</v>
      </c>
      <c r="T1034" s="10">
        <f t="shared" si="100"/>
        <v>42544.458622685182</v>
      </c>
    </row>
    <row r="1035" spans="1:20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02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101"/>
        <v>electronic music</v>
      </c>
      <c r="S1035" s="10">
        <f t="shared" si="99"/>
        <v>42688.52407407407</v>
      </c>
      <c r="T1035" s="10">
        <f t="shared" si="100"/>
        <v>42716.52407407407</v>
      </c>
    </row>
    <row r="1036" spans="1:20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5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02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101"/>
        <v>electronic music</v>
      </c>
      <c r="S1036" s="10">
        <f t="shared" si="99"/>
        <v>42554.958379629628</v>
      </c>
      <c r="T1036" s="10">
        <f t="shared" si="100"/>
        <v>42586.957638888889</v>
      </c>
    </row>
    <row r="1037" spans="1:20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5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02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101"/>
        <v>electronic music</v>
      </c>
      <c r="S1037" s="10">
        <f t="shared" si="99"/>
        <v>42016.43310185185</v>
      </c>
      <c r="T1037" s="10">
        <f t="shared" si="100"/>
        <v>42046.43310185185</v>
      </c>
    </row>
    <row r="1038" spans="1:20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5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02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101"/>
        <v>electronic music</v>
      </c>
      <c r="S1038" s="10">
        <f t="shared" si="99"/>
        <v>41249.240624999999</v>
      </c>
      <c r="T1038" s="10">
        <f t="shared" si="100"/>
        <v>41281.125</v>
      </c>
    </row>
    <row r="1039" spans="1:20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5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02"/>
        <v>102.1</v>
      </c>
      <c r="P1039">
        <f t="shared" si="97"/>
        <v>48.61904761904762</v>
      </c>
      <c r="Q1039" t="str">
        <f t="shared" si="98"/>
        <v>music</v>
      </c>
      <c r="R1039" t="str">
        <f t="shared" si="101"/>
        <v>electronic music</v>
      </c>
      <c r="S1039" s="10">
        <f t="shared" si="99"/>
        <v>42119.61414351852</v>
      </c>
      <c r="T1039" s="10">
        <f t="shared" si="100"/>
        <v>42141.999999999993</v>
      </c>
    </row>
    <row r="1040" spans="1:20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5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02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101"/>
        <v>electronic music</v>
      </c>
      <c r="S1040" s="10">
        <f t="shared" si="99"/>
        <v>42418.023414351854</v>
      </c>
      <c r="T1040" s="10">
        <f t="shared" si="100"/>
        <v>42447.981747685182</v>
      </c>
    </row>
    <row r="1041" spans="1:20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5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02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101"/>
        <v>electronic music</v>
      </c>
      <c r="S1041" s="10">
        <f t="shared" si="99"/>
        <v>42691.900995370372</v>
      </c>
      <c r="T1041" s="10">
        <f t="shared" si="100"/>
        <v>42717.124305555553</v>
      </c>
    </row>
    <row r="1042" spans="1:20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5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02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101"/>
        <v>audio</v>
      </c>
      <c r="S1042" s="10">
        <f t="shared" si="99"/>
        <v>42579.500104166662</v>
      </c>
      <c r="T1042" s="10">
        <f t="shared" si="100"/>
        <v>42609.500104166662</v>
      </c>
    </row>
    <row r="1043" spans="1:20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5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02"/>
        <v>0</v>
      </c>
      <c r="P1043" t="e">
        <f t="shared" si="97"/>
        <v>#DIV/0!</v>
      </c>
      <c r="Q1043" t="str">
        <f t="shared" si="98"/>
        <v>journalism</v>
      </c>
      <c r="R1043" t="str">
        <f t="shared" si="101"/>
        <v>audio</v>
      </c>
      <c r="S1043" s="10">
        <f t="shared" si="99"/>
        <v>41830.851759259254</v>
      </c>
      <c r="T1043" s="10">
        <f t="shared" si="100"/>
        <v>41850.851759259254</v>
      </c>
    </row>
    <row r="1044" spans="1:20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5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02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101"/>
        <v>audio</v>
      </c>
      <c r="S1044" s="10">
        <f t="shared" si="99"/>
        <v>41851.487824074073</v>
      </c>
      <c r="T1044" s="10">
        <f t="shared" si="100"/>
        <v>41894.208333333328</v>
      </c>
    </row>
    <row r="1045" spans="1:20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02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101"/>
        <v>audio</v>
      </c>
      <c r="S1045" s="10">
        <f t="shared" si="99"/>
        <v>42114.044618055552</v>
      </c>
      <c r="T1045" s="10">
        <f t="shared" si="100"/>
        <v>42144.044618055552</v>
      </c>
    </row>
    <row r="1046" spans="1:20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5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02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101"/>
        <v>audio</v>
      </c>
      <c r="S1046" s="10">
        <f t="shared" si="99"/>
        <v>42011.717604166661</v>
      </c>
      <c r="T1046" s="10">
        <f t="shared" si="100"/>
        <v>42068.643749999996</v>
      </c>
    </row>
    <row r="1047" spans="1:20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5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02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101"/>
        <v>audio</v>
      </c>
      <c r="S1047" s="10">
        <f t="shared" si="99"/>
        <v>41844.666087962956</v>
      </c>
      <c r="T1047" s="10">
        <f t="shared" si="100"/>
        <v>41874.666087962956</v>
      </c>
    </row>
    <row r="1048" spans="1:20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5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02"/>
        <v>0</v>
      </c>
      <c r="P1048" t="e">
        <f t="shared" si="97"/>
        <v>#DIV/0!</v>
      </c>
      <c r="Q1048" t="str">
        <f t="shared" si="98"/>
        <v>journalism</v>
      </c>
      <c r="R1048" t="str">
        <f t="shared" si="101"/>
        <v>audio</v>
      </c>
      <c r="S1048" s="10">
        <f t="shared" si="99"/>
        <v>42319.643055555549</v>
      </c>
      <c r="T1048" s="10">
        <f t="shared" si="100"/>
        <v>42364.643055555549</v>
      </c>
    </row>
    <row r="1049" spans="1:20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5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02"/>
        <v>0.05</v>
      </c>
      <c r="P1049">
        <f t="shared" si="97"/>
        <v>1</v>
      </c>
      <c r="Q1049" t="str">
        <f t="shared" si="98"/>
        <v>journalism</v>
      </c>
      <c r="R1049" t="str">
        <f t="shared" si="101"/>
        <v>audio</v>
      </c>
      <c r="S1049" s="10">
        <f t="shared" si="99"/>
        <v>41918.610127314816</v>
      </c>
      <c r="T1049" s="10">
        <f t="shared" si="100"/>
        <v>41948.65179398148</v>
      </c>
    </row>
    <row r="1050" spans="1:20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5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02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101"/>
        <v>audio</v>
      </c>
      <c r="S1050" s="10">
        <f t="shared" si="99"/>
        <v>42597.844780092586</v>
      </c>
      <c r="T1050" s="10">
        <f t="shared" si="100"/>
        <v>42637.844780092586</v>
      </c>
    </row>
    <row r="1051" spans="1:20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5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02"/>
        <v>0</v>
      </c>
      <c r="P1051" t="e">
        <f t="shared" si="97"/>
        <v>#DIV/0!</v>
      </c>
      <c r="Q1051" t="str">
        <f t="shared" si="98"/>
        <v>journalism</v>
      </c>
      <c r="R1051" t="str">
        <f t="shared" si="101"/>
        <v>audio</v>
      </c>
      <c r="S1051" s="10">
        <f t="shared" si="99"/>
        <v>42382.222743055558</v>
      </c>
      <c r="T1051" s="10">
        <f t="shared" si="100"/>
        <v>42412.222743055558</v>
      </c>
    </row>
    <row r="1052" spans="1:20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5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02"/>
        <v>0</v>
      </c>
      <c r="P1052" t="e">
        <f t="shared" si="97"/>
        <v>#DIV/0!</v>
      </c>
      <c r="Q1052" t="str">
        <f t="shared" si="98"/>
        <v>journalism</v>
      </c>
      <c r="R1052" t="str">
        <f t="shared" si="101"/>
        <v>audio</v>
      </c>
      <c r="S1052" s="10">
        <f t="shared" si="99"/>
        <v>42231.588854166665</v>
      </c>
      <c r="T1052" s="10">
        <f t="shared" si="100"/>
        <v>42261.588854166665</v>
      </c>
    </row>
    <row r="1053" spans="1:20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5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02"/>
        <v>0</v>
      </c>
      <c r="P1053" t="e">
        <f t="shared" si="97"/>
        <v>#DIV/0!</v>
      </c>
      <c r="Q1053" t="str">
        <f t="shared" si="98"/>
        <v>journalism</v>
      </c>
      <c r="R1053" t="str">
        <f t="shared" si="101"/>
        <v>audio</v>
      </c>
      <c r="S1053" s="10">
        <f t="shared" si="99"/>
        <v>41849.805844907409</v>
      </c>
      <c r="T1053" s="10">
        <f t="shared" si="100"/>
        <v>41877.805844907409</v>
      </c>
    </row>
    <row r="1054" spans="1:20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5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02"/>
        <v>0</v>
      </c>
      <c r="P1054" t="e">
        <f t="shared" si="97"/>
        <v>#DIV/0!</v>
      </c>
      <c r="Q1054" t="str">
        <f t="shared" si="98"/>
        <v>journalism</v>
      </c>
      <c r="R1054" t="str">
        <f t="shared" si="101"/>
        <v>audio</v>
      </c>
      <c r="S1054" s="10">
        <f t="shared" si="99"/>
        <v>42483.589062499996</v>
      </c>
      <c r="T1054" s="10">
        <f t="shared" si="100"/>
        <v>42527.631249999999</v>
      </c>
    </row>
    <row r="1055" spans="1:20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02"/>
        <v>1</v>
      </c>
      <c r="P1055">
        <f t="shared" si="97"/>
        <v>15</v>
      </c>
      <c r="Q1055" t="str">
        <f t="shared" si="98"/>
        <v>journalism</v>
      </c>
      <c r="R1055" t="str">
        <f t="shared" si="101"/>
        <v>audio</v>
      </c>
      <c r="S1055" s="10">
        <f t="shared" si="99"/>
        <v>42774.964490740742</v>
      </c>
      <c r="T1055" s="10">
        <f t="shared" si="100"/>
        <v>42799.964490740742</v>
      </c>
    </row>
    <row r="1056" spans="1:20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5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02"/>
        <v>0</v>
      </c>
      <c r="P1056" t="e">
        <f t="shared" si="97"/>
        <v>#DIV/0!</v>
      </c>
      <c r="Q1056" t="str">
        <f t="shared" si="98"/>
        <v>journalism</v>
      </c>
      <c r="R1056" t="str">
        <f t="shared" si="101"/>
        <v>audio</v>
      </c>
      <c r="S1056" s="10">
        <f t="shared" si="99"/>
        <v>41831.643506944441</v>
      </c>
      <c r="T1056" s="10">
        <f t="shared" si="100"/>
        <v>41861.708333333328</v>
      </c>
    </row>
    <row r="1057" spans="1:20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5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02"/>
        <v>0</v>
      </c>
      <c r="P1057" t="e">
        <f t="shared" si="97"/>
        <v>#DIV/0!</v>
      </c>
      <c r="Q1057" t="str">
        <f t="shared" si="98"/>
        <v>journalism</v>
      </c>
      <c r="R1057" t="str">
        <f t="shared" si="101"/>
        <v>audio</v>
      </c>
      <c r="S1057" s="10">
        <f t="shared" si="99"/>
        <v>42406.784085648142</v>
      </c>
      <c r="T1057" s="10">
        <f t="shared" si="100"/>
        <v>42436.784085648142</v>
      </c>
    </row>
    <row r="1058" spans="1:20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5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02"/>
        <v>0</v>
      </c>
      <c r="P1058" t="e">
        <f t="shared" si="97"/>
        <v>#DIV/0!</v>
      </c>
      <c r="Q1058" t="str">
        <f t="shared" si="98"/>
        <v>journalism</v>
      </c>
      <c r="R1058" t="str">
        <f t="shared" si="101"/>
        <v>audio</v>
      </c>
      <c r="S1058" s="10">
        <f t="shared" si="99"/>
        <v>42058.511307870365</v>
      </c>
      <c r="T1058" s="10">
        <f t="shared" si="100"/>
        <v>42118.469641203701</v>
      </c>
    </row>
    <row r="1059" spans="1:20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5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02"/>
        <v>0</v>
      </c>
      <c r="P1059" t="e">
        <f t="shared" si="97"/>
        <v>#DIV/0!</v>
      </c>
      <c r="Q1059" t="str">
        <f t="shared" si="98"/>
        <v>journalism</v>
      </c>
      <c r="R1059" t="str">
        <f t="shared" si="101"/>
        <v>audio</v>
      </c>
      <c r="S1059" s="10">
        <f t="shared" si="99"/>
        <v>42678.662997685184</v>
      </c>
      <c r="T1059" s="10">
        <f t="shared" si="100"/>
        <v>42708.704664351848</v>
      </c>
    </row>
    <row r="1060" spans="1:20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5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02"/>
        <v>0</v>
      </c>
      <c r="P1060" t="e">
        <f t="shared" si="97"/>
        <v>#DIV/0!</v>
      </c>
      <c r="Q1060" t="str">
        <f t="shared" si="98"/>
        <v>journalism</v>
      </c>
      <c r="R1060" t="str">
        <f t="shared" si="101"/>
        <v>audio</v>
      </c>
      <c r="S1060" s="10">
        <f t="shared" si="99"/>
        <v>42047.692627314813</v>
      </c>
      <c r="T1060" s="10">
        <f t="shared" si="100"/>
        <v>42088.791666666664</v>
      </c>
    </row>
    <row r="1061" spans="1:20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5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02"/>
        <v>0</v>
      </c>
      <c r="P1061" t="e">
        <f t="shared" si="97"/>
        <v>#DIV/0!</v>
      </c>
      <c r="Q1061" t="str">
        <f t="shared" si="98"/>
        <v>journalism</v>
      </c>
      <c r="R1061" t="str">
        <f t="shared" si="101"/>
        <v>audio</v>
      </c>
      <c r="S1061" s="10">
        <f t="shared" si="99"/>
        <v>42046.581666666665</v>
      </c>
      <c r="T1061" s="10">
        <f t="shared" si="100"/>
        <v>42076.54</v>
      </c>
    </row>
    <row r="1062" spans="1:20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5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02"/>
        <v>1</v>
      </c>
      <c r="P1062">
        <f t="shared" si="97"/>
        <v>50</v>
      </c>
      <c r="Q1062" t="str">
        <f t="shared" si="98"/>
        <v>journalism</v>
      </c>
      <c r="R1062" t="str">
        <f t="shared" si="101"/>
        <v>audio</v>
      </c>
      <c r="S1062" s="10">
        <f t="shared" si="99"/>
        <v>42079.704780092587</v>
      </c>
      <c r="T1062" s="10">
        <f t="shared" si="100"/>
        <v>42109.704780092587</v>
      </c>
    </row>
    <row r="1063" spans="1:20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5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02"/>
        <v>0</v>
      </c>
      <c r="P1063" t="e">
        <f t="shared" si="97"/>
        <v>#DIV/0!</v>
      </c>
      <c r="Q1063" t="str">
        <f t="shared" si="98"/>
        <v>journalism</v>
      </c>
      <c r="R1063" t="str">
        <f t="shared" si="101"/>
        <v>audio</v>
      </c>
      <c r="S1063" s="10">
        <f t="shared" si="99"/>
        <v>42432.068379629629</v>
      </c>
      <c r="T1063" s="10">
        <f t="shared" si="100"/>
        <v>42491.833333333336</v>
      </c>
    </row>
    <row r="1064" spans="1:20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5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02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101"/>
        <v>audio</v>
      </c>
      <c r="S1064" s="10">
        <f t="shared" si="99"/>
        <v>42556.598854166667</v>
      </c>
      <c r="T1064" s="10">
        <f t="shared" si="100"/>
        <v>42563.598854166667</v>
      </c>
    </row>
    <row r="1065" spans="1:20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02"/>
        <v>0</v>
      </c>
      <c r="P1065" t="e">
        <f t="shared" si="97"/>
        <v>#DIV/0!</v>
      </c>
      <c r="Q1065" t="str">
        <f t="shared" si="98"/>
        <v>journalism</v>
      </c>
      <c r="R1065" t="str">
        <f t="shared" si="101"/>
        <v>audio</v>
      </c>
      <c r="S1065" s="10">
        <f t="shared" si="99"/>
        <v>42582.822476851848</v>
      </c>
      <c r="T1065" s="10">
        <f t="shared" si="100"/>
        <v>42612.822476851848</v>
      </c>
    </row>
    <row r="1066" spans="1:20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02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101"/>
        <v>video games</v>
      </c>
      <c r="S1066" s="10">
        <f t="shared" si="99"/>
        <v>41417.019710648143</v>
      </c>
      <c r="T1066" s="10">
        <f t="shared" si="100"/>
        <v>41462.019710648143</v>
      </c>
    </row>
    <row r="1067" spans="1:20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02"/>
        <v>2.7</v>
      </c>
      <c r="P1067">
        <f t="shared" si="97"/>
        <v>16.2</v>
      </c>
      <c r="Q1067" t="str">
        <f t="shared" si="98"/>
        <v>games</v>
      </c>
      <c r="R1067" t="str">
        <f t="shared" si="101"/>
        <v>video games</v>
      </c>
      <c r="S1067" s="10">
        <f t="shared" si="99"/>
        <v>41661.172708333332</v>
      </c>
      <c r="T1067" s="10">
        <f t="shared" si="100"/>
        <v>41689.172708333332</v>
      </c>
    </row>
    <row r="1068" spans="1:20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02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101"/>
        <v>video games</v>
      </c>
      <c r="S1068" s="10">
        <f t="shared" si="99"/>
        <v>41445.754421296289</v>
      </c>
      <c r="T1068" s="10">
        <f t="shared" si="100"/>
        <v>41490.754421296289</v>
      </c>
    </row>
    <row r="1069" spans="1:20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02"/>
        <v>26</v>
      </c>
      <c r="P1069">
        <f t="shared" si="97"/>
        <v>13</v>
      </c>
      <c r="Q1069" t="str">
        <f t="shared" si="98"/>
        <v>games</v>
      </c>
      <c r="R1069" t="str">
        <f t="shared" si="101"/>
        <v>video games</v>
      </c>
      <c r="S1069" s="10">
        <f t="shared" si="99"/>
        <v>41599.647349537037</v>
      </c>
      <c r="T1069" s="10">
        <f t="shared" si="100"/>
        <v>41629.647349537037</v>
      </c>
    </row>
    <row r="1070" spans="1:20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02"/>
        <v>0.15</v>
      </c>
      <c r="P1070">
        <f t="shared" si="97"/>
        <v>11.25</v>
      </c>
      <c r="Q1070" t="str">
        <f t="shared" si="98"/>
        <v>games</v>
      </c>
      <c r="R1070" t="str">
        <f t="shared" si="101"/>
        <v>video games</v>
      </c>
      <c r="S1070" s="10">
        <f t="shared" si="99"/>
        <v>42440.162777777776</v>
      </c>
      <c r="T1070" s="10">
        <f t="shared" si="100"/>
        <v>42470.121111111112</v>
      </c>
    </row>
    <row r="1071" spans="1:20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02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101"/>
        <v>video games</v>
      </c>
      <c r="S1071" s="10">
        <f t="shared" si="99"/>
        <v>41572.021516203698</v>
      </c>
      <c r="T1071" s="10">
        <f t="shared" si="100"/>
        <v>41604.06318287037</v>
      </c>
    </row>
    <row r="1072" spans="1:20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02"/>
        <v>0.70000000000000007</v>
      </c>
      <c r="P1072">
        <f t="shared" si="97"/>
        <v>35</v>
      </c>
      <c r="Q1072" t="str">
        <f t="shared" si="98"/>
        <v>games</v>
      </c>
      <c r="R1072" t="str">
        <f t="shared" si="101"/>
        <v>video games</v>
      </c>
      <c r="S1072" s="10">
        <f t="shared" si="99"/>
        <v>41162.803495370368</v>
      </c>
      <c r="T1072" s="10">
        <f t="shared" si="100"/>
        <v>41182.803495370368</v>
      </c>
    </row>
    <row r="1073" spans="1:20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02"/>
        <v>0</v>
      </c>
      <c r="P1073" t="e">
        <f t="shared" si="97"/>
        <v>#DIV/0!</v>
      </c>
      <c r="Q1073" t="str">
        <f t="shared" si="98"/>
        <v>games</v>
      </c>
      <c r="R1073" t="str">
        <f t="shared" si="101"/>
        <v>video games</v>
      </c>
      <c r="S1073" s="10">
        <f t="shared" si="99"/>
        <v>42295.545057870368</v>
      </c>
      <c r="T1073" s="10">
        <f t="shared" si="100"/>
        <v>42325.586724537039</v>
      </c>
    </row>
    <row r="1074" spans="1:20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02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101"/>
        <v>video games</v>
      </c>
      <c r="S1074" s="10">
        <f t="shared" si="99"/>
        <v>41645.623807870368</v>
      </c>
      <c r="T1074" s="10">
        <f t="shared" si="100"/>
        <v>41675.623807870368</v>
      </c>
    </row>
    <row r="1075" spans="1:20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02"/>
        <v>1.3333333333333335</v>
      </c>
      <c r="P1075">
        <f t="shared" si="97"/>
        <v>10</v>
      </c>
      <c r="Q1075" t="str">
        <f t="shared" si="98"/>
        <v>games</v>
      </c>
      <c r="R1075" t="str">
        <f t="shared" si="101"/>
        <v>video games</v>
      </c>
      <c r="S1075" s="10">
        <f t="shared" si="99"/>
        <v>40802.756261574068</v>
      </c>
      <c r="T1075" s="10">
        <f t="shared" si="100"/>
        <v>40832.756261574068</v>
      </c>
    </row>
    <row r="1076" spans="1:20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02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101"/>
        <v>video games</v>
      </c>
      <c r="S1076" s="10">
        <f t="shared" si="99"/>
        <v>41612.964641203704</v>
      </c>
      <c r="T1076" s="10">
        <f t="shared" si="100"/>
        <v>41642.964641203704</v>
      </c>
    </row>
    <row r="1077" spans="1:20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02"/>
        <v>4.5</v>
      </c>
      <c r="P1077">
        <f t="shared" si="97"/>
        <v>15</v>
      </c>
      <c r="Q1077" t="str">
        <f t="shared" si="98"/>
        <v>games</v>
      </c>
      <c r="R1077" t="str">
        <f t="shared" si="101"/>
        <v>video games</v>
      </c>
      <c r="S1077" s="10">
        <f t="shared" si="99"/>
        <v>41005.695787037032</v>
      </c>
      <c r="T1077" s="10">
        <f t="shared" si="100"/>
        <v>41035.695787037032</v>
      </c>
    </row>
    <row r="1078" spans="1:20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02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101"/>
        <v>video games</v>
      </c>
      <c r="S1078" s="10">
        <f t="shared" si="99"/>
        <v>41838.169560185182</v>
      </c>
      <c r="T1078" s="10">
        <f t="shared" si="100"/>
        <v>41893.169560185182</v>
      </c>
    </row>
    <row r="1079" spans="1:20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02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101"/>
        <v>video games</v>
      </c>
      <c r="S1079" s="10">
        <f t="shared" si="99"/>
        <v>42352.958460648144</v>
      </c>
      <c r="T1079" s="10">
        <f t="shared" si="100"/>
        <v>42382.958460648144</v>
      </c>
    </row>
    <row r="1080" spans="1:20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02"/>
        <v>7.5</v>
      </c>
      <c r="P1080">
        <f t="shared" si="97"/>
        <v>9</v>
      </c>
      <c r="Q1080" t="str">
        <f t="shared" si="98"/>
        <v>games</v>
      </c>
      <c r="R1080" t="str">
        <f t="shared" si="101"/>
        <v>video games</v>
      </c>
      <c r="S1080" s="10">
        <f t="shared" si="99"/>
        <v>40700.987511574072</v>
      </c>
      <c r="T1080" s="10">
        <f t="shared" si="100"/>
        <v>40745.987511574072</v>
      </c>
    </row>
    <row r="1081" spans="1:20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02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101"/>
        <v>video games</v>
      </c>
      <c r="S1081" s="10">
        <f t="shared" si="99"/>
        <v>42479.358055555553</v>
      </c>
      <c r="T1081" s="10">
        <f t="shared" si="100"/>
        <v>42504.358055555553</v>
      </c>
    </row>
    <row r="1082" spans="1:20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02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101"/>
        <v>video games</v>
      </c>
      <c r="S1082" s="10">
        <f t="shared" si="99"/>
        <v>41739.929780092592</v>
      </c>
      <c r="T1082" s="10">
        <f t="shared" si="100"/>
        <v>41769.929780092592</v>
      </c>
    </row>
    <row r="1083" spans="1:20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02"/>
        <v>1.7647058823529412E-2</v>
      </c>
      <c r="P1083">
        <f t="shared" si="97"/>
        <v>3</v>
      </c>
      <c r="Q1083" t="str">
        <f t="shared" si="98"/>
        <v>games</v>
      </c>
      <c r="R1083" t="str">
        <f t="shared" si="101"/>
        <v>video games</v>
      </c>
      <c r="S1083" s="10">
        <f t="shared" si="99"/>
        <v>42002.718657407408</v>
      </c>
      <c r="T1083" s="10">
        <f t="shared" si="100"/>
        <v>42032.718657407408</v>
      </c>
    </row>
    <row r="1084" spans="1:20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02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101"/>
        <v>video games</v>
      </c>
      <c r="S1084" s="10">
        <f t="shared" si="99"/>
        <v>41101.697777777772</v>
      </c>
      <c r="T1084" s="10">
        <f t="shared" si="100"/>
        <v>41131.697777777772</v>
      </c>
    </row>
    <row r="1085" spans="1:20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02"/>
        <v>0.82000000000000006</v>
      </c>
      <c r="P1085">
        <f t="shared" si="97"/>
        <v>410</v>
      </c>
      <c r="Q1085" t="str">
        <f t="shared" si="98"/>
        <v>games</v>
      </c>
      <c r="R1085" t="str">
        <f t="shared" si="101"/>
        <v>video games</v>
      </c>
      <c r="S1085" s="10">
        <f t="shared" si="99"/>
        <v>41793.451192129629</v>
      </c>
      <c r="T1085" s="10">
        <f t="shared" si="100"/>
        <v>41853.451192129629</v>
      </c>
    </row>
    <row r="1086" spans="1:20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102"/>
        <v>0</v>
      </c>
      <c r="P1086" t="e">
        <f t="shared" si="97"/>
        <v>#DIV/0!</v>
      </c>
      <c r="Q1086" t="str">
        <f t="shared" si="98"/>
        <v>games</v>
      </c>
      <c r="R1086" t="str">
        <f t="shared" si="101"/>
        <v>video games</v>
      </c>
      <c r="S1086" s="10">
        <f t="shared" si="99"/>
        <v>41829.703749999993</v>
      </c>
      <c r="T1086" s="10">
        <f t="shared" si="100"/>
        <v>41859.703749999993</v>
      </c>
    </row>
    <row r="1087" spans="1:20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02"/>
        <v>3.42</v>
      </c>
      <c r="P1087">
        <f t="shared" si="97"/>
        <v>114</v>
      </c>
      <c r="Q1087" t="str">
        <f t="shared" si="98"/>
        <v>games</v>
      </c>
      <c r="R1087" t="str">
        <f t="shared" si="101"/>
        <v>video games</v>
      </c>
      <c r="S1087" s="10">
        <f t="shared" si="99"/>
        <v>42413.462673611109</v>
      </c>
      <c r="T1087" s="10">
        <f t="shared" si="100"/>
        <v>42443.421006944445</v>
      </c>
    </row>
    <row r="1088" spans="1:20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02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101"/>
        <v>video games</v>
      </c>
      <c r="S1088" s="10">
        <f t="shared" si="99"/>
        <v>41845.658460648148</v>
      </c>
      <c r="T1088" s="10">
        <f t="shared" si="100"/>
        <v>41875.658460648148</v>
      </c>
    </row>
    <row r="1089" spans="1:20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02"/>
        <v>0</v>
      </c>
      <c r="P1089" t="e">
        <f t="shared" si="97"/>
        <v>#DIV/0!</v>
      </c>
      <c r="Q1089" t="str">
        <f t="shared" si="98"/>
        <v>games</v>
      </c>
      <c r="R1089" t="str">
        <f t="shared" si="101"/>
        <v>video games</v>
      </c>
      <c r="S1089" s="10">
        <f t="shared" si="99"/>
        <v>41775.505636574067</v>
      </c>
      <c r="T1089" s="10">
        <f t="shared" si="100"/>
        <v>41805.505636574067</v>
      </c>
    </row>
    <row r="1090" spans="1:20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02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101"/>
        <v>video games</v>
      </c>
      <c r="S1090" s="10">
        <f t="shared" si="99"/>
        <v>41723.591053240736</v>
      </c>
      <c r="T1090" s="10">
        <f t="shared" si="100"/>
        <v>41753.591053240736</v>
      </c>
    </row>
    <row r="1091" spans="1:20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02"/>
        <v>7.8266666666666662</v>
      </c>
      <c r="P1091">
        <f t="shared" ref="P1091:P1154" si="103">(E1091/L1091)</f>
        <v>23.959183673469386</v>
      </c>
      <c r="Q1091" t="str">
        <f t="shared" ref="Q1091:Q1154" si="104">LEFT(N1091,SEARCH("/",N1091,1)-1)</f>
        <v>games</v>
      </c>
      <c r="R1091" t="str">
        <f t="shared" si="101"/>
        <v>video games</v>
      </c>
      <c r="S1091" s="10">
        <f t="shared" ref="S1091:S1154" si="105">(J1091/86400)+25569+(-5/24)</f>
        <v>42150.981192129628</v>
      </c>
      <c r="T1091" s="10">
        <f t="shared" ref="T1091:T1154" si="106">(I1091/86400)+25569+(-5/24)</f>
        <v>42180.981192129628</v>
      </c>
    </row>
    <row r="1092" spans="1:20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1"/>
        <v>video games</v>
      </c>
      <c r="S1092" s="10">
        <f t="shared" si="105"/>
        <v>42122.977465277778</v>
      </c>
      <c r="T1092" s="10">
        <f t="shared" si="106"/>
        <v>42152.977465277778</v>
      </c>
    </row>
    <row r="1093" spans="1:20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1"/>
        <v>video games</v>
      </c>
      <c r="S1093" s="10">
        <f t="shared" si="105"/>
        <v>42440.611944444441</v>
      </c>
      <c r="T1093" s="10">
        <f t="shared" si="106"/>
        <v>42470.570277777777</v>
      </c>
    </row>
    <row r="1094" spans="1:20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ref="R1094:R1157" si="107">RIGHT(N1094,VALUE(LEN(N1094)-LEN(LEFT(N1094,SEARCH("/",N1094,1)-1))-1))</f>
        <v>video games</v>
      </c>
      <c r="S1094" s="10">
        <f t="shared" si="105"/>
        <v>41249.817569444444</v>
      </c>
      <c r="T1094" s="10">
        <f t="shared" si="106"/>
        <v>41279.817569444444</v>
      </c>
    </row>
    <row r="1095" spans="1:20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ref="O1095:O1158" si="108">(E1095/D1095)*100</f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7"/>
        <v>video games</v>
      </c>
      <c r="S1095" s="10">
        <f t="shared" si="105"/>
        <v>42396.765474537031</v>
      </c>
      <c r="T1095" s="10">
        <f t="shared" si="106"/>
        <v>42411.765474537031</v>
      </c>
    </row>
    <row r="1096" spans="1:20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8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7"/>
        <v>video games</v>
      </c>
      <c r="S1096" s="10">
        <f t="shared" si="105"/>
        <v>40795.505011574074</v>
      </c>
      <c r="T1096" s="10">
        <f t="shared" si="106"/>
        <v>40825.505011574074</v>
      </c>
    </row>
    <row r="1097" spans="1:20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8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7"/>
        <v>video games</v>
      </c>
      <c r="S1097" s="10">
        <f t="shared" si="105"/>
        <v>41486.328935185185</v>
      </c>
      <c r="T1097" s="10">
        <f t="shared" si="106"/>
        <v>41516.328935185185</v>
      </c>
    </row>
    <row r="1098" spans="1:20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8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7"/>
        <v>video games</v>
      </c>
      <c r="S1098" s="10">
        <f t="shared" si="105"/>
        <v>41885.309652777774</v>
      </c>
      <c r="T1098" s="10">
        <f t="shared" si="106"/>
        <v>41915.9375</v>
      </c>
    </row>
    <row r="1099" spans="1:20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8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7"/>
        <v>video games</v>
      </c>
      <c r="S1099" s="10">
        <f t="shared" si="105"/>
        <v>41660.584224537037</v>
      </c>
      <c r="T1099" s="10">
        <f t="shared" si="106"/>
        <v>41700.584224537037</v>
      </c>
    </row>
    <row r="1100" spans="1:20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8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7"/>
        <v>video games</v>
      </c>
      <c r="S1100" s="10">
        <f t="shared" si="105"/>
        <v>41712.554340277777</v>
      </c>
      <c r="T1100" s="10">
        <f t="shared" si="106"/>
        <v>41742.554340277777</v>
      </c>
    </row>
    <row r="1101" spans="1:20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8"/>
        <v>0.5</v>
      </c>
      <c r="P1101">
        <f t="shared" si="103"/>
        <v>25</v>
      </c>
      <c r="Q1101" t="str">
        <f t="shared" si="104"/>
        <v>games</v>
      </c>
      <c r="R1101" t="str">
        <f t="shared" si="107"/>
        <v>video games</v>
      </c>
      <c r="S1101" s="10">
        <f t="shared" si="105"/>
        <v>42107.628101851849</v>
      </c>
      <c r="T1101" s="10">
        <f t="shared" si="106"/>
        <v>42137.628101851849</v>
      </c>
    </row>
    <row r="1102" spans="1:20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8"/>
        <v>2.5</v>
      </c>
      <c r="P1102">
        <f t="shared" si="103"/>
        <v>10</v>
      </c>
      <c r="Q1102" t="str">
        <f t="shared" si="104"/>
        <v>games</v>
      </c>
      <c r="R1102" t="str">
        <f t="shared" si="107"/>
        <v>video games</v>
      </c>
      <c r="S1102" s="10">
        <f t="shared" si="105"/>
        <v>42383.902442129627</v>
      </c>
      <c r="T1102" s="10">
        <f t="shared" si="106"/>
        <v>42413.902442129627</v>
      </c>
    </row>
    <row r="1103" spans="1:20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8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7"/>
        <v>video games</v>
      </c>
      <c r="S1103" s="10">
        <f t="shared" si="105"/>
        <v>42538.564097222225</v>
      </c>
      <c r="T1103" s="10">
        <f t="shared" si="106"/>
        <v>42565.549999999996</v>
      </c>
    </row>
    <row r="1104" spans="1:20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8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7"/>
        <v>video games</v>
      </c>
      <c r="S1104" s="10">
        <f t="shared" si="105"/>
        <v>41576.837094907409</v>
      </c>
      <c r="T1104" s="10">
        <f t="shared" si="106"/>
        <v>41617.040972222218</v>
      </c>
    </row>
    <row r="1105" spans="1:20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8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7"/>
        <v>video games</v>
      </c>
      <c r="S1105" s="10">
        <f t="shared" si="105"/>
        <v>42479.013773148145</v>
      </c>
      <c r="T1105" s="10">
        <f t="shared" si="106"/>
        <v>42539.013773148145</v>
      </c>
    </row>
    <row r="1106" spans="1:20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8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7"/>
        <v>video games</v>
      </c>
      <c r="S1106" s="10">
        <f t="shared" si="105"/>
        <v>41771.201631944445</v>
      </c>
      <c r="T1106" s="10">
        <f t="shared" si="106"/>
        <v>41801.201631944445</v>
      </c>
    </row>
    <row r="1107" spans="1:20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8"/>
        <v>0.159</v>
      </c>
      <c r="P1107">
        <f t="shared" si="103"/>
        <v>71.55</v>
      </c>
      <c r="Q1107" t="str">
        <f t="shared" si="104"/>
        <v>games</v>
      </c>
      <c r="R1107" t="str">
        <f t="shared" si="107"/>
        <v>video games</v>
      </c>
      <c r="S1107" s="10">
        <f t="shared" si="105"/>
        <v>41691.927395833329</v>
      </c>
      <c r="T1107" s="10">
        <f t="shared" si="106"/>
        <v>41721.885729166665</v>
      </c>
    </row>
    <row r="1108" spans="1:20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8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7"/>
        <v>video games</v>
      </c>
      <c r="S1108" s="10">
        <f t="shared" si="105"/>
        <v>40973.532118055555</v>
      </c>
      <c r="T1108" s="10">
        <f t="shared" si="106"/>
        <v>41003.490451388883</v>
      </c>
    </row>
    <row r="1109" spans="1:20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8"/>
        <v>0</v>
      </c>
      <c r="P1109" t="e">
        <f t="shared" si="103"/>
        <v>#DIV/0!</v>
      </c>
      <c r="Q1109" t="str">
        <f t="shared" si="104"/>
        <v>games</v>
      </c>
      <c r="R1109" t="str">
        <f t="shared" si="107"/>
        <v>video games</v>
      </c>
      <c r="S1109" s="10">
        <f t="shared" si="105"/>
        <v>41813.653055555551</v>
      </c>
      <c r="T1109" s="10">
        <f t="shared" si="106"/>
        <v>41843.653055555551</v>
      </c>
    </row>
    <row r="1110" spans="1:20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8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7"/>
        <v>video games</v>
      </c>
      <c r="S1110" s="10">
        <f t="shared" si="105"/>
        <v>40952.42864583333</v>
      </c>
      <c r="T1110" s="10">
        <f t="shared" si="106"/>
        <v>41012.386979166666</v>
      </c>
    </row>
    <row r="1111" spans="1:20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8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7"/>
        <v>video games</v>
      </c>
      <c r="S1111" s="10">
        <f t="shared" si="105"/>
        <v>42662.543865740743</v>
      </c>
      <c r="T1111" s="10">
        <f t="shared" si="106"/>
        <v>42692.5855324074</v>
      </c>
    </row>
    <row r="1112" spans="1:20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8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7"/>
        <v>video games</v>
      </c>
      <c r="S1112" s="10">
        <f t="shared" si="105"/>
        <v>41220.72479166666</v>
      </c>
      <c r="T1112" s="10">
        <f t="shared" si="106"/>
        <v>41250.72479166666</v>
      </c>
    </row>
    <row r="1113" spans="1:20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8"/>
        <v>0.04</v>
      </c>
      <c r="P1113">
        <f t="shared" si="103"/>
        <v>1</v>
      </c>
      <c r="Q1113" t="str">
        <f t="shared" si="104"/>
        <v>games</v>
      </c>
      <c r="R1113" t="str">
        <f t="shared" si="107"/>
        <v>video games</v>
      </c>
      <c r="S1113" s="10">
        <f t="shared" si="105"/>
        <v>42346.995254629626</v>
      </c>
      <c r="T1113" s="10">
        <f t="shared" si="106"/>
        <v>42376.995254629626</v>
      </c>
    </row>
    <row r="1114" spans="1:20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8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7"/>
        <v>video games</v>
      </c>
      <c r="S1114" s="10">
        <f t="shared" si="105"/>
        <v>41963.551053240742</v>
      </c>
      <c r="T1114" s="10">
        <f t="shared" si="106"/>
        <v>42023.145833333336</v>
      </c>
    </row>
    <row r="1115" spans="1:20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8"/>
        <v>0.5</v>
      </c>
      <c r="P1115">
        <f t="shared" si="103"/>
        <v>5</v>
      </c>
      <c r="Q1115" t="str">
        <f t="shared" si="104"/>
        <v>games</v>
      </c>
      <c r="R1115" t="str">
        <f t="shared" si="107"/>
        <v>video games</v>
      </c>
      <c r="S1115" s="10">
        <f t="shared" si="105"/>
        <v>41835.768749999996</v>
      </c>
      <c r="T1115" s="10">
        <f t="shared" si="106"/>
        <v>41865.768749999996</v>
      </c>
    </row>
    <row r="1116" spans="1:20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8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7"/>
        <v>video games</v>
      </c>
      <c r="S1116" s="10">
        <f t="shared" si="105"/>
        <v>41526.13758101852</v>
      </c>
      <c r="T1116" s="10">
        <f t="shared" si="106"/>
        <v>41556.13758101852</v>
      </c>
    </row>
    <row r="1117" spans="1:20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8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7"/>
        <v>video games</v>
      </c>
      <c r="S1117" s="10">
        <f t="shared" si="105"/>
        <v>42429.487210648142</v>
      </c>
      <c r="T1117" s="10">
        <f t="shared" si="106"/>
        <v>42459.445543981477</v>
      </c>
    </row>
    <row r="1118" spans="1:20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8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7"/>
        <v>video games</v>
      </c>
      <c r="S1118" s="10">
        <f t="shared" si="105"/>
        <v>41009.638981481483</v>
      </c>
      <c r="T1118" s="10">
        <f t="shared" si="106"/>
        <v>41069.638981481483</v>
      </c>
    </row>
    <row r="1119" spans="1:20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8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7"/>
        <v>video games</v>
      </c>
      <c r="S1119" s="10">
        <f t="shared" si="105"/>
        <v>42333.390196759261</v>
      </c>
      <c r="T1119" s="10">
        <f t="shared" si="106"/>
        <v>42363.390196759261</v>
      </c>
    </row>
    <row r="1120" spans="1:20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8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7"/>
        <v>video games</v>
      </c>
      <c r="S1120" s="10">
        <f t="shared" si="105"/>
        <v>41703.958090277774</v>
      </c>
      <c r="T1120" s="10">
        <f t="shared" si="106"/>
        <v>41733.91642361111</v>
      </c>
    </row>
    <row r="1121" spans="1:20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8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7"/>
        <v>video games</v>
      </c>
      <c r="S1121" s="10">
        <f t="shared" si="105"/>
        <v>41722.584074074075</v>
      </c>
      <c r="T1121" s="10">
        <f t="shared" si="106"/>
        <v>41735.584074074075</v>
      </c>
    </row>
    <row r="1122" spans="1:20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8"/>
        <v>0</v>
      </c>
      <c r="P1122" t="e">
        <f t="shared" si="103"/>
        <v>#DIV/0!</v>
      </c>
      <c r="Q1122" t="str">
        <f t="shared" si="104"/>
        <v>games</v>
      </c>
      <c r="R1122" t="str">
        <f t="shared" si="107"/>
        <v>video games</v>
      </c>
      <c r="S1122" s="10">
        <f t="shared" si="105"/>
        <v>40799.664351851847</v>
      </c>
      <c r="T1122" s="10">
        <f t="shared" si="106"/>
        <v>40844.664351851847</v>
      </c>
    </row>
    <row r="1123" spans="1:20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8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7"/>
        <v>video games</v>
      </c>
      <c r="S1123" s="10">
        <f t="shared" si="105"/>
        <v>42412.72587962963</v>
      </c>
      <c r="T1123" s="10">
        <f t="shared" si="106"/>
        <v>42442.684212962959</v>
      </c>
    </row>
    <row r="1124" spans="1:20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8"/>
        <v>0</v>
      </c>
      <c r="P1124" t="e">
        <f t="shared" si="103"/>
        <v>#DIV/0!</v>
      </c>
      <c r="Q1124" t="str">
        <f t="shared" si="104"/>
        <v>games</v>
      </c>
      <c r="R1124" t="str">
        <f t="shared" si="107"/>
        <v>video games</v>
      </c>
      <c r="S1124" s="10">
        <f t="shared" si="105"/>
        <v>41410.495659722219</v>
      </c>
      <c r="T1124" s="10">
        <f t="shared" si="106"/>
        <v>41424.495659722219</v>
      </c>
    </row>
    <row r="1125" spans="1:20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8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7"/>
        <v>video games</v>
      </c>
      <c r="S1125" s="10">
        <f t="shared" si="105"/>
        <v>41718.315370370365</v>
      </c>
      <c r="T1125" s="10">
        <f t="shared" si="106"/>
        <v>41748.315370370365</v>
      </c>
    </row>
    <row r="1126" spans="1:20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8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7"/>
        <v>mobile games</v>
      </c>
      <c r="S1126" s="10">
        <f t="shared" si="105"/>
        <v>42094.458923611113</v>
      </c>
      <c r="T1126" s="10">
        <f t="shared" si="106"/>
        <v>42124.458923611113</v>
      </c>
    </row>
    <row r="1127" spans="1:20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8"/>
        <v>0</v>
      </c>
      <c r="P1127" t="e">
        <f t="shared" si="103"/>
        <v>#DIV/0!</v>
      </c>
      <c r="Q1127" t="str">
        <f t="shared" si="104"/>
        <v>games</v>
      </c>
      <c r="R1127" t="str">
        <f t="shared" si="107"/>
        <v>mobile games</v>
      </c>
      <c r="S1127" s="10">
        <f t="shared" si="105"/>
        <v>42212.415856481479</v>
      </c>
      <c r="T1127" s="10">
        <f t="shared" si="106"/>
        <v>42272.415856481479</v>
      </c>
    </row>
    <row r="1128" spans="1:20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8"/>
        <v>0.5</v>
      </c>
      <c r="P1128">
        <f t="shared" si="103"/>
        <v>5</v>
      </c>
      <c r="Q1128" t="str">
        <f t="shared" si="104"/>
        <v>games</v>
      </c>
      <c r="R1128" t="str">
        <f t="shared" si="107"/>
        <v>mobile games</v>
      </c>
      <c r="S1128" s="10">
        <f t="shared" si="105"/>
        <v>42535.119143518517</v>
      </c>
      <c r="T1128" s="10">
        <f t="shared" si="106"/>
        <v>42565.119143518517</v>
      </c>
    </row>
    <row r="1129" spans="1:20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8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7"/>
        <v>mobile games</v>
      </c>
      <c r="S1129" s="10">
        <f t="shared" si="105"/>
        <v>41926.645833333328</v>
      </c>
      <c r="T1129" s="10">
        <f t="shared" si="106"/>
        <v>41957.687499999993</v>
      </c>
    </row>
    <row r="1130" spans="1:20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8"/>
        <v>0.1</v>
      </c>
      <c r="P1130">
        <f t="shared" si="103"/>
        <v>1</v>
      </c>
      <c r="Q1130" t="str">
        <f t="shared" si="104"/>
        <v>games</v>
      </c>
      <c r="R1130" t="str">
        <f t="shared" si="107"/>
        <v>mobile games</v>
      </c>
      <c r="S1130" s="10">
        <f t="shared" si="105"/>
        <v>41828.441168981481</v>
      </c>
      <c r="T1130" s="10">
        <f t="shared" si="106"/>
        <v>41858.441168981481</v>
      </c>
    </row>
    <row r="1131" spans="1:20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8"/>
        <v>0.105</v>
      </c>
      <c r="P1131">
        <f t="shared" si="103"/>
        <v>10.5</v>
      </c>
      <c r="Q1131" t="str">
        <f t="shared" si="104"/>
        <v>games</v>
      </c>
      <c r="R1131" t="str">
        <f t="shared" si="107"/>
        <v>mobile games</v>
      </c>
      <c r="S1131" s="10">
        <f t="shared" si="105"/>
        <v>42496.056631944441</v>
      </c>
      <c r="T1131" s="10">
        <f t="shared" si="106"/>
        <v>42526.056631944441</v>
      </c>
    </row>
    <row r="1132" spans="1:20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8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7"/>
        <v>mobile games</v>
      </c>
      <c r="S1132" s="10">
        <f t="shared" si="105"/>
        <v>41908.788194444445</v>
      </c>
      <c r="T1132" s="10">
        <f t="shared" si="106"/>
        <v>41968.829861111109</v>
      </c>
    </row>
    <row r="1133" spans="1:20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8"/>
        <v>0</v>
      </c>
      <c r="P1133" t="e">
        <f t="shared" si="103"/>
        <v>#DIV/0!</v>
      </c>
      <c r="Q1133" t="str">
        <f t="shared" si="104"/>
        <v>games</v>
      </c>
      <c r="R1133" t="str">
        <f t="shared" si="107"/>
        <v>mobile games</v>
      </c>
      <c r="S1133" s="10">
        <f t="shared" si="105"/>
        <v>42332.699861111112</v>
      </c>
      <c r="T1133" s="10">
        <f t="shared" si="106"/>
        <v>42362.699861111112</v>
      </c>
    </row>
    <row r="1134" spans="1:20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8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7"/>
        <v>mobile games</v>
      </c>
      <c r="S1134" s="10">
        <f t="shared" si="105"/>
        <v>42705.907071759262</v>
      </c>
      <c r="T1134" s="10">
        <f t="shared" si="106"/>
        <v>42735.907071759262</v>
      </c>
    </row>
    <row r="1135" spans="1:20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8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7"/>
        <v>mobile games</v>
      </c>
      <c r="S1135" s="10">
        <f t="shared" si="105"/>
        <v>41821.198854166665</v>
      </c>
      <c r="T1135" s="10">
        <f t="shared" si="106"/>
        <v>41851.198854166665</v>
      </c>
    </row>
    <row r="1136" spans="1:20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8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7"/>
        <v>mobile games</v>
      </c>
      <c r="S1136" s="10">
        <f t="shared" si="105"/>
        <v>41958.07671296296</v>
      </c>
      <c r="T1136" s="10">
        <f t="shared" si="106"/>
        <v>41971.981249999997</v>
      </c>
    </row>
    <row r="1137" spans="1:20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8"/>
        <v>5</v>
      </c>
      <c r="P1137">
        <f t="shared" si="103"/>
        <v>50</v>
      </c>
      <c r="Q1137" t="str">
        <f t="shared" si="104"/>
        <v>games</v>
      </c>
      <c r="R1137" t="str">
        <f t="shared" si="107"/>
        <v>mobile games</v>
      </c>
      <c r="S1137" s="10">
        <f t="shared" si="105"/>
        <v>42558.781180555554</v>
      </c>
      <c r="T1137" s="10">
        <f t="shared" si="106"/>
        <v>42588.781180555554</v>
      </c>
    </row>
    <row r="1138" spans="1:20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8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7"/>
        <v>mobile games</v>
      </c>
      <c r="S1138" s="10">
        <f t="shared" si="105"/>
        <v>42327.46329861111</v>
      </c>
      <c r="T1138" s="10">
        <f t="shared" si="106"/>
        <v>42357.46329861111</v>
      </c>
    </row>
    <row r="1139" spans="1:20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8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7"/>
        <v>mobile games</v>
      </c>
      <c r="S1139" s="10">
        <f t="shared" si="105"/>
        <v>42453.611354166664</v>
      </c>
      <c r="T1139" s="10">
        <f t="shared" si="106"/>
        <v>42483.611354166664</v>
      </c>
    </row>
    <row r="1140" spans="1:20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8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7"/>
        <v>mobile games</v>
      </c>
      <c r="S1140" s="10">
        <f t="shared" si="105"/>
        <v>42736.698275462964</v>
      </c>
      <c r="T1140" s="10">
        <f t="shared" si="106"/>
        <v>42756.698275462964</v>
      </c>
    </row>
    <row r="1141" spans="1:20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8"/>
        <v>6.25E-2</v>
      </c>
      <c r="P1141">
        <f t="shared" si="103"/>
        <v>5</v>
      </c>
      <c r="Q1141" t="str">
        <f t="shared" si="104"/>
        <v>games</v>
      </c>
      <c r="R1141" t="str">
        <f t="shared" si="107"/>
        <v>mobile games</v>
      </c>
      <c r="S1141" s="10">
        <f t="shared" si="105"/>
        <v>41975.139189814814</v>
      </c>
      <c r="T1141" s="10">
        <f t="shared" si="106"/>
        <v>42005.139189814814</v>
      </c>
    </row>
    <row r="1142" spans="1:20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8"/>
        <v>0</v>
      </c>
      <c r="P1142" t="e">
        <f t="shared" si="103"/>
        <v>#DIV/0!</v>
      </c>
      <c r="Q1142" t="str">
        <f t="shared" si="104"/>
        <v>games</v>
      </c>
      <c r="R1142" t="str">
        <f t="shared" si="107"/>
        <v>mobile games</v>
      </c>
      <c r="S1142" s="10">
        <f t="shared" si="105"/>
        <v>42192.253715277773</v>
      </c>
      <c r="T1142" s="10">
        <f t="shared" si="106"/>
        <v>42222.253715277773</v>
      </c>
    </row>
    <row r="1143" spans="1:20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8"/>
        <v>0</v>
      </c>
      <c r="P1143" t="e">
        <f t="shared" si="103"/>
        <v>#DIV/0!</v>
      </c>
      <c r="Q1143" t="str">
        <f t="shared" si="104"/>
        <v>games</v>
      </c>
      <c r="R1143" t="str">
        <f t="shared" si="107"/>
        <v>mobile games</v>
      </c>
      <c r="S1143" s="10">
        <f t="shared" si="105"/>
        <v>42164.491319444445</v>
      </c>
      <c r="T1143" s="10">
        <f t="shared" si="106"/>
        <v>42194.491319444445</v>
      </c>
    </row>
    <row r="1144" spans="1:20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8"/>
        <v>0</v>
      </c>
      <c r="P1144" t="e">
        <f t="shared" si="103"/>
        <v>#DIV/0!</v>
      </c>
      <c r="Q1144" t="str">
        <f t="shared" si="104"/>
        <v>games</v>
      </c>
      <c r="R1144" t="str">
        <f t="shared" si="107"/>
        <v>mobile games</v>
      </c>
      <c r="S1144" s="10">
        <f t="shared" si="105"/>
        <v>42021.797766203701</v>
      </c>
      <c r="T1144" s="10">
        <f t="shared" si="106"/>
        <v>42051.797766203701</v>
      </c>
    </row>
    <row r="1145" spans="1:20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8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7"/>
        <v>mobile games</v>
      </c>
      <c r="S1145" s="10">
        <f t="shared" si="105"/>
        <v>42324.985254629624</v>
      </c>
      <c r="T1145" s="10">
        <f t="shared" si="106"/>
        <v>42354.985254629624</v>
      </c>
    </row>
    <row r="1146" spans="1:20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8"/>
        <v>0</v>
      </c>
      <c r="P1146" t="e">
        <f t="shared" si="103"/>
        <v>#DIV/0!</v>
      </c>
      <c r="Q1146" t="str">
        <f t="shared" si="104"/>
        <v>food</v>
      </c>
      <c r="R1146" t="str">
        <f t="shared" si="107"/>
        <v>food trucks</v>
      </c>
      <c r="S1146" s="10">
        <f t="shared" si="105"/>
        <v>42092.973611111105</v>
      </c>
      <c r="T1146" s="10">
        <f t="shared" si="106"/>
        <v>42122.973611111105</v>
      </c>
    </row>
    <row r="1147" spans="1:20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8"/>
        <v>0.125</v>
      </c>
      <c r="P1147">
        <f t="shared" si="103"/>
        <v>100</v>
      </c>
      <c r="Q1147" t="str">
        <f t="shared" si="104"/>
        <v>food</v>
      </c>
      <c r="R1147" t="str">
        <f t="shared" si="107"/>
        <v>food trucks</v>
      </c>
      <c r="S1147" s="10">
        <f t="shared" si="105"/>
        <v>41854.539259259254</v>
      </c>
      <c r="T1147" s="10">
        <f t="shared" si="106"/>
        <v>41914.539259259254</v>
      </c>
    </row>
    <row r="1148" spans="1:20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8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7"/>
        <v>food trucks</v>
      </c>
      <c r="S1148" s="10">
        <f t="shared" si="105"/>
        <v>41723.745057870365</v>
      </c>
      <c r="T1148" s="10">
        <f t="shared" si="106"/>
        <v>41761.745057870365</v>
      </c>
    </row>
    <row r="1149" spans="1:20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8"/>
        <v>0</v>
      </c>
      <c r="P1149" t="e">
        <f t="shared" si="103"/>
        <v>#DIV/0!</v>
      </c>
      <c r="Q1149" t="str">
        <f t="shared" si="104"/>
        <v>food</v>
      </c>
      <c r="R1149" t="str">
        <f t="shared" si="107"/>
        <v>food trucks</v>
      </c>
      <c r="S1149" s="10">
        <f t="shared" si="105"/>
        <v>41871.763692129629</v>
      </c>
      <c r="T1149" s="10">
        <f t="shared" si="106"/>
        <v>41931.763692129629</v>
      </c>
    </row>
    <row r="1150" spans="1:20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8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7"/>
        <v>food trucks</v>
      </c>
      <c r="S1150" s="10">
        <f t="shared" si="105"/>
        <v>42674.962743055548</v>
      </c>
      <c r="T1150" s="10">
        <f t="shared" si="106"/>
        <v>42705.00440972222</v>
      </c>
    </row>
    <row r="1151" spans="1:20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8"/>
        <v>0.15</v>
      </c>
      <c r="P1151">
        <f t="shared" si="103"/>
        <v>37.5</v>
      </c>
      <c r="Q1151" t="str">
        <f t="shared" si="104"/>
        <v>food</v>
      </c>
      <c r="R1151" t="str">
        <f t="shared" si="107"/>
        <v>food trucks</v>
      </c>
      <c r="S1151" s="10">
        <f t="shared" si="105"/>
        <v>42507.501921296294</v>
      </c>
      <c r="T1151" s="10">
        <f t="shared" si="106"/>
        <v>42537.501921296294</v>
      </c>
    </row>
    <row r="1152" spans="1:20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8"/>
        <v>10.08</v>
      </c>
      <c r="P1152">
        <f t="shared" si="103"/>
        <v>42</v>
      </c>
      <c r="Q1152" t="str">
        <f t="shared" si="104"/>
        <v>food</v>
      </c>
      <c r="R1152" t="str">
        <f t="shared" si="107"/>
        <v>food trucks</v>
      </c>
      <c r="S1152" s="10">
        <f t="shared" si="105"/>
        <v>42317.74623842592</v>
      </c>
      <c r="T1152" s="10">
        <f t="shared" si="106"/>
        <v>42377.74623842592</v>
      </c>
    </row>
    <row r="1153" spans="1:20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8"/>
        <v>0</v>
      </c>
      <c r="P1153" t="e">
        <f t="shared" si="103"/>
        <v>#DIV/0!</v>
      </c>
      <c r="Q1153" t="str">
        <f t="shared" si="104"/>
        <v>food</v>
      </c>
      <c r="R1153" t="str">
        <f t="shared" si="107"/>
        <v>food trucks</v>
      </c>
      <c r="S1153" s="10">
        <f t="shared" si="105"/>
        <v>42223.894247685188</v>
      </c>
      <c r="T1153" s="10">
        <f t="shared" si="106"/>
        <v>42253.894247685188</v>
      </c>
    </row>
    <row r="1154" spans="1:20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8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7"/>
        <v>food trucks</v>
      </c>
      <c r="S1154" s="10">
        <f t="shared" si="105"/>
        <v>42109.501296296294</v>
      </c>
      <c r="T1154" s="10">
        <f t="shared" si="106"/>
        <v>42139.501296296294</v>
      </c>
    </row>
    <row r="1155" spans="1:20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08"/>
        <v>0.625</v>
      </c>
      <c r="P1155">
        <f t="shared" ref="P1155:P1218" si="109">(E1155/L1155)</f>
        <v>50</v>
      </c>
      <c r="Q1155" t="str">
        <f t="shared" ref="Q1155:Q1218" si="110">LEFT(N1155,SEARCH("/",N1155,1)-1)</f>
        <v>food</v>
      </c>
      <c r="R1155" t="str">
        <f t="shared" si="107"/>
        <v>food trucks</v>
      </c>
      <c r="S1155" s="10">
        <f t="shared" ref="S1155:S1218" si="111">(J1155/86400)+25569+(-5/24)</f>
        <v>42143.505844907406</v>
      </c>
      <c r="T1155" s="10">
        <f t="shared" ref="T1155:T1218" si="112">(I1155/86400)+25569+(-5/24)</f>
        <v>42173.505844907406</v>
      </c>
    </row>
    <row r="1156" spans="1:20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07"/>
        <v>food trucks</v>
      </c>
      <c r="S1156" s="10">
        <f t="shared" si="111"/>
        <v>42222.900532407402</v>
      </c>
      <c r="T1156" s="10">
        <f t="shared" si="112"/>
        <v>42252.900532407402</v>
      </c>
    </row>
    <row r="1157" spans="1:20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07"/>
        <v>food trucks</v>
      </c>
      <c r="S1157" s="10">
        <f t="shared" si="111"/>
        <v>41835.555648148147</v>
      </c>
      <c r="T1157" s="10">
        <f t="shared" si="112"/>
        <v>41865.555648148147</v>
      </c>
    </row>
    <row r="1158" spans="1:20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ref="R1158:R1221" si="113">RIGHT(N1158,VALUE(LEN(N1158)-LEN(LEFT(N1158,SEARCH("/",N1158,1)-1))-1))</f>
        <v>food trucks</v>
      </c>
      <c r="S1158" s="10">
        <f t="shared" si="111"/>
        <v>42028.862986111104</v>
      </c>
      <c r="T1158" s="10">
        <f t="shared" si="112"/>
        <v>42058.862986111104</v>
      </c>
    </row>
    <row r="1159" spans="1:20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ref="O1159:O1222" si="114">(E1159/D1159)*100</f>
        <v>1.51</v>
      </c>
      <c r="P1159">
        <f t="shared" si="109"/>
        <v>50.333333333333336</v>
      </c>
      <c r="Q1159" t="str">
        <f t="shared" si="110"/>
        <v>food</v>
      </c>
      <c r="R1159" t="str">
        <f t="shared" si="113"/>
        <v>food trucks</v>
      </c>
      <c r="S1159" s="10">
        <f t="shared" si="111"/>
        <v>41918.419907407406</v>
      </c>
      <c r="T1159" s="10">
        <f t="shared" si="112"/>
        <v>41978.46157407407</v>
      </c>
    </row>
    <row r="1160" spans="1:20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4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3"/>
        <v>food trucks</v>
      </c>
      <c r="S1160" s="10">
        <f t="shared" si="111"/>
        <v>41951.883425925924</v>
      </c>
      <c r="T1160" s="10">
        <f t="shared" si="112"/>
        <v>41981.883425925924</v>
      </c>
    </row>
    <row r="1161" spans="1:20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4"/>
        <v>0</v>
      </c>
      <c r="P1161" t="e">
        <f t="shared" si="109"/>
        <v>#DIV/0!</v>
      </c>
      <c r="Q1161" t="str">
        <f t="shared" si="110"/>
        <v>food</v>
      </c>
      <c r="R1161" t="str">
        <f t="shared" si="113"/>
        <v>food trucks</v>
      </c>
      <c r="S1161" s="10">
        <f t="shared" si="111"/>
        <v>42154.518113425926</v>
      </c>
      <c r="T1161" s="10">
        <f t="shared" si="112"/>
        <v>42185.447916666664</v>
      </c>
    </row>
    <row r="1162" spans="1:20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4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3"/>
        <v>food trucks</v>
      </c>
      <c r="S1162" s="10">
        <f t="shared" si="111"/>
        <v>42060.946597222217</v>
      </c>
      <c r="T1162" s="10">
        <f t="shared" si="112"/>
        <v>42090.904930555553</v>
      </c>
    </row>
    <row r="1163" spans="1:20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4"/>
        <v>0</v>
      </c>
      <c r="P1163" t="e">
        <f t="shared" si="109"/>
        <v>#DIV/0!</v>
      </c>
      <c r="Q1163" t="str">
        <f t="shared" si="110"/>
        <v>food</v>
      </c>
      <c r="R1163" t="str">
        <f t="shared" si="113"/>
        <v>food trucks</v>
      </c>
      <c r="S1163" s="10">
        <f t="shared" si="111"/>
        <v>42122.421168981477</v>
      </c>
      <c r="T1163" s="10">
        <f t="shared" si="112"/>
        <v>42143.421168981477</v>
      </c>
    </row>
    <row r="1164" spans="1:20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4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3"/>
        <v>food trucks</v>
      </c>
      <c r="S1164" s="10">
        <f t="shared" si="111"/>
        <v>41876.475277777776</v>
      </c>
      <c r="T1164" s="10">
        <f t="shared" si="112"/>
        <v>41907.475277777776</v>
      </c>
    </row>
    <row r="1165" spans="1:20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4"/>
        <v>0</v>
      </c>
      <c r="P1165" t="e">
        <f t="shared" si="109"/>
        <v>#DIV/0!</v>
      </c>
      <c r="Q1165" t="str">
        <f t="shared" si="110"/>
        <v>food</v>
      </c>
      <c r="R1165" t="str">
        <f t="shared" si="113"/>
        <v>food trucks</v>
      </c>
      <c r="S1165" s="10">
        <f t="shared" si="111"/>
        <v>41830.515277777777</v>
      </c>
      <c r="T1165" s="10">
        <f t="shared" si="112"/>
        <v>41860.515277777777</v>
      </c>
    </row>
    <row r="1166" spans="1:20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4"/>
        <v>0</v>
      </c>
      <c r="P1166" t="e">
        <f t="shared" si="109"/>
        <v>#DIV/0!</v>
      </c>
      <c r="Q1166" t="str">
        <f t="shared" si="110"/>
        <v>food</v>
      </c>
      <c r="R1166" t="str">
        <f t="shared" si="113"/>
        <v>food trucks</v>
      </c>
      <c r="S1166" s="10">
        <f t="shared" si="111"/>
        <v>42509.51599537037</v>
      </c>
      <c r="T1166" s="10">
        <f t="shared" si="112"/>
        <v>42539.51599537037</v>
      </c>
    </row>
    <row r="1167" spans="1:20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4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3"/>
        <v>food trucks</v>
      </c>
      <c r="S1167" s="10">
        <f t="shared" si="111"/>
        <v>41792.00613425926</v>
      </c>
      <c r="T1167" s="10">
        <f t="shared" si="112"/>
        <v>41826.00613425926</v>
      </c>
    </row>
    <row r="1168" spans="1:20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4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3"/>
        <v>food trucks</v>
      </c>
      <c r="S1168" s="10">
        <f t="shared" si="111"/>
        <v>42150.277106481481</v>
      </c>
      <c r="T1168" s="10">
        <f t="shared" si="112"/>
        <v>42180.958333333336</v>
      </c>
    </row>
    <row r="1169" spans="1:20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4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3"/>
        <v>food trucks</v>
      </c>
      <c r="S1169" s="10">
        <f t="shared" si="111"/>
        <v>41863.526562499996</v>
      </c>
      <c r="T1169" s="10">
        <f t="shared" si="112"/>
        <v>41894.526562499996</v>
      </c>
    </row>
    <row r="1170" spans="1:20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4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3"/>
        <v>food trucks</v>
      </c>
      <c r="S1170" s="10">
        <f t="shared" si="111"/>
        <v>42604.845659722218</v>
      </c>
      <c r="T1170" s="10">
        <f t="shared" si="112"/>
        <v>42634.845659722218</v>
      </c>
    </row>
    <row r="1171" spans="1:20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4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3"/>
        <v>food trucks</v>
      </c>
      <c r="S1171" s="10">
        <f t="shared" si="111"/>
        <v>42027.145405092589</v>
      </c>
      <c r="T1171" s="10">
        <f t="shared" si="112"/>
        <v>42057.145405092589</v>
      </c>
    </row>
    <row r="1172" spans="1:20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4"/>
        <v>0.4</v>
      </c>
      <c r="P1172">
        <f t="shared" si="109"/>
        <v>50</v>
      </c>
      <c r="Q1172" t="str">
        <f t="shared" si="110"/>
        <v>food</v>
      </c>
      <c r="R1172" t="str">
        <f t="shared" si="113"/>
        <v>food trucks</v>
      </c>
      <c r="S1172" s="10">
        <f t="shared" si="111"/>
        <v>42124.684849537036</v>
      </c>
      <c r="T1172" s="10">
        <f t="shared" si="112"/>
        <v>42154.684849537036</v>
      </c>
    </row>
    <row r="1173" spans="1:20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4"/>
        <v>0.1</v>
      </c>
      <c r="P1173">
        <f t="shared" si="109"/>
        <v>25</v>
      </c>
      <c r="Q1173" t="str">
        <f t="shared" si="110"/>
        <v>food</v>
      </c>
      <c r="R1173" t="str">
        <f t="shared" si="113"/>
        <v>food trucks</v>
      </c>
      <c r="S1173" s="10">
        <f t="shared" si="111"/>
        <v>41938.596377314811</v>
      </c>
      <c r="T1173" s="10">
        <f t="shared" si="112"/>
        <v>41956.638043981475</v>
      </c>
    </row>
    <row r="1174" spans="1:20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4"/>
        <v>0</v>
      </c>
      <c r="P1174" t="e">
        <f t="shared" si="109"/>
        <v>#DIV/0!</v>
      </c>
      <c r="Q1174" t="str">
        <f t="shared" si="110"/>
        <v>food</v>
      </c>
      <c r="R1174" t="str">
        <f t="shared" si="113"/>
        <v>food trucks</v>
      </c>
      <c r="S1174" s="10">
        <f t="shared" si="111"/>
        <v>41841.473981481475</v>
      </c>
      <c r="T1174" s="10">
        <f t="shared" si="112"/>
        <v>41871.473981481475</v>
      </c>
    </row>
    <row r="1175" spans="1:20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4"/>
        <v>2.4E-2</v>
      </c>
      <c r="P1175">
        <f t="shared" si="109"/>
        <v>30</v>
      </c>
      <c r="Q1175" t="str">
        <f t="shared" si="110"/>
        <v>food</v>
      </c>
      <c r="R1175" t="str">
        <f t="shared" si="113"/>
        <v>food trucks</v>
      </c>
      <c r="S1175" s="10">
        <f t="shared" si="111"/>
        <v>42183.97751157407</v>
      </c>
      <c r="T1175" s="10">
        <f t="shared" si="112"/>
        <v>42218.97751157407</v>
      </c>
    </row>
    <row r="1176" spans="1:20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4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3"/>
        <v>food trucks</v>
      </c>
      <c r="S1176" s="10">
        <f t="shared" si="111"/>
        <v>42468.633414351854</v>
      </c>
      <c r="T1176" s="10">
        <f t="shared" si="112"/>
        <v>42498.633414351854</v>
      </c>
    </row>
    <row r="1177" spans="1:20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4"/>
        <v>2.9250000000000003</v>
      </c>
      <c r="P1177">
        <f t="shared" si="109"/>
        <v>65</v>
      </c>
      <c r="Q1177" t="str">
        <f t="shared" si="110"/>
        <v>food</v>
      </c>
      <c r="R1177" t="str">
        <f t="shared" si="113"/>
        <v>food trucks</v>
      </c>
      <c r="S1177" s="10">
        <f t="shared" si="111"/>
        <v>42170.520127314812</v>
      </c>
      <c r="T1177" s="10">
        <f t="shared" si="112"/>
        <v>42200.520127314812</v>
      </c>
    </row>
    <row r="1178" spans="1:20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4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3"/>
        <v>food trucks</v>
      </c>
      <c r="S1178" s="10">
        <f t="shared" si="111"/>
        <v>42745.811319444438</v>
      </c>
      <c r="T1178" s="10">
        <f t="shared" si="112"/>
        <v>42800.333333333336</v>
      </c>
    </row>
    <row r="1179" spans="1:20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4"/>
        <v>0</v>
      </c>
      <c r="P1179" t="e">
        <f t="shared" si="109"/>
        <v>#DIV/0!</v>
      </c>
      <c r="Q1179" t="str">
        <f t="shared" si="110"/>
        <v>food</v>
      </c>
      <c r="R1179" t="str">
        <f t="shared" si="113"/>
        <v>food trucks</v>
      </c>
      <c r="S1179" s="10">
        <f t="shared" si="111"/>
        <v>41897.452499999999</v>
      </c>
      <c r="T1179" s="10">
        <f t="shared" si="112"/>
        <v>41927.452499999999</v>
      </c>
    </row>
    <row r="1180" spans="1:20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4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3"/>
        <v>food trucks</v>
      </c>
      <c r="S1180" s="10">
        <f t="shared" si="111"/>
        <v>41837.69736111111</v>
      </c>
      <c r="T1180" s="10">
        <f t="shared" si="112"/>
        <v>41867.69736111111</v>
      </c>
    </row>
    <row r="1181" spans="1:20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4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3"/>
        <v>food trucks</v>
      </c>
      <c r="S1181" s="10">
        <f t="shared" si="111"/>
        <v>42275.511886574073</v>
      </c>
      <c r="T1181" s="10">
        <f t="shared" si="112"/>
        <v>42305.511886574073</v>
      </c>
    </row>
    <row r="1182" spans="1:20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4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3"/>
        <v>food trucks</v>
      </c>
      <c r="S1182" s="10">
        <f t="shared" si="111"/>
        <v>41781.598541666666</v>
      </c>
      <c r="T1182" s="10">
        <f t="shared" si="112"/>
        <v>41818.598541666666</v>
      </c>
    </row>
    <row r="1183" spans="1:20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4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3"/>
        <v>food trucks</v>
      </c>
      <c r="S1183" s="10">
        <f t="shared" si="111"/>
        <v>42034.131030092591</v>
      </c>
      <c r="T1183" s="10">
        <f t="shared" si="112"/>
        <v>42064.131030092591</v>
      </c>
    </row>
    <row r="1184" spans="1:20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4"/>
        <v>4.2</v>
      </c>
      <c r="P1184">
        <f t="shared" si="109"/>
        <v>10.5</v>
      </c>
      <c r="Q1184" t="str">
        <f t="shared" si="110"/>
        <v>food</v>
      </c>
      <c r="R1184" t="str">
        <f t="shared" si="113"/>
        <v>food trucks</v>
      </c>
      <c r="S1184" s="10">
        <f t="shared" si="111"/>
        <v>42728.619074074071</v>
      </c>
      <c r="T1184" s="10">
        <f t="shared" si="112"/>
        <v>42747.487499999996</v>
      </c>
    </row>
    <row r="1185" spans="1:20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4"/>
        <v>4</v>
      </c>
      <c r="P1185">
        <f t="shared" si="109"/>
        <v>33.333333333333336</v>
      </c>
      <c r="Q1185" t="str">
        <f t="shared" si="110"/>
        <v>food</v>
      </c>
      <c r="R1185" t="str">
        <f t="shared" si="113"/>
        <v>food trucks</v>
      </c>
      <c r="S1185" s="10">
        <f t="shared" si="111"/>
        <v>42656.653043981474</v>
      </c>
      <c r="T1185" s="10">
        <f t="shared" si="112"/>
        <v>42675.957638888889</v>
      </c>
    </row>
    <row r="1186" spans="1:20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5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4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3"/>
        <v>photobooks</v>
      </c>
      <c r="S1186" s="10">
        <f t="shared" si="111"/>
        <v>42741.391331018516</v>
      </c>
      <c r="T1186" s="10">
        <f t="shared" si="112"/>
        <v>42772.391331018516</v>
      </c>
    </row>
    <row r="1187" spans="1:20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5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4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3"/>
        <v>photobooks</v>
      </c>
      <c r="S1187" s="10">
        <f t="shared" si="111"/>
        <v>42130.656817129631</v>
      </c>
      <c r="T1187" s="10">
        <f t="shared" si="112"/>
        <v>42162.958333333336</v>
      </c>
    </row>
    <row r="1188" spans="1:20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5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4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3"/>
        <v>photobooks</v>
      </c>
      <c r="S1188" s="10">
        <f t="shared" si="111"/>
        <v>42123.655034722215</v>
      </c>
      <c r="T1188" s="10">
        <f t="shared" si="112"/>
        <v>42156.737499999996</v>
      </c>
    </row>
    <row r="1189" spans="1:20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5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4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3"/>
        <v>photobooks</v>
      </c>
      <c r="S1189" s="10">
        <f t="shared" si="111"/>
        <v>42109.686608796292</v>
      </c>
      <c r="T1189" s="10">
        <f t="shared" si="112"/>
        <v>42141.541666666664</v>
      </c>
    </row>
    <row r="1190" spans="1:20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5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4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3"/>
        <v>photobooks</v>
      </c>
      <c r="S1190" s="10">
        <f t="shared" si="111"/>
        <v>42711.492361111108</v>
      </c>
      <c r="T1190" s="10">
        <f t="shared" si="112"/>
        <v>42732.492361111108</v>
      </c>
    </row>
    <row r="1191" spans="1:20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5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4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3"/>
        <v>photobooks</v>
      </c>
      <c r="S1191" s="10">
        <f t="shared" si="111"/>
        <v>42529.770775462959</v>
      </c>
      <c r="T1191" s="10">
        <f t="shared" si="112"/>
        <v>42550.770775462959</v>
      </c>
    </row>
    <row r="1192" spans="1:20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5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4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3"/>
        <v>photobooks</v>
      </c>
      <c r="S1192" s="10">
        <f t="shared" si="111"/>
        <v>41852.457465277774</v>
      </c>
      <c r="T1192" s="10">
        <f t="shared" si="112"/>
        <v>41882.457465277774</v>
      </c>
    </row>
    <row r="1193" spans="1:20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5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4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3"/>
        <v>photobooks</v>
      </c>
      <c r="S1193" s="10">
        <f t="shared" si="111"/>
        <v>42419.395370370366</v>
      </c>
      <c r="T1193" s="10">
        <f t="shared" si="112"/>
        <v>42449.353703703702</v>
      </c>
    </row>
    <row r="1194" spans="1:20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5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4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3"/>
        <v>photobooks</v>
      </c>
      <c r="S1194" s="10">
        <f t="shared" si="111"/>
        <v>42747.298356481479</v>
      </c>
      <c r="T1194" s="10">
        <f t="shared" si="112"/>
        <v>42777.298356481479</v>
      </c>
    </row>
    <row r="1195" spans="1:20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4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3"/>
        <v>photobooks</v>
      </c>
      <c r="S1195" s="10">
        <f t="shared" si="111"/>
        <v>42409.567743055552</v>
      </c>
      <c r="T1195" s="10">
        <f t="shared" si="112"/>
        <v>42469.526076388887</v>
      </c>
    </row>
    <row r="1196" spans="1:20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5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4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3"/>
        <v>photobooks</v>
      </c>
      <c r="S1196" s="10">
        <f t="shared" si="111"/>
        <v>42072.27984953703</v>
      </c>
      <c r="T1196" s="10">
        <f t="shared" si="112"/>
        <v>42102.27984953703</v>
      </c>
    </row>
    <row r="1197" spans="1:20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5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4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3"/>
        <v>photobooks</v>
      </c>
      <c r="S1197" s="10">
        <f t="shared" si="111"/>
        <v>42298.139502314814</v>
      </c>
      <c r="T1197" s="10">
        <f t="shared" si="112"/>
        <v>42358.166666666664</v>
      </c>
    </row>
    <row r="1198" spans="1:20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5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4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3"/>
        <v>photobooks</v>
      </c>
      <c r="S1198" s="10">
        <f t="shared" si="111"/>
        <v>42326.610405092586</v>
      </c>
      <c r="T1198" s="10">
        <f t="shared" si="112"/>
        <v>42356.610405092586</v>
      </c>
    </row>
    <row r="1199" spans="1:20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5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4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3"/>
        <v>photobooks</v>
      </c>
      <c r="S1199" s="10">
        <f t="shared" si="111"/>
        <v>42503.456412037034</v>
      </c>
      <c r="T1199" s="10">
        <f t="shared" si="112"/>
        <v>42534.040972222218</v>
      </c>
    </row>
    <row r="1200" spans="1:20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5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4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3"/>
        <v>photobooks</v>
      </c>
      <c r="S1200" s="10">
        <f t="shared" si="111"/>
        <v>42333.410717592589</v>
      </c>
      <c r="T1200" s="10">
        <f t="shared" si="112"/>
        <v>42368.916666666664</v>
      </c>
    </row>
    <row r="1201" spans="1:20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5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4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3"/>
        <v>photobooks</v>
      </c>
      <c r="S1201" s="10">
        <f t="shared" si="111"/>
        <v>42161.562499999993</v>
      </c>
      <c r="T1201" s="10">
        <f t="shared" si="112"/>
        <v>42193.562499999993</v>
      </c>
    </row>
    <row r="1202" spans="1:20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5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4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3"/>
        <v>photobooks</v>
      </c>
      <c r="S1202" s="10">
        <f t="shared" si="111"/>
        <v>42089.269166666665</v>
      </c>
      <c r="T1202" s="10">
        <f t="shared" si="112"/>
        <v>42110.269166666665</v>
      </c>
    </row>
    <row r="1203" spans="1:20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5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4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3"/>
        <v>photobooks</v>
      </c>
      <c r="S1203" s="10">
        <f t="shared" si="111"/>
        <v>42536.398680555554</v>
      </c>
      <c r="T1203" s="10">
        <f t="shared" si="112"/>
        <v>42566.398680555554</v>
      </c>
    </row>
    <row r="1204" spans="1:20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5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4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3"/>
        <v>photobooks</v>
      </c>
      <c r="S1204" s="10">
        <f t="shared" si="111"/>
        <v>42152.08048611111</v>
      </c>
      <c r="T1204" s="10">
        <f t="shared" si="112"/>
        <v>42182.08048611111</v>
      </c>
    </row>
    <row r="1205" spans="1:20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4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3"/>
        <v>photobooks</v>
      </c>
      <c r="S1205" s="10">
        <f t="shared" si="111"/>
        <v>42125.4065625</v>
      </c>
      <c r="T1205" s="10">
        <f t="shared" si="112"/>
        <v>42155.4065625</v>
      </c>
    </row>
    <row r="1206" spans="1:20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5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4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3"/>
        <v>photobooks</v>
      </c>
      <c r="S1206" s="10">
        <f t="shared" si="111"/>
        <v>42297.539733796293</v>
      </c>
      <c r="T1206" s="10">
        <f t="shared" si="112"/>
        <v>42341.999999999993</v>
      </c>
    </row>
    <row r="1207" spans="1:20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5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4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3"/>
        <v>photobooks</v>
      </c>
      <c r="S1207" s="10">
        <f t="shared" si="111"/>
        <v>42138.298043981478</v>
      </c>
      <c r="T1207" s="10">
        <f t="shared" si="112"/>
        <v>42168.298043981478</v>
      </c>
    </row>
    <row r="1208" spans="1:20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5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4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3"/>
        <v>photobooks</v>
      </c>
      <c r="S1208" s="10">
        <f t="shared" si="111"/>
        <v>42772.567743055552</v>
      </c>
      <c r="T1208" s="10">
        <f t="shared" si="112"/>
        <v>42805.353472222218</v>
      </c>
    </row>
    <row r="1209" spans="1:20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5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4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3"/>
        <v>photobooks</v>
      </c>
      <c r="S1209" s="10">
        <f t="shared" si="111"/>
        <v>42430.221909722219</v>
      </c>
      <c r="T1209" s="10">
        <f t="shared" si="112"/>
        <v>42460.208333333336</v>
      </c>
    </row>
    <row r="1210" spans="1:20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5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4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3"/>
        <v>photobooks</v>
      </c>
      <c r="S1210" s="10">
        <f t="shared" si="111"/>
        <v>42423.500740740739</v>
      </c>
      <c r="T1210" s="10">
        <f t="shared" si="112"/>
        <v>42453.459074074075</v>
      </c>
    </row>
    <row r="1211" spans="1:20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5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4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3"/>
        <v>photobooks</v>
      </c>
      <c r="S1211" s="10">
        <f t="shared" si="111"/>
        <v>42761.637789351851</v>
      </c>
      <c r="T1211" s="10">
        <f t="shared" si="112"/>
        <v>42791.637789351851</v>
      </c>
    </row>
    <row r="1212" spans="1:20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5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4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3"/>
        <v>photobooks</v>
      </c>
      <c r="S1212" s="10">
        <f t="shared" si="111"/>
        <v>42132.733472222222</v>
      </c>
      <c r="T1212" s="10">
        <f t="shared" si="112"/>
        <v>42155.666666666664</v>
      </c>
    </row>
    <row r="1213" spans="1:20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5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4"/>
        <v>101.1</v>
      </c>
      <c r="P1213">
        <f t="shared" si="109"/>
        <v>168.5</v>
      </c>
      <c r="Q1213" t="str">
        <f t="shared" si="110"/>
        <v>photography</v>
      </c>
      <c r="R1213" t="str">
        <f t="shared" si="113"/>
        <v>photobooks</v>
      </c>
      <c r="S1213" s="10">
        <f t="shared" si="111"/>
        <v>42515.658113425925</v>
      </c>
      <c r="T1213" s="10">
        <f t="shared" si="112"/>
        <v>42530.658113425925</v>
      </c>
    </row>
    <row r="1214" spans="1:20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5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4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3"/>
        <v>photobooks</v>
      </c>
      <c r="S1214" s="10">
        <f t="shared" si="111"/>
        <v>42318.741840277777</v>
      </c>
      <c r="T1214" s="10">
        <f t="shared" si="112"/>
        <v>42334.833333333336</v>
      </c>
    </row>
    <row r="1215" spans="1:20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4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3"/>
        <v>photobooks</v>
      </c>
      <c r="S1215" s="10">
        <f t="shared" si="111"/>
        <v>42731.547453703701</v>
      </c>
      <c r="T1215" s="10">
        <f t="shared" si="112"/>
        <v>42766.547453703701</v>
      </c>
    </row>
    <row r="1216" spans="1:20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5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4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3"/>
        <v>photobooks</v>
      </c>
      <c r="S1216" s="10">
        <f t="shared" si="111"/>
        <v>42104.632002314807</v>
      </c>
      <c r="T1216" s="10">
        <f t="shared" si="112"/>
        <v>42164.632002314807</v>
      </c>
    </row>
    <row r="1217" spans="1:20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5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4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3"/>
        <v>photobooks</v>
      </c>
      <c r="S1217" s="10">
        <f t="shared" si="111"/>
        <v>41759.714768518512</v>
      </c>
      <c r="T1217" s="10">
        <f t="shared" si="112"/>
        <v>41789.714768518512</v>
      </c>
    </row>
    <row r="1218" spans="1:20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5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4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3"/>
        <v>photobooks</v>
      </c>
      <c r="S1218" s="10">
        <f t="shared" si="111"/>
        <v>42247.408067129632</v>
      </c>
      <c r="T1218" s="10">
        <f t="shared" si="112"/>
        <v>42279.752083333333</v>
      </c>
    </row>
    <row r="1219" spans="1:20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5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14"/>
        <v>102.60000000000001</v>
      </c>
      <c r="P1219">
        <f t="shared" ref="P1219:P1282" si="115">(E1219/L1219)</f>
        <v>148.57377049180329</v>
      </c>
      <c r="Q1219" t="str">
        <f t="shared" ref="Q1219:Q1282" si="116">LEFT(N1219,SEARCH("/",N1219,1)-1)</f>
        <v>photography</v>
      </c>
      <c r="R1219" t="str">
        <f t="shared" si="113"/>
        <v>photobooks</v>
      </c>
      <c r="S1219" s="10">
        <f t="shared" ref="S1219:S1282" si="117">(J1219/86400)+25569+(-5/24)</f>
        <v>42535.6011574074</v>
      </c>
      <c r="T1219" s="10">
        <f t="shared" ref="T1219:T1282" si="118">(I1219/86400)+25569+(-5/24)</f>
        <v>42565.6011574074</v>
      </c>
    </row>
    <row r="1220" spans="1:20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5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3"/>
        <v>photobooks</v>
      </c>
      <c r="S1220" s="10">
        <f t="shared" si="117"/>
        <v>42278.453703703701</v>
      </c>
      <c r="T1220" s="10">
        <f t="shared" si="118"/>
        <v>42308.916666666664</v>
      </c>
    </row>
    <row r="1221" spans="1:20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5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3"/>
        <v>photobooks</v>
      </c>
      <c r="S1221" s="10">
        <f t="shared" si="117"/>
        <v>42633.253622685188</v>
      </c>
      <c r="T1221" s="10">
        <f t="shared" si="118"/>
        <v>42663.253622685188</v>
      </c>
    </row>
    <row r="1222" spans="1:20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5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ref="R1222:R1285" si="119">RIGHT(N1222,VALUE(LEN(N1222)-LEN(LEFT(N1222,SEARCH("/",N1222,1)-1))-1))</f>
        <v>photobooks</v>
      </c>
      <c r="S1222" s="10">
        <f t="shared" si="117"/>
        <v>42211.420277777775</v>
      </c>
      <c r="T1222" s="10">
        <f t="shared" si="118"/>
        <v>42241.420277777775</v>
      </c>
    </row>
    <row r="1223" spans="1:20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5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ref="O1223:O1286" si="120">(E1223/D1223)*100</f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9"/>
        <v>photobooks</v>
      </c>
      <c r="S1223" s="10">
        <f t="shared" si="117"/>
        <v>42680.267222222225</v>
      </c>
      <c r="T1223" s="10">
        <f t="shared" si="118"/>
        <v>42707.791666666664</v>
      </c>
    </row>
    <row r="1224" spans="1:20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5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20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9"/>
        <v>photobooks</v>
      </c>
      <c r="S1224" s="10">
        <f t="shared" si="117"/>
        <v>42430.512118055551</v>
      </c>
      <c r="T1224" s="10">
        <f t="shared" si="118"/>
        <v>42460.958333333336</v>
      </c>
    </row>
    <row r="1225" spans="1:20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20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9"/>
        <v>photobooks</v>
      </c>
      <c r="S1225" s="10">
        <f t="shared" si="117"/>
        <v>42653.968854166662</v>
      </c>
      <c r="T1225" s="10">
        <f t="shared" si="118"/>
        <v>42684.010520833333</v>
      </c>
    </row>
    <row r="1226" spans="1:20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5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20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9"/>
        <v>world music</v>
      </c>
      <c r="S1226" s="10">
        <f t="shared" si="117"/>
        <v>41736.341458333329</v>
      </c>
      <c r="T1226" s="10">
        <f t="shared" si="118"/>
        <v>41796.341458333329</v>
      </c>
    </row>
    <row r="1227" spans="1:20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5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20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9"/>
        <v>world music</v>
      </c>
      <c r="S1227" s="10">
        <f t="shared" si="117"/>
        <v>41509.697662037033</v>
      </c>
      <c r="T1227" s="10">
        <f t="shared" si="118"/>
        <v>41569.697662037033</v>
      </c>
    </row>
    <row r="1228" spans="1:20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5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20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9"/>
        <v>world music</v>
      </c>
      <c r="S1228" s="10">
        <f t="shared" si="117"/>
        <v>41715.666446759256</v>
      </c>
      <c r="T1228" s="10">
        <f t="shared" si="118"/>
        <v>41749.833333333328</v>
      </c>
    </row>
    <row r="1229" spans="1:20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5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20"/>
        <v>0</v>
      </c>
      <c r="P1229" t="e">
        <f t="shared" si="115"/>
        <v>#DIV/0!</v>
      </c>
      <c r="Q1229" t="str">
        <f t="shared" si="116"/>
        <v>music</v>
      </c>
      <c r="R1229" t="str">
        <f t="shared" si="119"/>
        <v>world music</v>
      </c>
      <c r="S1229" s="10">
        <f t="shared" si="117"/>
        <v>41827.710833333331</v>
      </c>
      <c r="T1229" s="10">
        <f t="shared" si="118"/>
        <v>41858.083333333328</v>
      </c>
    </row>
    <row r="1230" spans="1:20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5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20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9"/>
        <v>world music</v>
      </c>
      <c r="S1230" s="10">
        <f t="shared" si="117"/>
        <v>40754.520925925921</v>
      </c>
      <c r="T1230" s="10">
        <f t="shared" si="118"/>
        <v>40814.520925925921</v>
      </c>
    </row>
    <row r="1231" spans="1:20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5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20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9"/>
        <v>world music</v>
      </c>
      <c r="S1231" s="10">
        <f t="shared" si="117"/>
        <v>40985.251469907402</v>
      </c>
      <c r="T1231" s="10">
        <f t="shared" si="118"/>
        <v>41015.458333333328</v>
      </c>
    </row>
    <row r="1232" spans="1:20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5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20"/>
        <v>0</v>
      </c>
      <c r="P1232" t="e">
        <f t="shared" si="115"/>
        <v>#DIV/0!</v>
      </c>
      <c r="Q1232" t="str">
        <f t="shared" si="116"/>
        <v>music</v>
      </c>
      <c r="R1232" t="str">
        <f t="shared" si="119"/>
        <v>world music</v>
      </c>
      <c r="S1232" s="10">
        <f t="shared" si="117"/>
        <v>40568.764236111107</v>
      </c>
      <c r="T1232" s="10">
        <f t="shared" si="118"/>
        <v>40598.764236111107</v>
      </c>
    </row>
    <row r="1233" spans="1:20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5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20"/>
        <v>0</v>
      </c>
      <c r="P1233" t="e">
        <f t="shared" si="115"/>
        <v>#DIV/0!</v>
      </c>
      <c r="Q1233" t="str">
        <f t="shared" si="116"/>
        <v>music</v>
      </c>
      <c r="R1233" t="str">
        <f t="shared" si="119"/>
        <v>world music</v>
      </c>
      <c r="S1233" s="10">
        <f t="shared" si="117"/>
        <v>42193.733425925922</v>
      </c>
      <c r="T1233" s="10">
        <f t="shared" si="118"/>
        <v>42243.833333333336</v>
      </c>
    </row>
    <row r="1234" spans="1:20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5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20"/>
        <v>0.8</v>
      </c>
      <c r="P1234">
        <f t="shared" si="115"/>
        <v>40</v>
      </c>
      <c r="Q1234" t="str">
        <f t="shared" si="116"/>
        <v>music</v>
      </c>
      <c r="R1234" t="str">
        <f t="shared" si="119"/>
        <v>world music</v>
      </c>
      <c r="S1234" s="10">
        <f t="shared" si="117"/>
        <v>41506.639699074069</v>
      </c>
      <c r="T1234" s="10">
        <f t="shared" si="118"/>
        <v>41553.639699074069</v>
      </c>
    </row>
    <row r="1235" spans="1:20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20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9"/>
        <v>world music</v>
      </c>
      <c r="S1235" s="10">
        <f t="shared" si="117"/>
        <v>40939.740439814814</v>
      </c>
      <c r="T1235" s="10">
        <f t="shared" si="118"/>
        <v>40960.740439814814</v>
      </c>
    </row>
    <row r="1236" spans="1:20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5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20"/>
        <v>0</v>
      </c>
      <c r="P1236" t="e">
        <f t="shared" si="115"/>
        <v>#DIV/0!</v>
      </c>
      <c r="Q1236" t="str">
        <f t="shared" si="116"/>
        <v>music</v>
      </c>
      <c r="R1236" t="str">
        <f t="shared" si="119"/>
        <v>world music</v>
      </c>
      <c r="S1236" s="10">
        <f t="shared" si="117"/>
        <v>42007.580347222225</v>
      </c>
      <c r="T1236" s="10">
        <f t="shared" si="118"/>
        <v>42037.580347222225</v>
      </c>
    </row>
    <row r="1237" spans="1:20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5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20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9"/>
        <v>world music</v>
      </c>
      <c r="S1237" s="10">
        <f t="shared" si="117"/>
        <v>41582.927071759259</v>
      </c>
      <c r="T1237" s="10">
        <f t="shared" si="118"/>
        <v>41622.927071759259</v>
      </c>
    </row>
    <row r="1238" spans="1:20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5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20"/>
        <v>0</v>
      </c>
      <c r="P1238" t="e">
        <f t="shared" si="115"/>
        <v>#DIV/0!</v>
      </c>
      <c r="Q1238" t="str">
        <f t="shared" si="116"/>
        <v>music</v>
      </c>
      <c r="R1238" t="str">
        <f t="shared" si="119"/>
        <v>world music</v>
      </c>
      <c r="S1238" s="10">
        <f t="shared" si="117"/>
        <v>41110.47180555555</v>
      </c>
      <c r="T1238" s="10">
        <f t="shared" si="118"/>
        <v>41118.458333333328</v>
      </c>
    </row>
    <row r="1239" spans="1:20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5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20"/>
        <v>0</v>
      </c>
      <c r="P1239" t="e">
        <f t="shared" si="115"/>
        <v>#DIV/0!</v>
      </c>
      <c r="Q1239" t="str">
        <f t="shared" si="116"/>
        <v>music</v>
      </c>
      <c r="R1239" t="str">
        <f t="shared" si="119"/>
        <v>world music</v>
      </c>
      <c r="S1239" s="10">
        <f t="shared" si="117"/>
        <v>41125.074826388889</v>
      </c>
      <c r="T1239" s="10">
        <f t="shared" si="118"/>
        <v>41145.074826388889</v>
      </c>
    </row>
    <row r="1240" spans="1:20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5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20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9"/>
        <v>world music</v>
      </c>
      <c r="S1240" s="10">
        <f t="shared" si="117"/>
        <v>40731.402037037034</v>
      </c>
      <c r="T1240" s="10">
        <f t="shared" si="118"/>
        <v>40761.402037037034</v>
      </c>
    </row>
    <row r="1241" spans="1:20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5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20"/>
        <v>0</v>
      </c>
      <c r="P1241" t="e">
        <f t="shared" si="115"/>
        <v>#DIV/0!</v>
      </c>
      <c r="Q1241" t="str">
        <f t="shared" si="116"/>
        <v>music</v>
      </c>
      <c r="R1241" t="str">
        <f t="shared" si="119"/>
        <v>world music</v>
      </c>
      <c r="S1241" s="10">
        <f t="shared" si="117"/>
        <v>40883.754247685181</v>
      </c>
      <c r="T1241" s="10">
        <f t="shared" si="118"/>
        <v>40913.754247685181</v>
      </c>
    </row>
    <row r="1242" spans="1:20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5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20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9"/>
        <v>world music</v>
      </c>
      <c r="S1242" s="10">
        <f t="shared" si="117"/>
        <v>41408.831678240742</v>
      </c>
      <c r="T1242" s="10">
        <f t="shared" si="118"/>
        <v>41467.70208333333</v>
      </c>
    </row>
    <row r="1243" spans="1:20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5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20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9"/>
        <v>world music</v>
      </c>
      <c r="S1243" s="10">
        <f t="shared" si="117"/>
        <v>41923.629398148143</v>
      </c>
      <c r="T1243" s="10">
        <f t="shared" si="118"/>
        <v>41946.040972222218</v>
      </c>
    </row>
    <row r="1244" spans="1:20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5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20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9"/>
        <v>world music</v>
      </c>
      <c r="S1244" s="10">
        <f t="shared" si="117"/>
        <v>40781.957199074073</v>
      </c>
      <c r="T1244" s="10">
        <f t="shared" si="118"/>
        <v>40797.345833333333</v>
      </c>
    </row>
    <row r="1245" spans="1:20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20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9"/>
        <v>world music</v>
      </c>
      <c r="S1245" s="10">
        <f t="shared" si="117"/>
        <v>40671.670960648145</v>
      </c>
      <c r="T1245" s="10">
        <f t="shared" si="118"/>
        <v>40732.666666666664</v>
      </c>
    </row>
    <row r="1246" spans="1:20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5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20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9"/>
        <v>rock</v>
      </c>
      <c r="S1246" s="10">
        <f t="shared" si="117"/>
        <v>41355.617164351854</v>
      </c>
      <c r="T1246" s="10">
        <f t="shared" si="118"/>
        <v>41386.666666666664</v>
      </c>
    </row>
    <row r="1247" spans="1:20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5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20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9"/>
        <v>rock</v>
      </c>
      <c r="S1247" s="10">
        <f t="shared" si="117"/>
        <v>41774.391597222224</v>
      </c>
      <c r="T1247" s="10">
        <f t="shared" si="118"/>
        <v>41804.391597222224</v>
      </c>
    </row>
    <row r="1248" spans="1:20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5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20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9"/>
        <v>rock</v>
      </c>
      <c r="S1248" s="10">
        <f t="shared" si="117"/>
        <v>40837.835057870368</v>
      </c>
      <c r="T1248" s="10">
        <f t="shared" si="118"/>
        <v>40882.876724537033</v>
      </c>
    </row>
    <row r="1249" spans="1:20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5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20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9"/>
        <v>rock</v>
      </c>
      <c r="S1249" s="10">
        <f t="shared" si="117"/>
        <v>41370.083969907406</v>
      </c>
      <c r="T1249" s="10">
        <f t="shared" si="118"/>
        <v>41400.083969907406</v>
      </c>
    </row>
    <row r="1250" spans="1:20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5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20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9"/>
        <v>rock</v>
      </c>
      <c r="S1250" s="10">
        <f t="shared" si="117"/>
        <v>41767.448530092588</v>
      </c>
      <c r="T1250" s="10">
        <f t="shared" si="118"/>
        <v>41803.082638888889</v>
      </c>
    </row>
    <row r="1251" spans="1:20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5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20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9"/>
        <v>rock</v>
      </c>
      <c r="S1251" s="10">
        <f t="shared" si="117"/>
        <v>41067.532534722217</v>
      </c>
      <c r="T1251" s="10">
        <f t="shared" si="118"/>
        <v>41097.532534722217</v>
      </c>
    </row>
    <row r="1252" spans="1:20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5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20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9"/>
        <v>rock</v>
      </c>
      <c r="S1252" s="10">
        <f t="shared" si="117"/>
        <v>41843.434386574074</v>
      </c>
      <c r="T1252" s="10">
        <f t="shared" si="118"/>
        <v>41888.434386574074</v>
      </c>
    </row>
    <row r="1253" spans="1:20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5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20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9"/>
        <v>rock</v>
      </c>
      <c r="S1253" s="10">
        <f t="shared" si="117"/>
        <v>40751.606099537035</v>
      </c>
      <c r="T1253" s="10">
        <f t="shared" si="118"/>
        <v>40811.606099537035</v>
      </c>
    </row>
    <row r="1254" spans="1:20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5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20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9"/>
        <v>rock</v>
      </c>
      <c r="S1254" s="10">
        <f t="shared" si="117"/>
        <v>41543.779733796291</v>
      </c>
      <c r="T1254" s="10">
        <f t="shared" si="118"/>
        <v>41571.779733796291</v>
      </c>
    </row>
    <row r="1255" spans="1:20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20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9"/>
        <v>rock</v>
      </c>
      <c r="S1255" s="10">
        <f t="shared" si="117"/>
        <v>41855.575312499997</v>
      </c>
      <c r="T1255" s="10">
        <f t="shared" si="118"/>
        <v>41885.575312499997</v>
      </c>
    </row>
    <row r="1256" spans="1:20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5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20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9"/>
        <v>rock</v>
      </c>
      <c r="S1256" s="10">
        <f t="shared" si="117"/>
        <v>40487.413032407407</v>
      </c>
      <c r="T1256" s="10">
        <f t="shared" si="118"/>
        <v>40543.999305555553</v>
      </c>
    </row>
    <row r="1257" spans="1:20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5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20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9"/>
        <v>rock</v>
      </c>
      <c r="S1257" s="10">
        <f t="shared" si="117"/>
        <v>41579.637175925927</v>
      </c>
      <c r="T1257" s="10">
        <f t="shared" si="118"/>
        <v>41609.678842592592</v>
      </c>
    </row>
    <row r="1258" spans="1:20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5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20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9"/>
        <v>rock</v>
      </c>
      <c r="S1258" s="10">
        <f t="shared" si="117"/>
        <v>40921.711006944439</v>
      </c>
      <c r="T1258" s="10">
        <f t="shared" si="118"/>
        <v>40951.711006944439</v>
      </c>
    </row>
    <row r="1259" spans="1:20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5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20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9"/>
        <v>rock</v>
      </c>
      <c r="S1259" s="10">
        <f t="shared" si="117"/>
        <v>40586.877199074072</v>
      </c>
      <c r="T1259" s="10">
        <f t="shared" si="118"/>
        <v>40635.835532407407</v>
      </c>
    </row>
    <row r="1260" spans="1:20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5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20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9"/>
        <v>rock</v>
      </c>
      <c r="S1260" s="10">
        <f t="shared" si="117"/>
        <v>41487.402916666666</v>
      </c>
      <c r="T1260" s="10">
        <f t="shared" si="118"/>
        <v>41517.402916666666</v>
      </c>
    </row>
    <row r="1261" spans="1:20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5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20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9"/>
        <v>rock</v>
      </c>
      <c r="S1261" s="10">
        <f t="shared" si="117"/>
        <v>41766.762314814812</v>
      </c>
      <c r="T1261" s="10">
        <f t="shared" si="118"/>
        <v>41798.957638888889</v>
      </c>
    </row>
    <row r="1262" spans="1:20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5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20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9"/>
        <v>rock</v>
      </c>
      <c r="S1262" s="10">
        <f t="shared" si="117"/>
        <v>41666.63449074074</v>
      </c>
      <c r="T1262" s="10">
        <f t="shared" si="118"/>
        <v>41696.63449074074</v>
      </c>
    </row>
    <row r="1263" spans="1:20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5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20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9"/>
        <v>rock</v>
      </c>
      <c r="S1263" s="10">
        <f t="shared" si="117"/>
        <v>41638.134571759256</v>
      </c>
      <c r="T1263" s="10">
        <f t="shared" si="118"/>
        <v>41668.134571759256</v>
      </c>
    </row>
    <row r="1264" spans="1:20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5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20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9"/>
        <v>rock</v>
      </c>
      <c r="S1264" s="10">
        <f t="shared" si="117"/>
        <v>41656.554305555554</v>
      </c>
      <c r="T1264" s="10">
        <f t="shared" si="118"/>
        <v>41686.554305555554</v>
      </c>
    </row>
    <row r="1265" spans="1:20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20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9"/>
        <v>rock</v>
      </c>
      <c r="S1265" s="10">
        <f t="shared" si="117"/>
        <v>41691.875810185185</v>
      </c>
      <c r="T1265" s="10">
        <f t="shared" si="118"/>
        <v>41726.833333333328</v>
      </c>
    </row>
    <row r="1266" spans="1:20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5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20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9"/>
        <v>rock</v>
      </c>
      <c r="S1266" s="10">
        <f t="shared" si="117"/>
        <v>41547.454664351848</v>
      </c>
      <c r="T1266" s="10">
        <f t="shared" si="118"/>
        <v>41576.454664351848</v>
      </c>
    </row>
    <row r="1267" spans="1:20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5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20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9"/>
        <v>rock</v>
      </c>
      <c r="S1267" s="10">
        <f t="shared" si="117"/>
        <v>40465.446932870364</v>
      </c>
      <c r="T1267" s="10">
        <f t="shared" si="118"/>
        <v>40512.446932870364</v>
      </c>
    </row>
    <row r="1268" spans="1:20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5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20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9"/>
        <v>rock</v>
      </c>
      <c r="S1268" s="10">
        <f t="shared" si="117"/>
        <v>41620.668344907404</v>
      </c>
      <c r="T1268" s="10">
        <f t="shared" si="118"/>
        <v>41650.668344907404</v>
      </c>
    </row>
    <row r="1269" spans="1:20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5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20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9"/>
        <v>rock</v>
      </c>
      <c r="S1269" s="10">
        <f t="shared" si="117"/>
        <v>41449.376828703702</v>
      </c>
      <c r="T1269" s="10">
        <f t="shared" si="118"/>
        <v>41479.376828703702</v>
      </c>
    </row>
    <row r="1270" spans="1:20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5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20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9"/>
        <v>rock</v>
      </c>
      <c r="S1270" s="10">
        <f t="shared" si="117"/>
        <v>41507.637118055551</v>
      </c>
      <c r="T1270" s="10">
        <f t="shared" si="118"/>
        <v>41537.637118055551</v>
      </c>
    </row>
    <row r="1271" spans="1:20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5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20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9"/>
        <v>rock</v>
      </c>
      <c r="S1271" s="10">
        <f t="shared" si="117"/>
        <v>42445.614722222221</v>
      </c>
      <c r="T1271" s="10">
        <f t="shared" si="118"/>
        <v>42475.791666666664</v>
      </c>
    </row>
    <row r="1272" spans="1:20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5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20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9"/>
        <v>rock</v>
      </c>
      <c r="S1272" s="10">
        <f t="shared" si="117"/>
        <v>40933.648634259254</v>
      </c>
      <c r="T1272" s="10">
        <f t="shared" si="118"/>
        <v>40993.60696759259</v>
      </c>
    </row>
    <row r="1273" spans="1:20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5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20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9"/>
        <v>rock</v>
      </c>
      <c r="S1273" s="10">
        <f t="shared" si="117"/>
        <v>41561.475219907406</v>
      </c>
      <c r="T1273" s="10">
        <f t="shared" si="118"/>
        <v>41591.516886574071</v>
      </c>
    </row>
    <row r="1274" spans="1:20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5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20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9"/>
        <v>rock</v>
      </c>
      <c r="S1274" s="10">
        <f t="shared" si="117"/>
        <v>40274.536793981482</v>
      </c>
      <c r="T1274" s="10">
        <f t="shared" si="118"/>
        <v>40343.958333333328</v>
      </c>
    </row>
    <row r="1275" spans="1:20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20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9"/>
        <v>rock</v>
      </c>
      <c r="S1275" s="10">
        <f t="shared" si="117"/>
        <v>41852.521886574068</v>
      </c>
      <c r="T1275" s="10">
        <f t="shared" si="118"/>
        <v>41882.521886574068</v>
      </c>
    </row>
    <row r="1276" spans="1:20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5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20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9"/>
        <v>rock</v>
      </c>
      <c r="S1276" s="10">
        <f t="shared" si="117"/>
        <v>41116.481770833328</v>
      </c>
      <c r="T1276" s="10">
        <f t="shared" si="118"/>
        <v>41151.481770833328</v>
      </c>
    </row>
    <row r="1277" spans="1:20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5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20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9"/>
        <v>rock</v>
      </c>
      <c r="S1277" s="10">
        <f t="shared" si="117"/>
        <v>41458.659571759257</v>
      </c>
      <c r="T1277" s="10">
        <f t="shared" si="118"/>
        <v>41493.659571759257</v>
      </c>
    </row>
    <row r="1278" spans="1:20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5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20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9"/>
        <v>rock</v>
      </c>
      <c r="S1278" s="10">
        <f t="shared" si="117"/>
        <v>40007.49591435185</v>
      </c>
      <c r="T1278" s="10">
        <f t="shared" si="118"/>
        <v>40056.958333333328</v>
      </c>
    </row>
    <row r="1279" spans="1:20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5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20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9"/>
        <v>rock</v>
      </c>
      <c r="S1279" s="10">
        <f t="shared" si="117"/>
        <v>41121.35355324074</v>
      </c>
      <c r="T1279" s="10">
        <f t="shared" si="118"/>
        <v>41156.35355324074</v>
      </c>
    </row>
    <row r="1280" spans="1:20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5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20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9"/>
        <v>rock</v>
      </c>
      <c r="S1280" s="10">
        <f t="shared" si="117"/>
        <v>41786.346828703703</v>
      </c>
      <c r="T1280" s="10">
        <f t="shared" si="118"/>
        <v>41814.875</v>
      </c>
    </row>
    <row r="1281" spans="1:20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5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20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9"/>
        <v>rock</v>
      </c>
      <c r="S1281" s="10">
        <f t="shared" si="117"/>
        <v>41681.890856481477</v>
      </c>
      <c r="T1281" s="10">
        <f t="shared" si="118"/>
        <v>41721.849189814813</v>
      </c>
    </row>
    <row r="1282" spans="1:20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5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20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9"/>
        <v>rock</v>
      </c>
      <c r="S1282" s="10">
        <f t="shared" si="117"/>
        <v>40513.54923611111</v>
      </c>
      <c r="T1282" s="10">
        <f t="shared" si="118"/>
        <v>40603.54923611111</v>
      </c>
    </row>
    <row r="1283" spans="1:20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5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20"/>
        <v>110.71428571428572</v>
      </c>
      <c r="P1283">
        <f t="shared" ref="P1283:P1346" si="121">(E1283/L1283)</f>
        <v>104.72972972972973</v>
      </c>
      <c r="Q1283" t="str">
        <f t="shared" ref="Q1283:Q1346" si="122">LEFT(N1283,SEARCH("/",N1283,1)-1)</f>
        <v>music</v>
      </c>
      <c r="R1283" t="str">
        <f t="shared" si="119"/>
        <v>rock</v>
      </c>
      <c r="S1283" s="10">
        <f t="shared" ref="S1283:S1346" si="123">(J1283/86400)+25569+(-5/24)</f>
        <v>41463.535138888888</v>
      </c>
      <c r="T1283" s="10">
        <f t="shared" ref="T1283:T1346" si="124">(I1283/86400)+25569+(-5/24)</f>
        <v>41483.535138888888</v>
      </c>
    </row>
    <row r="1284" spans="1:20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5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19"/>
        <v>rock</v>
      </c>
      <c r="S1284" s="10">
        <f t="shared" si="123"/>
        <v>41586.266840277771</v>
      </c>
      <c r="T1284" s="10">
        <f t="shared" si="124"/>
        <v>41616.999305555553</v>
      </c>
    </row>
    <row r="1285" spans="1:20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19"/>
        <v>rock</v>
      </c>
      <c r="S1285" s="10">
        <f t="shared" si="123"/>
        <v>41320.50913194444</v>
      </c>
      <c r="T1285" s="10">
        <f t="shared" si="124"/>
        <v>41343.958333333328</v>
      </c>
    </row>
    <row r="1286" spans="1:20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5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ref="R1286:R1349" si="125">RIGHT(N1286,VALUE(LEN(N1286)-LEN(LEFT(N1286,SEARCH("/",N1286,1)-1))-1))</f>
        <v>plays</v>
      </c>
      <c r="S1286" s="10">
        <f t="shared" si="123"/>
        <v>42712.026412037034</v>
      </c>
      <c r="T1286" s="10">
        <f t="shared" si="124"/>
        <v>42735.499305555553</v>
      </c>
    </row>
    <row r="1287" spans="1:20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5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ref="O1287:O1350" si="126">(E1287/D1287)*100</f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5"/>
        <v>plays</v>
      </c>
      <c r="S1287" s="10">
        <f t="shared" si="123"/>
        <v>42160.374710648146</v>
      </c>
      <c r="T1287" s="10">
        <f t="shared" si="124"/>
        <v>42175.374710648146</v>
      </c>
    </row>
    <row r="1288" spans="1:20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5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6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5"/>
        <v>plays</v>
      </c>
      <c r="S1288" s="10">
        <f t="shared" si="123"/>
        <v>42039.176238425927</v>
      </c>
      <c r="T1288" s="10">
        <f t="shared" si="124"/>
        <v>42052.374999999993</v>
      </c>
    </row>
    <row r="1289" spans="1:20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5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6"/>
        <v>242</v>
      </c>
      <c r="P1289">
        <f t="shared" si="121"/>
        <v>24.2</v>
      </c>
      <c r="Q1289" t="str">
        <f t="shared" si="122"/>
        <v>theater</v>
      </c>
      <c r="R1289" t="str">
        <f t="shared" si="125"/>
        <v>plays</v>
      </c>
      <c r="S1289" s="10">
        <f t="shared" si="123"/>
        <v>42107.412685185183</v>
      </c>
      <c r="T1289" s="10">
        <f t="shared" si="124"/>
        <v>42167.412685185183</v>
      </c>
    </row>
    <row r="1290" spans="1:20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5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6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5"/>
        <v>plays</v>
      </c>
      <c r="S1290" s="10">
        <f t="shared" si="123"/>
        <v>42560.946331018517</v>
      </c>
      <c r="T1290" s="10">
        <f t="shared" si="124"/>
        <v>42591.958333333336</v>
      </c>
    </row>
    <row r="1291" spans="1:20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5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6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5"/>
        <v>plays</v>
      </c>
      <c r="S1291" s="10">
        <f t="shared" si="123"/>
        <v>42708.926446759258</v>
      </c>
      <c r="T1291" s="10">
        <f t="shared" si="124"/>
        <v>42738.926446759258</v>
      </c>
    </row>
    <row r="1292" spans="1:20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5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6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5"/>
        <v>plays</v>
      </c>
      <c r="S1292" s="10">
        <f t="shared" si="123"/>
        <v>42086.406608796293</v>
      </c>
      <c r="T1292" s="10">
        <f t="shared" si="124"/>
        <v>42117.082638888889</v>
      </c>
    </row>
    <row r="1293" spans="1:20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5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6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5"/>
        <v>plays</v>
      </c>
      <c r="S1293" s="10">
        <f t="shared" si="123"/>
        <v>42064.444340277776</v>
      </c>
      <c r="T1293" s="10">
        <f t="shared" si="124"/>
        <v>42101.083333333336</v>
      </c>
    </row>
    <row r="1294" spans="1:20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5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6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5"/>
        <v>plays</v>
      </c>
      <c r="S1294" s="10">
        <f t="shared" si="123"/>
        <v>42256.555879629632</v>
      </c>
      <c r="T1294" s="10">
        <f t="shared" si="124"/>
        <v>42283.749305555553</v>
      </c>
    </row>
    <row r="1295" spans="1:20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6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5"/>
        <v>plays</v>
      </c>
      <c r="S1295" s="10">
        <f t="shared" si="123"/>
        <v>42292.492719907408</v>
      </c>
      <c r="T1295" s="10">
        <f t="shared" si="124"/>
        <v>42322.534386574072</v>
      </c>
    </row>
    <row r="1296" spans="1:20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5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6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5"/>
        <v>plays</v>
      </c>
      <c r="S1296" s="10">
        <f t="shared" si="123"/>
        <v>42278.245335648149</v>
      </c>
      <c r="T1296" s="10">
        <f t="shared" si="124"/>
        <v>42296.249999999993</v>
      </c>
    </row>
    <row r="1297" spans="1:20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5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6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5"/>
        <v>plays</v>
      </c>
      <c r="S1297" s="10">
        <f t="shared" si="123"/>
        <v>42184.364548611113</v>
      </c>
      <c r="T1297" s="10">
        <f t="shared" si="124"/>
        <v>42214.499999999993</v>
      </c>
    </row>
    <row r="1298" spans="1:20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5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6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5"/>
        <v>plays</v>
      </c>
      <c r="S1298" s="10">
        <f t="shared" si="123"/>
        <v>42422.842280092591</v>
      </c>
      <c r="T1298" s="10">
        <f t="shared" si="124"/>
        <v>42442.800613425927</v>
      </c>
    </row>
    <row r="1299" spans="1:20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5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6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5"/>
        <v>plays</v>
      </c>
      <c r="S1299" s="10">
        <f t="shared" si="123"/>
        <v>42461.538865740738</v>
      </c>
      <c r="T1299" s="10">
        <f t="shared" si="124"/>
        <v>42491.538865740738</v>
      </c>
    </row>
    <row r="1300" spans="1:20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5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6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5"/>
        <v>plays</v>
      </c>
      <c r="S1300" s="10">
        <f t="shared" si="123"/>
        <v>42458.472592592589</v>
      </c>
      <c r="T1300" s="10">
        <f t="shared" si="124"/>
        <v>42488.472592592589</v>
      </c>
    </row>
    <row r="1301" spans="1:20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5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6"/>
        <v>124</v>
      </c>
      <c r="P1301">
        <f t="shared" si="121"/>
        <v>135.625</v>
      </c>
      <c r="Q1301" t="str">
        <f t="shared" si="122"/>
        <v>theater</v>
      </c>
      <c r="R1301" t="str">
        <f t="shared" si="125"/>
        <v>plays</v>
      </c>
      <c r="S1301" s="10">
        <f t="shared" si="123"/>
        <v>42169.606006944443</v>
      </c>
      <c r="T1301" s="10">
        <f t="shared" si="124"/>
        <v>42199.606006944443</v>
      </c>
    </row>
    <row r="1302" spans="1:20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5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6"/>
        <v>135</v>
      </c>
      <c r="P1302">
        <f t="shared" si="121"/>
        <v>168.75</v>
      </c>
      <c r="Q1302" t="str">
        <f t="shared" si="122"/>
        <v>theater</v>
      </c>
      <c r="R1302" t="str">
        <f t="shared" si="125"/>
        <v>plays</v>
      </c>
      <c r="S1302" s="10">
        <f t="shared" si="123"/>
        <v>42483.466874999998</v>
      </c>
      <c r="T1302" s="10">
        <f t="shared" si="124"/>
        <v>42522.581249999996</v>
      </c>
    </row>
    <row r="1303" spans="1:20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5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6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5"/>
        <v>plays</v>
      </c>
      <c r="S1303" s="10">
        <f t="shared" si="123"/>
        <v>42195.541412037033</v>
      </c>
      <c r="T1303" s="10">
        <f t="shared" si="124"/>
        <v>42205.916666666664</v>
      </c>
    </row>
    <row r="1304" spans="1:20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5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6"/>
        <v>100</v>
      </c>
      <c r="P1304">
        <f t="shared" si="121"/>
        <v>50</v>
      </c>
      <c r="Q1304" t="str">
        <f t="shared" si="122"/>
        <v>theater</v>
      </c>
      <c r="R1304" t="str">
        <f t="shared" si="125"/>
        <v>plays</v>
      </c>
      <c r="S1304" s="10">
        <f t="shared" si="123"/>
        <v>42674.849664351852</v>
      </c>
      <c r="T1304" s="10">
        <f t="shared" si="124"/>
        <v>42704.891331018516</v>
      </c>
    </row>
    <row r="1305" spans="1:20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6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5"/>
        <v>plays</v>
      </c>
      <c r="S1305" s="10">
        <f t="shared" si="123"/>
        <v>42566.232870370368</v>
      </c>
      <c r="T1305" s="10">
        <f t="shared" si="124"/>
        <v>42582.249999999993</v>
      </c>
    </row>
    <row r="1306" spans="1:20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5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6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5"/>
        <v>wearables</v>
      </c>
      <c r="S1306" s="10">
        <f t="shared" si="123"/>
        <v>42746.986168981479</v>
      </c>
      <c r="T1306" s="10">
        <f t="shared" si="124"/>
        <v>42806.944502314807</v>
      </c>
    </row>
    <row r="1307" spans="1:20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5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6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5"/>
        <v>wearables</v>
      </c>
      <c r="S1307" s="10">
        <f t="shared" si="123"/>
        <v>42543.457268518519</v>
      </c>
      <c r="T1307" s="10">
        <f t="shared" si="124"/>
        <v>42572.520833333336</v>
      </c>
    </row>
    <row r="1308" spans="1:20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5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6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5"/>
        <v>wearables</v>
      </c>
      <c r="S1308" s="10">
        <f t="shared" si="123"/>
        <v>41947.249236111107</v>
      </c>
      <c r="T1308" s="10">
        <f t="shared" si="124"/>
        <v>41977.249236111107</v>
      </c>
    </row>
    <row r="1309" spans="1:20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5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6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5"/>
        <v>wearables</v>
      </c>
      <c r="S1309" s="10">
        <f t="shared" si="123"/>
        <v>42387.294895833336</v>
      </c>
      <c r="T1309" s="10">
        <f t="shared" si="124"/>
        <v>42417.294895833336</v>
      </c>
    </row>
    <row r="1310" spans="1:20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5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6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5"/>
        <v>wearables</v>
      </c>
      <c r="S1310" s="10">
        <f t="shared" si="123"/>
        <v>42611.405231481483</v>
      </c>
      <c r="T1310" s="10">
        <f t="shared" si="124"/>
        <v>42651.405231481483</v>
      </c>
    </row>
    <row r="1311" spans="1:20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5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6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5"/>
        <v>wearables</v>
      </c>
      <c r="S1311" s="10">
        <f t="shared" si="123"/>
        <v>42257.674398148149</v>
      </c>
      <c r="T1311" s="10">
        <f t="shared" si="124"/>
        <v>42292.674398148149</v>
      </c>
    </row>
    <row r="1312" spans="1:20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5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6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5"/>
        <v>wearables</v>
      </c>
      <c r="S1312" s="10">
        <f t="shared" si="123"/>
        <v>42556.458912037029</v>
      </c>
      <c r="T1312" s="10">
        <f t="shared" si="124"/>
        <v>42601.458912037029</v>
      </c>
    </row>
    <row r="1313" spans="1:20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5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6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5"/>
        <v>wearables</v>
      </c>
      <c r="S1313" s="10">
        <f t="shared" si="123"/>
        <v>42669.593969907401</v>
      </c>
      <c r="T1313" s="10">
        <f t="shared" si="124"/>
        <v>42704.635636574072</v>
      </c>
    </row>
    <row r="1314" spans="1:20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5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6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5"/>
        <v>wearables</v>
      </c>
      <c r="S1314" s="10">
        <f t="shared" si="123"/>
        <v>42082.494467592587</v>
      </c>
      <c r="T1314" s="10">
        <f t="shared" si="124"/>
        <v>42112.494467592587</v>
      </c>
    </row>
    <row r="1315" spans="1:20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6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5"/>
        <v>wearables</v>
      </c>
      <c r="S1315" s="10">
        <f t="shared" si="123"/>
        <v>42402.50131944444</v>
      </c>
      <c r="T1315" s="10">
        <f t="shared" si="124"/>
        <v>42432.50131944444</v>
      </c>
    </row>
    <row r="1316" spans="1:20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5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6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5"/>
        <v>wearables</v>
      </c>
      <c r="S1316" s="10">
        <f t="shared" si="123"/>
        <v>42604.461342592585</v>
      </c>
      <c r="T1316" s="10">
        <f t="shared" si="124"/>
        <v>42664.461342592585</v>
      </c>
    </row>
    <row r="1317" spans="1:20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5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6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5"/>
        <v>wearables</v>
      </c>
      <c r="S1317" s="10">
        <f t="shared" si="123"/>
        <v>42278.289907407401</v>
      </c>
      <c r="T1317" s="10">
        <f t="shared" si="124"/>
        <v>42313.833333333336</v>
      </c>
    </row>
    <row r="1318" spans="1:20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5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6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5"/>
        <v>wearables</v>
      </c>
      <c r="S1318" s="10">
        <f t="shared" si="123"/>
        <v>42393.753576388888</v>
      </c>
      <c r="T1318" s="10">
        <f t="shared" si="124"/>
        <v>42428.753576388888</v>
      </c>
    </row>
    <row r="1319" spans="1:20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5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6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5"/>
        <v>wearables</v>
      </c>
      <c r="S1319" s="10">
        <f t="shared" si="123"/>
        <v>42520.027152777773</v>
      </c>
      <c r="T1319" s="10">
        <f t="shared" si="124"/>
        <v>42572.374999999993</v>
      </c>
    </row>
    <row r="1320" spans="1:20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5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6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5"/>
        <v>wearables</v>
      </c>
      <c r="S1320" s="10">
        <f t="shared" si="123"/>
        <v>41984.835324074076</v>
      </c>
      <c r="T1320" s="10">
        <f t="shared" si="124"/>
        <v>42014.835324074076</v>
      </c>
    </row>
    <row r="1321" spans="1:20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5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6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5"/>
        <v>wearables</v>
      </c>
      <c r="S1321" s="10">
        <f t="shared" si="123"/>
        <v>41816.603761574072</v>
      </c>
      <c r="T1321" s="10">
        <f t="shared" si="124"/>
        <v>41831.458333333328</v>
      </c>
    </row>
    <row r="1322" spans="1:20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5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6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5"/>
        <v>wearables</v>
      </c>
      <c r="S1322" s="10">
        <f t="shared" si="123"/>
        <v>42705.482013888883</v>
      </c>
      <c r="T1322" s="10">
        <f t="shared" si="124"/>
        <v>42734.749999999993</v>
      </c>
    </row>
    <row r="1323" spans="1:20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5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6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5"/>
        <v>wearables</v>
      </c>
      <c r="S1323" s="10">
        <f t="shared" si="123"/>
        <v>42697.540937499994</v>
      </c>
      <c r="T1323" s="10">
        <f t="shared" si="124"/>
        <v>42727.540937499994</v>
      </c>
    </row>
    <row r="1324" spans="1:20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5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6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5"/>
        <v>wearables</v>
      </c>
      <c r="S1324" s="10">
        <f t="shared" si="123"/>
        <v>42115.448206018518</v>
      </c>
      <c r="T1324" s="10">
        <f t="shared" si="124"/>
        <v>42145.448206018518</v>
      </c>
    </row>
    <row r="1325" spans="1:20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6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5"/>
        <v>wearables</v>
      </c>
      <c r="S1325" s="10">
        <f t="shared" si="123"/>
        <v>42451.490115740737</v>
      </c>
      <c r="T1325" s="10">
        <f t="shared" si="124"/>
        <v>42486.079861111109</v>
      </c>
    </row>
    <row r="1326" spans="1:20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5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6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5"/>
        <v>wearables</v>
      </c>
      <c r="S1326" s="10">
        <f t="shared" si="123"/>
        <v>42626.425370370365</v>
      </c>
      <c r="T1326" s="10">
        <f t="shared" si="124"/>
        <v>42656.425370370365</v>
      </c>
    </row>
    <row r="1327" spans="1:20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5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6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5"/>
        <v>wearables</v>
      </c>
      <c r="S1327" s="10">
        <f t="shared" si="123"/>
        <v>42703.877719907403</v>
      </c>
      <c r="T1327" s="10">
        <f t="shared" si="124"/>
        <v>42733.877719907403</v>
      </c>
    </row>
    <row r="1328" spans="1:20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5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6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5"/>
        <v>wearables</v>
      </c>
      <c r="S1328" s="10">
        <f t="shared" si="123"/>
        <v>41974.583657407406</v>
      </c>
      <c r="T1328" s="10">
        <f t="shared" si="124"/>
        <v>42019.583657407406</v>
      </c>
    </row>
    <row r="1329" spans="1:20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5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6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5"/>
        <v>wearables</v>
      </c>
      <c r="S1329" s="10">
        <f t="shared" si="123"/>
        <v>42123.470312500001</v>
      </c>
      <c r="T1329" s="10">
        <f t="shared" si="124"/>
        <v>42153.470312500001</v>
      </c>
    </row>
    <row r="1330" spans="1:20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5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6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5"/>
        <v>wearables</v>
      </c>
      <c r="S1330" s="10">
        <f t="shared" si="123"/>
        <v>42612.434421296297</v>
      </c>
      <c r="T1330" s="10">
        <f t="shared" si="124"/>
        <v>42657.434421296297</v>
      </c>
    </row>
    <row r="1331" spans="1:20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5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6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5"/>
        <v>wearables</v>
      </c>
      <c r="S1331" s="10">
        <f t="shared" si="123"/>
        <v>41935.013252314813</v>
      </c>
      <c r="T1331" s="10">
        <f t="shared" si="124"/>
        <v>41975.054918981477</v>
      </c>
    </row>
    <row r="1332" spans="1:20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5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6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5"/>
        <v>wearables</v>
      </c>
      <c r="S1332" s="10">
        <f t="shared" si="123"/>
        <v>42522.068391203698</v>
      </c>
      <c r="T1332" s="10">
        <f t="shared" si="124"/>
        <v>42552.958333333336</v>
      </c>
    </row>
    <row r="1333" spans="1:20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5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6"/>
        <v>1.3668</v>
      </c>
      <c r="P1333">
        <f t="shared" si="121"/>
        <v>100.5</v>
      </c>
      <c r="Q1333" t="str">
        <f t="shared" si="122"/>
        <v>technology</v>
      </c>
      <c r="R1333" t="str">
        <f t="shared" si="125"/>
        <v>wearables</v>
      </c>
      <c r="S1333" s="10">
        <f t="shared" si="123"/>
        <v>42569.295763888884</v>
      </c>
      <c r="T1333" s="10">
        <f t="shared" si="124"/>
        <v>42599.295763888884</v>
      </c>
    </row>
    <row r="1334" spans="1:20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5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6"/>
        <v>0</v>
      </c>
      <c r="P1334" t="e">
        <f t="shared" si="121"/>
        <v>#DIV/0!</v>
      </c>
      <c r="Q1334" t="str">
        <f t="shared" si="122"/>
        <v>technology</v>
      </c>
      <c r="R1334" t="str">
        <f t="shared" si="125"/>
        <v>wearables</v>
      </c>
      <c r="S1334" s="10">
        <f t="shared" si="123"/>
        <v>42731.851944444446</v>
      </c>
      <c r="T1334" s="10">
        <f t="shared" si="124"/>
        <v>42761.851944444446</v>
      </c>
    </row>
    <row r="1335" spans="1:20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6"/>
        <v>0</v>
      </c>
      <c r="P1335" t="e">
        <f t="shared" si="121"/>
        <v>#DIV/0!</v>
      </c>
      <c r="Q1335" t="str">
        <f t="shared" si="122"/>
        <v>technology</v>
      </c>
      <c r="R1335" t="str">
        <f t="shared" si="125"/>
        <v>wearables</v>
      </c>
      <c r="S1335" s="10">
        <f t="shared" si="123"/>
        <v>41805.8984375</v>
      </c>
      <c r="T1335" s="10">
        <f t="shared" si="124"/>
        <v>41835.8984375</v>
      </c>
    </row>
    <row r="1336" spans="1:20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5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6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5"/>
        <v>wearables</v>
      </c>
      <c r="S1336" s="10">
        <f t="shared" si="123"/>
        <v>42410.565821759257</v>
      </c>
      <c r="T1336" s="10">
        <f t="shared" si="124"/>
        <v>42440.565821759257</v>
      </c>
    </row>
    <row r="1337" spans="1:20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5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6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5"/>
        <v>wearables</v>
      </c>
      <c r="S1337" s="10">
        <f t="shared" si="123"/>
        <v>42313.728032407402</v>
      </c>
      <c r="T1337" s="10">
        <f t="shared" si="124"/>
        <v>42343.728032407402</v>
      </c>
    </row>
    <row r="1338" spans="1:20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5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6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5"/>
        <v>wearables</v>
      </c>
      <c r="S1338" s="10">
        <f t="shared" si="123"/>
        <v>41955.655416666668</v>
      </c>
      <c r="T1338" s="10">
        <f t="shared" si="124"/>
        <v>41990.655416666668</v>
      </c>
    </row>
    <row r="1339" spans="1:20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5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6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5"/>
        <v>wearables</v>
      </c>
      <c r="S1339" s="10">
        <f t="shared" si="123"/>
        <v>42767.368969907409</v>
      </c>
      <c r="T1339" s="10">
        <f t="shared" si="124"/>
        <v>42797.368969907409</v>
      </c>
    </row>
    <row r="1340" spans="1:20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5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6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5"/>
        <v>wearables</v>
      </c>
      <c r="S1340" s="10">
        <f t="shared" si="123"/>
        <v>42188.595289351848</v>
      </c>
      <c r="T1340" s="10">
        <f t="shared" si="124"/>
        <v>42218.595289351848</v>
      </c>
    </row>
    <row r="1341" spans="1:20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5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6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5"/>
        <v>wearables</v>
      </c>
      <c r="S1341" s="10">
        <f t="shared" si="123"/>
        <v>41936.438831018517</v>
      </c>
      <c r="T1341" s="10">
        <f t="shared" si="124"/>
        <v>41981.480497685181</v>
      </c>
    </row>
    <row r="1342" spans="1:20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5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6"/>
        <v>0</v>
      </c>
      <c r="P1342" t="e">
        <f t="shared" si="121"/>
        <v>#DIV/0!</v>
      </c>
      <c r="Q1342" t="str">
        <f t="shared" si="122"/>
        <v>technology</v>
      </c>
      <c r="R1342" t="str">
        <f t="shared" si="125"/>
        <v>wearables</v>
      </c>
      <c r="S1342" s="10">
        <f t="shared" si="123"/>
        <v>41836.387187499997</v>
      </c>
      <c r="T1342" s="10">
        <f t="shared" si="124"/>
        <v>41866.387187499997</v>
      </c>
    </row>
    <row r="1343" spans="1:20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5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6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5"/>
        <v>wearables</v>
      </c>
      <c r="S1343" s="10">
        <f t="shared" si="123"/>
        <v>42612.415706018517</v>
      </c>
      <c r="T1343" s="10">
        <f t="shared" si="124"/>
        <v>42644.415706018517</v>
      </c>
    </row>
    <row r="1344" spans="1:20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5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6"/>
        <v>0.2</v>
      </c>
      <c r="P1344">
        <f t="shared" si="121"/>
        <v>100</v>
      </c>
      <c r="Q1344" t="str">
        <f t="shared" si="122"/>
        <v>technology</v>
      </c>
      <c r="R1344" t="str">
        <f t="shared" si="125"/>
        <v>wearables</v>
      </c>
      <c r="S1344" s="10">
        <f t="shared" si="123"/>
        <v>42172.608090277776</v>
      </c>
      <c r="T1344" s="10">
        <f t="shared" si="124"/>
        <v>42202.608090277776</v>
      </c>
    </row>
    <row r="1345" spans="1:20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6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5"/>
        <v>wearables</v>
      </c>
      <c r="S1345" s="10">
        <f t="shared" si="123"/>
        <v>42542.318090277775</v>
      </c>
      <c r="T1345" s="10">
        <f t="shared" si="124"/>
        <v>42600.957638888889</v>
      </c>
    </row>
    <row r="1346" spans="1:20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5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5"/>
        <v>nonfiction</v>
      </c>
      <c r="S1346" s="10">
        <f t="shared" si="123"/>
        <v>42522.581469907404</v>
      </c>
      <c r="T1346" s="10">
        <f t="shared" si="124"/>
        <v>42551.581469907404</v>
      </c>
    </row>
    <row r="1347" spans="1:20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5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125</v>
      </c>
      <c r="P1347">
        <f t="shared" ref="P1347:P1410" si="127">(E1347/L1347)</f>
        <v>53.571428571428569</v>
      </c>
      <c r="Q1347" t="str">
        <f t="shared" ref="Q1347:Q1410" si="128">LEFT(N1347,SEARCH("/",N1347,1)-1)</f>
        <v>publishing</v>
      </c>
      <c r="R1347" t="str">
        <f t="shared" si="125"/>
        <v>nonfiction</v>
      </c>
      <c r="S1347" s="10">
        <f t="shared" ref="S1347:S1410" si="129">(J1347/86400)+25569+(-5/24)</f>
        <v>41799.606006944443</v>
      </c>
      <c r="T1347" s="10">
        <f t="shared" ref="T1347:T1410" si="130">(I1347/86400)+25569+(-5/24)</f>
        <v>41834.606006944443</v>
      </c>
    </row>
    <row r="1348" spans="1:20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5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5"/>
        <v>nonfiction</v>
      </c>
      <c r="S1348" s="10">
        <f t="shared" si="129"/>
        <v>41421.867488425924</v>
      </c>
      <c r="T1348" s="10">
        <f t="shared" si="130"/>
        <v>41451.867488425924</v>
      </c>
    </row>
    <row r="1349" spans="1:20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5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5"/>
        <v>nonfiction</v>
      </c>
      <c r="S1349" s="10">
        <f t="shared" si="129"/>
        <v>42040.429687499993</v>
      </c>
      <c r="T1349" s="10">
        <f t="shared" si="130"/>
        <v>42070.429687499993</v>
      </c>
    </row>
    <row r="1350" spans="1:20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5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ref="R1350:R1413" si="131">RIGHT(N1350,VALUE(LEN(N1350)-LEN(LEFT(N1350,SEARCH("/",N1350,1)-1))-1))</f>
        <v>nonfiction</v>
      </c>
      <c r="S1350" s="10">
        <f t="shared" si="129"/>
        <v>41963.297835648147</v>
      </c>
      <c r="T1350" s="10">
        <f t="shared" si="130"/>
        <v>41991.297835648147</v>
      </c>
    </row>
    <row r="1351" spans="1:20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5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ref="O1351:O1414" si="132">(E1351/D1351)*100</f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31"/>
        <v>nonfiction</v>
      </c>
      <c r="S1351" s="10">
        <f t="shared" si="129"/>
        <v>42317.124247685184</v>
      </c>
      <c r="T1351" s="10">
        <f t="shared" si="130"/>
        <v>42354.082638888889</v>
      </c>
    </row>
    <row r="1352" spans="1:20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5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32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31"/>
        <v>nonfiction</v>
      </c>
      <c r="S1352" s="10">
        <f t="shared" si="129"/>
        <v>42333.804791666662</v>
      </c>
      <c r="T1352" s="10">
        <f t="shared" si="130"/>
        <v>42363.804791666662</v>
      </c>
    </row>
    <row r="1353" spans="1:20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5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32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31"/>
        <v>nonfiction</v>
      </c>
      <c r="S1353" s="10">
        <f t="shared" si="129"/>
        <v>42382.531759259255</v>
      </c>
      <c r="T1353" s="10">
        <f t="shared" si="130"/>
        <v>42412.531759259255</v>
      </c>
    </row>
    <row r="1354" spans="1:20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5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32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31"/>
        <v>nonfiction</v>
      </c>
      <c r="S1354" s="10">
        <f t="shared" si="129"/>
        <v>42200.369976851849</v>
      </c>
      <c r="T1354" s="10">
        <f t="shared" si="130"/>
        <v>42251.957638888889</v>
      </c>
    </row>
    <row r="1355" spans="1:20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32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31"/>
        <v>nonfiction</v>
      </c>
      <c r="S1355" s="10">
        <f t="shared" si="129"/>
        <v>41308.909583333334</v>
      </c>
      <c r="T1355" s="10">
        <f t="shared" si="130"/>
        <v>41343.791666666664</v>
      </c>
    </row>
    <row r="1356" spans="1:20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5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32"/>
        <v>130.25</v>
      </c>
      <c r="P1356">
        <f t="shared" si="127"/>
        <v>24.421875</v>
      </c>
      <c r="Q1356" t="str">
        <f t="shared" si="128"/>
        <v>publishing</v>
      </c>
      <c r="R1356" t="str">
        <f t="shared" si="131"/>
        <v>nonfiction</v>
      </c>
      <c r="S1356" s="10">
        <f t="shared" si="129"/>
        <v>42502.599293981482</v>
      </c>
      <c r="T1356" s="10">
        <f t="shared" si="130"/>
        <v>42532.599293981482</v>
      </c>
    </row>
    <row r="1357" spans="1:20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5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32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31"/>
        <v>nonfiction</v>
      </c>
      <c r="S1357" s="10">
        <f t="shared" si="129"/>
        <v>41213.046354166661</v>
      </c>
      <c r="T1357" s="10">
        <f t="shared" si="130"/>
        <v>41243.208333333328</v>
      </c>
    </row>
    <row r="1358" spans="1:20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5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32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31"/>
        <v>nonfiction</v>
      </c>
      <c r="S1358" s="10">
        <f t="shared" si="129"/>
        <v>41429.830555555549</v>
      </c>
      <c r="T1358" s="10">
        <f t="shared" si="130"/>
        <v>41459.830555555549</v>
      </c>
    </row>
    <row r="1359" spans="1:20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5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32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31"/>
        <v>nonfiction</v>
      </c>
      <c r="S1359" s="10">
        <f t="shared" si="129"/>
        <v>41304.753900462958</v>
      </c>
      <c r="T1359" s="10">
        <f t="shared" si="130"/>
        <v>41334.040972222218</v>
      </c>
    </row>
    <row r="1360" spans="1:20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5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32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31"/>
        <v>nonfiction</v>
      </c>
      <c r="S1360" s="10">
        <f t="shared" si="129"/>
        <v>40689.362534722219</v>
      </c>
      <c r="T1360" s="10">
        <f t="shared" si="130"/>
        <v>40719.362534722219</v>
      </c>
    </row>
    <row r="1361" spans="1:20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5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32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31"/>
        <v>nonfiction</v>
      </c>
      <c r="S1361" s="10">
        <f t="shared" si="129"/>
        <v>40668.606365740736</v>
      </c>
      <c r="T1361" s="10">
        <f t="shared" si="130"/>
        <v>40730.606365740736</v>
      </c>
    </row>
    <row r="1362" spans="1:20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5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32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31"/>
        <v>nonfiction</v>
      </c>
      <c r="S1362" s="10">
        <f t="shared" si="129"/>
        <v>41095.692361111105</v>
      </c>
      <c r="T1362" s="10">
        <f t="shared" si="130"/>
        <v>41123.692361111105</v>
      </c>
    </row>
    <row r="1363" spans="1:20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5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32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31"/>
        <v>nonfiction</v>
      </c>
      <c r="S1363" s="10">
        <f t="shared" si="129"/>
        <v>41781.508935185186</v>
      </c>
      <c r="T1363" s="10">
        <f t="shared" si="130"/>
        <v>41811.508935185186</v>
      </c>
    </row>
    <row r="1364" spans="1:20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5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2"/>
        <v>109.1</v>
      </c>
      <c r="P1364">
        <f t="shared" si="127"/>
        <v>43.64</v>
      </c>
      <c r="Q1364" t="str">
        <f t="shared" si="128"/>
        <v>publishing</v>
      </c>
      <c r="R1364" t="str">
        <f t="shared" si="131"/>
        <v>nonfiction</v>
      </c>
      <c r="S1364" s="10">
        <f t="shared" si="129"/>
        <v>41464.726053240738</v>
      </c>
      <c r="T1364" s="10">
        <f t="shared" si="130"/>
        <v>41524.726053240738</v>
      </c>
    </row>
    <row r="1365" spans="1:20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2"/>
        <v>100</v>
      </c>
      <c r="P1365">
        <f t="shared" si="127"/>
        <v>40</v>
      </c>
      <c r="Q1365" t="str">
        <f t="shared" si="128"/>
        <v>publishing</v>
      </c>
      <c r="R1365" t="str">
        <f t="shared" si="131"/>
        <v>nonfiction</v>
      </c>
      <c r="S1365" s="10">
        <f t="shared" si="129"/>
        <v>42396.635729166665</v>
      </c>
      <c r="T1365" s="10">
        <f t="shared" si="130"/>
        <v>42415.124305555553</v>
      </c>
    </row>
    <row r="1366" spans="1:20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5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2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31"/>
        <v>rock</v>
      </c>
      <c r="S1366" s="10">
        <f t="shared" si="129"/>
        <v>41951.487337962964</v>
      </c>
      <c r="T1366" s="10">
        <f t="shared" si="130"/>
        <v>42011.487337962964</v>
      </c>
    </row>
    <row r="1367" spans="1:20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5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2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31"/>
        <v>rock</v>
      </c>
      <c r="S1367" s="10">
        <f t="shared" si="129"/>
        <v>42049.524907407402</v>
      </c>
      <c r="T1367" s="10">
        <f t="shared" si="130"/>
        <v>42079.483240740738</v>
      </c>
    </row>
    <row r="1368" spans="1:20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5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2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31"/>
        <v>rock</v>
      </c>
      <c r="S1368" s="10">
        <f t="shared" si="129"/>
        <v>41924.787766203699</v>
      </c>
      <c r="T1368" s="10">
        <f t="shared" si="130"/>
        <v>41969.829432870371</v>
      </c>
    </row>
    <row r="1369" spans="1:20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5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2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31"/>
        <v>rock</v>
      </c>
      <c r="S1369" s="10">
        <f t="shared" si="129"/>
        <v>42291.794560185182</v>
      </c>
      <c r="T1369" s="10">
        <f t="shared" si="130"/>
        <v>42321.836226851847</v>
      </c>
    </row>
    <row r="1370" spans="1:20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5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2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31"/>
        <v>rock</v>
      </c>
      <c r="S1370" s="10">
        <f t="shared" si="129"/>
        <v>42145.982569444437</v>
      </c>
      <c r="T1370" s="10">
        <f t="shared" si="130"/>
        <v>42169.982569444437</v>
      </c>
    </row>
    <row r="1371" spans="1:20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5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2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31"/>
        <v>rock</v>
      </c>
      <c r="S1371" s="10">
        <f t="shared" si="129"/>
        <v>41710.385949074072</v>
      </c>
      <c r="T1371" s="10">
        <f t="shared" si="130"/>
        <v>41740.385949074072</v>
      </c>
    </row>
    <row r="1372" spans="1:20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5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2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31"/>
        <v>rock</v>
      </c>
      <c r="S1372" s="10">
        <f t="shared" si="129"/>
        <v>41547.795023148145</v>
      </c>
      <c r="T1372" s="10">
        <f t="shared" si="130"/>
        <v>41562.795023148145</v>
      </c>
    </row>
    <row r="1373" spans="1:20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5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2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31"/>
        <v>rock</v>
      </c>
      <c r="S1373" s="10">
        <f t="shared" si="129"/>
        <v>42101.550254629627</v>
      </c>
      <c r="T1373" s="10">
        <f t="shared" si="130"/>
        <v>42131.550254629627</v>
      </c>
    </row>
    <row r="1374" spans="1:20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5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2"/>
        <v>124</v>
      </c>
      <c r="P1374">
        <f t="shared" si="127"/>
        <v>38.75</v>
      </c>
      <c r="Q1374" t="str">
        <f t="shared" si="128"/>
        <v>music</v>
      </c>
      <c r="R1374" t="str">
        <f t="shared" si="131"/>
        <v>rock</v>
      </c>
      <c r="S1374" s="10">
        <f t="shared" si="129"/>
        <v>41072.53162037037</v>
      </c>
      <c r="T1374" s="10">
        <f t="shared" si="130"/>
        <v>41102.53162037037</v>
      </c>
    </row>
    <row r="1375" spans="1:20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2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31"/>
        <v>rock</v>
      </c>
      <c r="S1375" s="10">
        <f t="shared" si="129"/>
        <v>42704.743437499994</v>
      </c>
      <c r="T1375" s="10">
        <f t="shared" si="130"/>
        <v>42734.743437499994</v>
      </c>
    </row>
    <row r="1376" spans="1:20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5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2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31"/>
        <v>rock</v>
      </c>
      <c r="S1376" s="10">
        <f t="shared" si="129"/>
        <v>42423.953564814808</v>
      </c>
      <c r="T1376" s="10">
        <f t="shared" si="130"/>
        <v>42453.911898148144</v>
      </c>
    </row>
    <row r="1377" spans="1:20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5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2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31"/>
        <v>rock</v>
      </c>
      <c r="S1377" s="10">
        <f t="shared" si="129"/>
        <v>42719.857858796291</v>
      </c>
      <c r="T1377" s="10">
        <f t="shared" si="130"/>
        <v>42749.857858796291</v>
      </c>
    </row>
    <row r="1378" spans="1:20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5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2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31"/>
        <v>rock</v>
      </c>
      <c r="S1378" s="10">
        <f t="shared" si="129"/>
        <v>42677.460717592585</v>
      </c>
      <c r="T1378" s="10">
        <f t="shared" si="130"/>
        <v>42707.502384259256</v>
      </c>
    </row>
    <row r="1379" spans="1:20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5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2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31"/>
        <v>rock</v>
      </c>
      <c r="S1379" s="10">
        <f t="shared" si="129"/>
        <v>42747.01122685185</v>
      </c>
      <c r="T1379" s="10">
        <f t="shared" si="130"/>
        <v>42768.96597222222</v>
      </c>
    </row>
    <row r="1380" spans="1:20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5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2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31"/>
        <v>rock</v>
      </c>
      <c r="S1380" s="10">
        <f t="shared" si="129"/>
        <v>42568.551041666666</v>
      </c>
      <c r="T1380" s="10">
        <f t="shared" si="130"/>
        <v>42583.551041666666</v>
      </c>
    </row>
    <row r="1381" spans="1:20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5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2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31"/>
        <v>rock</v>
      </c>
      <c r="S1381" s="10">
        <f t="shared" si="129"/>
        <v>42130.283287037033</v>
      </c>
      <c r="T1381" s="10">
        <f t="shared" si="130"/>
        <v>42160.283287037033</v>
      </c>
    </row>
    <row r="1382" spans="1:20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5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2"/>
        <v>424</v>
      </c>
      <c r="P1382">
        <f t="shared" si="127"/>
        <v>21.2</v>
      </c>
      <c r="Q1382" t="str">
        <f t="shared" si="128"/>
        <v>music</v>
      </c>
      <c r="R1382" t="str">
        <f t="shared" si="131"/>
        <v>rock</v>
      </c>
      <c r="S1382" s="10">
        <f t="shared" si="129"/>
        <v>42141.554467592585</v>
      </c>
      <c r="T1382" s="10">
        <f t="shared" si="130"/>
        <v>42163.874999999993</v>
      </c>
    </row>
    <row r="1383" spans="1:20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5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2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31"/>
        <v>rock</v>
      </c>
      <c r="S1383" s="10">
        <f t="shared" si="129"/>
        <v>42703.006076388883</v>
      </c>
      <c r="T1383" s="10">
        <f t="shared" si="130"/>
        <v>42733.006076388883</v>
      </c>
    </row>
    <row r="1384" spans="1:20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5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2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31"/>
        <v>rock</v>
      </c>
      <c r="S1384" s="10">
        <f t="shared" si="129"/>
        <v>41370.591851851852</v>
      </c>
      <c r="T1384" s="10">
        <f t="shared" si="130"/>
        <v>41400.591851851852</v>
      </c>
    </row>
    <row r="1385" spans="1:20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2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31"/>
        <v>rock</v>
      </c>
      <c r="S1385" s="10">
        <f t="shared" si="129"/>
        <v>42706.866643518515</v>
      </c>
      <c r="T1385" s="10">
        <f t="shared" si="130"/>
        <v>42726.866643518515</v>
      </c>
    </row>
    <row r="1386" spans="1:20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5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2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31"/>
        <v>rock</v>
      </c>
      <c r="S1386" s="10">
        <f t="shared" si="129"/>
        <v>42160.526874999996</v>
      </c>
      <c r="T1386" s="10">
        <f t="shared" si="130"/>
        <v>42190.526874999996</v>
      </c>
    </row>
    <row r="1387" spans="1:20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5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2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31"/>
        <v>rock</v>
      </c>
      <c r="S1387" s="10">
        <f t="shared" si="129"/>
        <v>42433.480567129627</v>
      </c>
      <c r="T1387" s="10">
        <f t="shared" si="130"/>
        <v>42489.299305555549</v>
      </c>
    </row>
    <row r="1388" spans="1:20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5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2"/>
        <v>218.75</v>
      </c>
      <c r="P1388">
        <f t="shared" si="127"/>
        <v>62.5</v>
      </c>
      <c r="Q1388" t="str">
        <f t="shared" si="128"/>
        <v>music</v>
      </c>
      <c r="R1388" t="str">
        <f t="shared" si="131"/>
        <v>rock</v>
      </c>
      <c r="S1388" s="10">
        <f t="shared" si="129"/>
        <v>42184.438530092586</v>
      </c>
      <c r="T1388" s="10">
        <f t="shared" si="130"/>
        <v>42214.438530092586</v>
      </c>
    </row>
    <row r="1389" spans="1:20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5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2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31"/>
        <v>rock</v>
      </c>
      <c r="S1389" s="10">
        <f t="shared" si="129"/>
        <v>42126.712905092594</v>
      </c>
      <c r="T1389" s="10">
        <f t="shared" si="130"/>
        <v>42157.979166666664</v>
      </c>
    </row>
    <row r="1390" spans="1:20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5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2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31"/>
        <v>rock</v>
      </c>
      <c r="S1390" s="10">
        <f t="shared" si="129"/>
        <v>42634.406446759262</v>
      </c>
      <c r="T1390" s="10">
        <f t="shared" si="130"/>
        <v>42660.468055555553</v>
      </c>
    </row>
    <row r="1391" spans="1:20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5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2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31"/>
        <v>rock</v>
      </c>
      <c r="S1391" s="10">
        <f t="shared" si="129"/>
        <v>42565.272650462961</v>
      </c>
      <c r="T1391" s="10">
        <f t="shared" si="130"/>
        <v>42595.272650462961</v>
      </c>
    </row>
    <row r="1392" spans="1:20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5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2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31"/>
        <v>rock</v>
      </c>
      <c r="S1392" s="10">
        <f t="shared" si="129"/>
        <v>42087.594976851855</v>
      </c>
      <c r="T1392" s="10">
        <f t="shared" si="130"/>
        <v>42121.508333333331</v>
      </c>
    </row>
    <row r="1393" spans="1:20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5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2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31"/>
        <v>rock</v>
      </c>
      <c r="S1393" s="10">
        <f t="shared" si="129"/>
        <v>42193.442337962959</v>
      </c>
      <c r="T1393" s="10">
        <f t="shared" si="130"/>
        <v>42237.999305555553</v>
      </c>
    </row>
    <row r="1394" spans="1:20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5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2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31"/>
        <v>rock</v>
      </c>
      <c r="S1394" s="10">
        <f t="shared" si="129"/>
        <v>42400.946597222217</v>
      </c>
      <c r="T1394" s="10">
        <f t="shared" si="130"/>
        <v>42431.946597222217</v>
      </c>
    </row>
    <row r="1395" spans="1:20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2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31"/>
        <v>rock</v>
      </c>
      <c r="S1395" s="10">
        <f t="shared" si="129"/>
        <v>42553.473645833328</v>
      </c>
      <c r="T1395" s="10">
        <f t="shared" si="130"/>
        <v>42583.473645833328</v>
      </c>
    </row>
    <row r="1396" spans="1:20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5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2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31"/>
        <v>rock</v>
      </c>
      <c r="S1396" s="10">
        <f t="shared" si="129"/>
        <v>42751.936643518515</v>
      </c>
      <c r="T1396" s="10">
        <f t="shared" si="130"/>
        <v>42794.916666666664</v>
      </c>
    </row>
    <row r="1397" spans="1:20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5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2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31"/>
        <v>rock</v>
      </c>
      <c r="S1397" s="10">
        <f t="shared" si="129"/>
        <v>42719.700011574074</v>
      </c>
      <c r="T1397" s="10">
        <f t="shared" si="130"/>
        <v>42749.700011574074</v>
      </c>
    </row>
    <row r="1398" spans="1:20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5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2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31"/>
        <v>rock</v>
      </c>
      <c r="S1398" s="10">
        <f t="shared" si="129"/>
        <v>42018.790300925924</v>
      </c>
      <c r="T1398" s="10">
        <f t="shared" si="130"/>
        <v>42048.790300925924</v>
      </c>
    </row>
    <row r="1399" spans="1:20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5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2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31"/>
        <v>rock</v>
      </c>
      <c r="S1399" s="10">
        <f t="shared" si="129"/>
        <v>42640.709606481476</v>
      </c>
      <c r="T1399" s="10">
        <f t="shared" si="130"/>
        <v>42670.679861111108</v>
      </c>
    </row>
    <row r="1400" spans="1:20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5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2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31"/>
        <v>rock</v>
      </c>
      <c r="S1400" s="10">
        <f t="shared" si="129"/>
        <v>42526.665902777771</v>
      </c>
      <c r="T1400" s="10">
        <f t="shared" si="130"/>
        <v>42556.665902777771</v>
      </c>
    </row>
    <row r="1401" spans="1:20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5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2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31"/>
        <v>rock</v>
      </c>
      <c r="S1401" s="10">
        <f t="shared" si="129"/>
        <v>41888.795983796292</v>
      </c>
      <c r="T1401" s="10">
        <f t="shared" si="130"/>
        <v>41918.795983796292</v>
      </c>
    </row>
    <row r="1402" spans="1:20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5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2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31"/>
        <v>rock</v>
      </c>
      <c r="S1402" s="10">
        <f t="shared" si="129"/>
        <v>42498.132789351854</v>
      </c>
      <c r="T1402" s="10">
        <f t="shared" si="130"/>
        <v>42533.020833333336</v>
      </c>
    </row>
    <row r="1403" spans="1:20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5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31"/>
        <v>rock</v>
      </c>
      <c r="S1403" s="10">
        <f t="shared" si="129"/>
        <v>41399.787893518514</v>
      </c>
      <c r="T1403" s="10">
        <f t="shared" si="130"/>
        <v>41420.787893518514</v>
      </c>
    </row>
    <row r="1404" spans="1:20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5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31"/>
        <v>rock</v>
      </c>
      <c r="S1404" s="10">
        <f t="shared" si="129"/>
        <v>42064.845034722217</v>
      </c>
      <c r="T1404" s="10">
        <f t="shared" si="130"/>
        <v>42124.803368055553</v>
      </c>
    </row>
    <row r="1405" spans="1:20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31"/>
        <v>rock</v>
      </c>
      <c r="S1405" s="10">
        <f t="shared" si="129"/>
        <v>41450.854571759257</v>
      </c>
      <c r="T1405" s="10">
        <f t="shared" si="130"/>
        <v>41480.854571759257</v>
      </c>
    </row>
    <row r="1406" spans="1:20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2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31"/>
        <v>translations</v>
      </c>
      <c r="S1406" s="10">
        <f t="shared" si="129"/>
        <v>42032.30190972222</v>
      </c>
      <c r="T1406" s="10">
        <f t="shared" si="130"/>
        <v>42057.30190972222</v>
      </c>
    </row>
    <row r="1407" spans="1:20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2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31"/>
        <v>translations</v>
      </c>
      <c r="S1407" s="10">
        <f t="shared" si="129"/>
        <v>41941.472233796296</v>
      </c>
      <c r="T1407" s="10">
        <f t="shared" si="130"/>
        <v>41971.51390046296</v>
      </c>
    </row>
    <row r="1408" spans="1:20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2"/>
        <v>0.125</v>
      </c>
      <c r="P1408">
        <f t="shared" si="127"/>
        <v>5</v>
      </c>
      <c r="Q1408" t="str">
        <f t="shared" si="128"/>
        <v>publishing</v>
      </c>
      <c r="R1408" t="str">
        <f t="shared" si="131"/>
        <v>translations</v>
      </c>
      <c r="S1408" s="10">
        <f t="shared" si="129"/>
        <v>42297.224618055552</v>
      </c>
      <c r="T1408" s="10">
        <f t="shared" si="130"/>
        <v>42350.208333333336</v>
      </c>
    </row>
    <row r="1409" spans="1:20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2"/>
        <v>0.5</v>
      </c>
      <c r="P1409">
        <f t="shared" si="127"/>
        <v>7.5</v>
      </c>
      <c r="Q1409" t="str">
        <f t="shared" si="128"/>
        <v>publishing</v>
      </c>
      <c r="R1409" t="str">
        <f t="shared" si="131"/>
        <v>translations</v>
      </c>
      <c r="S1409" s="10">
        <f t="shared" si="129"/>
        <v>41838.32844907407</v>
      </c>
      <c r="T1409" s="10">
        <f t="shared" si="130"/>
        <v>41863.32844907407</v>
      </c>
    </row>
    <row r="1410" spans="1:20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2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31"/>
        <v>translations</v>
      </c>
      <c r="S1410" s="10">
        <f t="shared" si="129"/>
        <v>42291.663842592585</v>
      </c>
      <c r="T1410" s="10">
        <f t="shared" si="130"/>
        <v>42321.705509259256</v>
      </c>
    </row>
    <row r="1411" spans="1:20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t="e">
        <f t="shared" ref="P1411:P1474" si="133">(E1411/L1411)</f>
        <v>#DIV/0!</v>
      </c>
      <c r="Q1411" t="str">
        <f t="shared" ref="Q1411:Q1474" si="134">LEFT(N1411,SEARCH("/",N1411,1)-1)</f>
        <v>publishing</v>
      </c>
      <c r="R1411" t="str">
        <f t="shared" si="131"/>
        <v>translations</v>
      </c>
      <c r="S1411" s="10">
        <f t="shared" ref="S1411:S1474" si="135">(J1411/86400)+25569+(-5/24)</f>
        <v>41944.925173611111</v>
      </c>
      <c r="T1411" s="10">
        <f t="shared" ref="T1411:T1474" si="136">(I1411/86400)+25569+(-5/24)</f>
        <v>42004.966840277775</v>
      </c>
    </row>
    <row r="1412" spans="1:20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1"/>
        <v>translations</v>
      </c>
      <c r="S1412" s="10">
        <f t="shared" si="135"/>
        <v>42479.110185185178</v>
      </c>
      <c r="T1412" s="10">
        <f t="shared" si="136"/>
        <v>42524.110185185178</v>
      </c>
    </row>
    <row r="1413" spans="1:20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1"/>
        <v>translations</v>
      </c>
      <c r="S1413" s="10">
        <f t="shared" si="135"/>
        <v>42012.850694444445</v>
      </c>
      <c r="T1413" s="10">
        <f t="shared" si="136"/>
        <v>42040.850694444445</v>
      </c>
    </row>
    <row r="1414" spans="1:20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ref="R1414:R1477" si="137">RIGHT(N1414,VALUE(LEN(N1414)-LEN(LEFT(N1414,SEARCH("/",N1414,1)-1))-1))</f>
        <v>translations</v>
      </c>
      <c r="S1414" s="10">
        <f t="shared" si="135"/>
        <v>41946.855312499996</v>
      </c>
      <c r="T1414" s="10">
        <f t="shared" si="136"/>
        <v>41976.855312499996</v>
      </c>
    </row>
    <row r="1415" spans="1:20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ref="O1415:O1478" si="138">(E1415/D1415)*100</f>
        <v>5</v>
      </c>
      <c r="P1415">
        <f t="shared" si="133"/>
        <v>100</v>
      </c>
      <c r="Q1415" t="str">
        <f t="shared" si="134"/>
        <v>publishing</v>
      </c>
      <c r="R1415" t="str">
        <f t="shared" si="137"/>
        <v>translations</v>
      </c>
      <c r="S1415" s="10">
        <f t="shared" si="135"/>
        <v>42360.228819444441</v>
      </c>
      <c r="T1415" s="10">
        <f t="shared" si="136"/>
        <v>42420.228819444441</v>
      </c>
    </row>
    <row r="1416" spans="1:20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8"/>
        <v>0.2</v>
      </c>
      <c r="P1416">
        <f t="shared" si="133"/>
        <v>1</v>
      </c>
      <c r="Q1416" t="str">
        <f t="shared" si="134"/>
        <v>publishing</v>
      </c>
      <c r="R1416" t="str">
        <f t="shared" si="137"/>
        <v>translations</v>
      </c>
      <c r="S1416" s="10">
        <f t="shared" si="135"/>
        <v>42708.044756944444</v>
      </c>
      <c r="T1416" s="10">
        <f t="shared" si="136"/>
        <v>42738.044756944444</v>
      </c>
    </row>
    <row r="1417" spans="1:20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8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7"/>
        <v>translations</v>
      </c>
      <c r="S1417" s="10">
        <f t="shared" si="135"/>
        <v>42192.467488425922</v>
      </c>
      <c r="T1417" s="10">
        <f t="shared" si="136"/>
        <v>42232.467488425922</v>
      </c>
    </row>
    <row r="1418" spans="1:20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8"/>
        <v>0</v>
      </c>
      <c r="P1418" t="e">
        <f t="shared" si="133"/>
        <v>#DIV/0!</v>
      </c>
      <c r="Q1418" t="str">
        <f t="shared" si="134"/>
        <v>publishing</v>
      </c>
      <c r="R1418" t="str">
        <f t="shared" si="137"/>
        <v>translations</v>
      </c>
      <c r="S1418" s="10">
        <f t="shared" si="135"/>
        <v>42299.717812499999</v>
      </c>
      <c r="T1418" s="10">
        <f t="shared" si="136"/>
        <v>42329.759479166663</v>
      </c>
    </row>
    <row r="1419" spans="1:20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8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7"/>
        <v>translations</v>
      </c>
      <c r="S1419" s="10">
        <f t="shared" si="135"/>
        <v>42231.941828703704</v>
      </c>
      <c r="T1419" s="10">
        <f t="shared" si="136"/>
        <v>42262.257638888885</v>
      </c>
    </row>
    <row r="1420" spans="1:20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8"/>
        <v>0.2</v>
      </c>
      <c r="P1420">
        <f t="shared" si="133"/>
        <v>6</v>
      </c>
      <c r="Q1420" t="str">
        <f t="shared" si="134"/>
        <v>publishing</v>
      </c>
      <c r="R1420" t="str">
        <f t="shared" si="137"/>
        <v>translations</v>
      </c>
      <c r="S1420" s="10">
        <f t="shared" si="135"/>
        <v>42395.248078703698</v>
      </c>
      <c r="T1420" s="10">
        <f t="shared" si="136"/>
        <v>42425.248078703698</v>
      </c>
    </row>
    <row r="1421" spans="1:20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8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7"/>
        <v>translations</v>
      </c>
      <c r="S1421" s="10">
        <f t="shared" si="135"/>
        <v>42622.24790509259</v>
      </c>
      <c r="T1421" s="10">
        <f t="shared" si="136"/>
        <v>42652.24790509259</v>
      </c>
    </row>
    <row r="1422" spans="1:20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8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7"/>
        <v>translations</v>
      </c>
      <c r="S1422" s="10">
        <f t="shared" si="135"/>
        <v>42524.459328703706</v>
      </c>
      <c r="T1422" s="10">
        <f t="shared" si="136"/>
        <v>42549.459328703706</v>
      </c>
    </row>
    <row r="1423" spans="1:20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8"/>
        <v>0.1</v>
      </c>
      <c r="P1423">
        <f t="shared" si="133"/>
        <v>100</v>
      </c>
      <c r="Q1423" t="str">
        <f t="shared" si="134"/>
        <v>publishing</v>
      </c>
      <c r="R1423" t="str">
        <f t="shared" si="137"/>
        <v>translations</v>
      </c>
      <c r="S1423" s="10">
        <f t="shared" si="135"/>
        <v>42013.707280092589</v>
      </c>
      <c r="T1423" s="10">
        <f t="shared" si="136"/>
        <v>42043.707280092589</v>
      </c>
    </row>
    <row r="1424" spans="1:20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8"/>
        <v>0.104</v>
      </c>
      <c r="P1424">
        <f t="shared" si="133"/>
        <v>13</v>
      </c>
      <c r="Q1424" t="str">
        <f t="shared" si="134"/>
        <v>publishing</v>
      </c>
      <c r="R1424" t="str">
        <f t="shared" si="137"/>
        <v>translations</v>
      </c>
      <c r="S1424" s="10">
        <f t="shared" si="135"/>
        <v>42604.031296296293</v>
      </c>
      <c r="T1424" s="10">
        <f t="shared" si="136"/>
        <v>42634.031296296293</v>
      </c>
    </row>
    <row r="1425" spans="1:20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8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7"/>
        <v>translations</v>
      </c>
      <c r="S1425" s="10">
        <f t="shared" si="135"/>
        <v>42340.151979166665</v>
      </c>
      <c r="T1425" s="10">
        <f t="shared" si="136"/>
        <v>42370.151979166665</v>
      </c>
    </row>
    <row r="1426" spans="1:20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8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7"/>
        <v>translations</v>
      </c>
      <c r="S1426" s="10">
        <f t="shared" si="135"/>
        <v>42676.509282407402</v>
      </c>
      <c r="T1426" s="10">
        <f t="shared" si="136"/>
        <v>42689.550949074073</v>
      </c>
    </row>
    <row r="1427" spans="1:20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8"/>
        <v>0</v>
      </c>
      <c r="P1427" t="e">
        <f t="shared" si="133"/>
        <v>#DIV/0!</v>
      </c>
      <c r="Q1427" t="str">
        <f t="shared" si="134"/>
        <v>publishing</v>
      </c>
      <c r="R1427" t="str">
        <f t="shared" si="137"/>
        <v>translations</v>
      </c>
      <c r="S1427" s="10">
        <f t="shared" si="135"/>
        <v>42092.923136574071</v>
      </c>
      <c r="T1427" s="10">
        <f t="shared" si="136"/>
        <v>42122.923136574071</v>
      </c>
    </row>
    <row r="1428" spans="1:20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8"/>
        <v>0</v>
      </c>
      <c r="P1428" t="e">
        <f t="shared" si="133"/>
        <v>#DIV/0!</v>
      </c>
      <c r="Q1428" t="str">
        <f t="shared" si="134"/>
        <v>publishing</v>
      </c>
      <c r="R1428" t="str">
        <f t="shared" si="137"/>
        <v>translations</v>
      </c>
      <c r="S1428" s="10">
        <f t="shared" si="135"/>
        <v>42180.181944444441</v>
      </c>
      <c r="T1428" s="10">
        <f t="shared" si="136"/>
        <v>42240.181944444441</v>
      </c>
    </row>
    <row r="1429" spans="1:20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8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7"/>
        <v>translations</v>
      </c>
      <c r="S1429" s="10">
        <f t="shared" si="135"/>
        <v>42601.643344907403</v>
      </c>
      <c r="T1429" s="10">
        <f t="shared" si="136"/>
        <v>42631.643344907403</v>
      </c>
    </row>
    <row r="1430" spans="1:20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8"/>
        <v>4.5</v>
      </c>
      <c r="P1430">
        <f t="shared" si="133"/>
        <v>15</v>
      </c>
      <c r="Q1430" t="str">
        <f t="shared" si="134"/>
        <v>publishing</v>
      </c>
      <c r="R1430" t="str">
        <f t="shared" si="137"/>
        <v>translations</v>
      </c>
      <c r="S1430" s="10">
        <f t="shared" si="135"/>
        <v>42432.171493055554</v>
      </c>
      <c r="T1430" s="10">
        <f t="shared" si="136"/>
        <v>42462.129826388882</v>
      </c>
    </row>
    <row r="1431" spans="1:20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8"/>
        <v>0</v>
      </c>
      <c r="P1431" t="e">
        <f t="shared" si="133"/>
        <v>#DIV/0!</v>
      </c>
      <c r="Q1431" t="str">
        <f t="shared" si="134"/>
        <v>publishing</v>
      </c>
      <c r="R1431" t="str">
        <f t="shared" si="137"/>
        <v>translations</v>
      </c>
      <c r="S1431" s="10">
        <f t="shared" si="135"/>
        <v>42073.852337962962</v>
      </c>
      <c r="T1431" s="10">
        <f t="shared" si="136"/>
        <v>42103.852337962962</v>
      </c>
    </row>
    <row r="1432" spans="1:20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8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7"/>
        <v>translations</v>
      </c>
      <c r="S1432" s="10">
        <f t="shared" si="135"/>
        <v>41961.605185185188</v>
      </c>
      <c r="T1432" s="10">
        <f t="shared" si="136"/>
        <v>41992.605185185188</v>
      </c>
    </row>
    <row r="1433" spans="1:20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8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7"/>
        <v>translations</v>
      </c>
      <c r="S1433" s="10">
        <f t="shared" si="135"/>
        <v>42304.002499999995</v>
      </c>
      <c r="T1433" s="10">
        <f t="shared" si="136"/>
        <v>42334.044166666667</v>
      </c>
    </row>
    <row r="1434" spans="1:20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8"/>
        <v>0</v>
      </c>
      <c r="P1434" t="e">
        <f t="shared" si="133"/>
        <v>#DIV/0!</v>
      </c>
      <c r="Q1434" t="str">
        <f t="shared" si="134"/>
        <v>publishing</v>
      </c>
      <c r="R1434" t="str">
        <f t="shared" si="137"/>
        <v>translations</v>
      </c>
      <c r="S1434" s="10">
        <f t="shared" si="135"/>
        <v>42175.572083333333</v>
      </c>
      <c r="T1434" s="10">
        <f t="shared" si="136"/>
        <v>42205.572083333333</v>
      </c>
    </row>
    <row r="1435" spans="1:20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8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7"/>
        <v>translations</v>
      </c>
      <c r="S1435" s="10">
        <f t="shared" si="135"/>
        <v>42673.417534722219</v>
      </c>
      <c r="T1435" s="10">
        <f t="shared" si="136"/>
        <v>42714.249999999993</v>
      </c>
    </row>
    <row r="1436" spans="1:20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8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7"/>
        <v>translations</v>
      </c>
      <c r="S1436" s="10">
        <f t="shared" si="135"/>
        <v>42142.558773148143</v>
      </c>
      <c r="T1436" s="10">
        <f t="shared" si="136"/>
        <v>42163.416666666664</v>
      </c>
    </row>
    <row r="1437" spans="1:20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8"/>
        <v>0.1</v>
      </c>
      <c r="P1437">
        <f t="shared" si="133"/>
        <v>7.5</v>
      </c>
      <c r="Q1437" t="str">
        <f t="shared" si="134"/>
        <v>publishing</v>
      </c>
      <c r="R1437" t="str">
        <f t="shared" si="137"/>
        <v>translations</v>
      </c>
      <c r="S1437" s="10">
        <f t="shared" si="135"/>
        <v>42258.57199074074</v>
      </c>
      <c r="T1437" s="10">
        <f t="shared" si="136"/>
        <v>42288.57199074074</v>
      </c>
    </row>
    <row r="1438" spans="1:20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8"/>
        <v>0.77</v>
      </c>
      <c r="P1438">
        <f t="shared" si="133"/>
        <v>38.5</v>
      </c>
      <c r="Q1438" t="str">
        <f t="shared" si="134"/>
        <v>publishing</v>
      </c>
      <c r="R1438" t="str">
        <f t="shared" si="137"/>
        <v>translations</v>
      </c>
      <c r="S1438" s="10">
        <f t="shared" si="135"/>
        <v>42391.141863425924</v>
      </c>
      <c r="T1438" s="10">
        <f t="shared" si="136"/>
        <v>42421.141863425924</v>
      </c>
    </row>
    <row r="1439" spans="1:20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8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7"/>
        <v>translations</v>
      </c>
      <c r="S1439" s="10">
        <f t="shared" si="135"/>
        <v>41796.32336805555</v>
      </c>
      <c r="T1439" s="10">
        <f t="shared" si="136"/>
        <v>41832.999305555553</v>
      </c>
    </row>
    <row r="1440" spans="1:20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8"/>
        <v>3</v>
      </c>
      <c r="P1440">
        <f t="shared" si="133"/>
        <v>75</v>
      </c>
      <c r="Q1440" t="str">
        <f t="shared" si="134"/>
        <v>publishing</v>
      </c>
      <c r="R1440" t="str">
        <f t="shared" si="137"/>
        <v>translations</v>
      </c>
      <c r="S1440" s="10">
        <f t="shared" si="135"/>
        <v>42457.663182870368</v>
      </c>
      <c r="T1440" s="10">
        <f t="shared" si="136"/>
        <v>42487.371527777774</v>
      </c>
    </row>
    <row r="1441" spans="1:20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8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7"/>
        <v>translations</v>
      </c>
      <c r="S1441" s="10">
        <f t="shared" si="135"/>
        <v>42040.621539351851</v>
      </c>
      <c r="T1441" s="10">
        <f t="shared" si="136"/>
        <v>42070.621539351851</v>
      </c>
    </row>
    <row r="1442" spans="1:20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8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7"/>
        <v>translations</v>
      </c>
      <c r="S1442" s="10">
        <f t="shared" si="135"/>
        <v>42486.540081018517</v>
      </c>
      <c r="T1442" s="10">
        <f t="shared" si="136"/>
        <v>42516.540081018517</v>
      </c>
    </row>
    <row r="1443" spans="1:20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8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7"/>
        <v>translations</v>
      </c>
      <c r="S1443" s="10">
        <f t="shared" si="135"/>
        <v>42198.557511574072</v>
      </c>
      <c r="T1443" s="10">
        <f t="shared" si="136"/>
        <v>42258.557511574072</v>
      </c>
    </row>
    <row r="1444" spans="1:20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8"/>
        <v>0</v>
      </c>
      <c r="P1444" t="e">
        <f t="shared" si="133"/>
        <v>#DIV/0!</v>
      </c>
      <c r="Q1444" t="str">
        <f t="shared" si="134"/>
        <v>publishing</v>
      </c>
      <c r="R1444" t="str">
        <f t="shared" si="137"/>
        <v>translations</v>
      </c>
      <c r="S1444" s="10">
        <f t="shared" si="135"/>
        <v>42485.437013888884</v>
      </c>
      <c r="T1444" s="10">
        <f t="shared" si="136"/>
        <v>42515.437013888884</v>
      </c>
    </row>
    <row r="1445" spans="1:20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8"/>
        <v>0</v>
      </c>
      <c r="P1445" t="e">
        <f t="shared" si="133"/>
        <v>#DIV/0!</v>
      </c>
      <c r="Q1445" t="str">
        <f t="shared" si="134"/>
        <v>publishing</v>
      </c>
      <c r="R1445" t="str">
        <f t="shared" si="137"/>
        <v>translations</v>
      </c>
      <c r="S1445" s="10">
        <f t="shared" si="135"/>
        <v>42707.71769675926</v>
      </c>
      <c r="T1445" s="10">
        <f t="shared" si="136"/>
        <v>42737.71769675926</v>
      </c>
    </row>
    <row r="1446" spans="1:20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8"/>
        <v>0</v>
      </c>
      <c r="P1446" t="e">
        <f t="shared" si="133"/>
        <v>#DIV/0!</v>
      </c>
      <c r="Q1446" t="str">
        <f t="shared" si="134"/>
        <v>publishing</v>
      </c>
      <c r="R1446" t="str">
        <f t="shared" si="137"/>
        <v>translations</v>
      </c>
      <c r="S1446" s="10">
        <f t="shared" si="135"/>
        <v>42199.665069444447</v>
      </c>
      <c r="T1446" s="10">
        <f t="shared" si="136"/>
        <v>42259.665069444447</v>
      </c>
    </row>
    <row r="1447" spans="1:20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8"/>
        <v>0</v>
      </c>
      <c r="P1447" t="e">
        <f t="shared" si="133"/>
        <v>#DIV/0!</v>
      </c>
      <c r="Q1447" t="str">
        <f t="shared" si="134"/>
        <v>publishing</v>
      </c>
      <c r="R1447" t="str">
        <f t="shared" si="137"/>
        <v>translations</v>
      </c>
      <c r="S1447" s="10">
        <f t="shared" si="135"/>
        <v>42139.333969907406</v>
      </c>
      <c r="T1447" s="10">
        <f t="shared" si="136"/>
        <v>42169.333969907406</v>
      </c>
    </row>
    <row r="1448" spans="1:20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8"/>
        <v>0</v>
      </c>
      <c r="P1448" t="e">
        <f t="shared" si="133"/>
        <v>#DIV/0!</v>
      </c>
      <c r="Q1448" t="str">
        <f t="shared" si="134"/>
        <v>publishing</v>
      </c>
      <c r="R1448" t="str">
        <f t="shared" si="137"/>
        <v>translations</v>
      </c>
      <c r="S1448" s="10">
        <f t="shared" si="135"/>
        <v>42461.239328703705</v>
      </c>
      <c r="T1448" s="10">
        <f t="shared" si="136"/>
        <v>42481.239328703705</v>
      </c>
    </row>
    <row r="1449" spans="1:20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8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7"/>
        <v>translations</v>
      </c>
      <c r="S1449" s="10">
        <f t="shared" si="135"/>
        <v>42529.52238425926</v>
      </c>
      <c r="T1449" s="10">
        <f t="shared" si="136"/>
        <v>42559.52238425926</v>
      </c>
    </row>
    <row r="1450" spans="1:20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8"/>
        <v>0</v>
      </c>
      <c r="P1450" t="e">
        <f t="shared" si="133"/>
        <v>#DIV/0!</v>
      </c>
      <c r="Q1450" t="str">
        <f t="shared" si="134"/>
        <v>publishing</v>
      </c>
      <c r="R1450" t="str">
        <f t="shared" si="137"/>
        <v>translations</v>
      </c>
      <c r="S1450" s="10">
        <f t="shared" si="135"/>
        <v>42115.728217592587</v>
      </c>
      <c r="T1450" s="10">
        <f t="shared" si="136"/>
        <v>42146.017361111109</v>
      </c>
    </row>
    <row r="1451" spans="1:20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8"/>
        <v>0</v>
      </c>
      <c r="P1451" t="e">
        <f t="shared" si="133"/>
        <v>#DIV/0!</v>
      </c>
      <c r="Q1451" t="str">
        <f t="shared" si="134"/>
        <v>publishing</v>
      </c>
      <c r="R1451" t="str">
        <f t="shared" si="137"/>
        <v>translations</v>
      </c>
      <c r="S1451" s="10">
        <f t="shared" si="135"/>
        <v>42086.603067129625</v>
      </c>
      <c r="T1451" s="10">
        <f t="shared" si="136"/>
        <v>42134.603067129625</v>
      </c>
    </row>
    <row r="1452" spans="1:20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8"/>
        <v>1E-3</v>
      </c>
      <c r="P1452">
        <f t="shared" si="133"/>
        <v>1</v>
      </c>
      <c r="Q1452" t="str">
        <f t="shared" si="134"/>
        <v>publishing</v>
      </c>
      <c r="R1452" t="str">
        <f t="shared" si="137"/>
        <v>translations</v>
      </c>
      <c r="S1452" s="10">
        <f t="shared" si="135"/>
        <v>42389.962928240733</v>
      </c>
      <c r="T1452" s="10">
        <f t="shared" si="136"/>
        <v>42419.962928240733</v>
      </c>
    </row>
    <row r="1453" spans="1:20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5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8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7"/>
        <v>translations</v>
      </c>
      <c r="S1453" s="10">
        <f t="shared" si="135"/>
        <v>41931.75068287037</v>
      </c>
      <c r="T1453" s="10">
        <f t="shared" si="136"/>
        <v>41961.792349537034</v>
      </c>
    </row>
    <row r="1454" spans="1:20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5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8"/>
        <v>0</v>
      </c>
      <c r="P1454" t="e">
        <f t="shared" si="133"/>
        <v>#DIV/0!</v>
      </c>
      <c r="Q1454" t="str">
        <f t="shared" si="134"/>
        <v>publishing</v>
      </c>
      <c r="R1454" t="str">
        <f t="shared" si="137"/>
        <v>translations</v>
      </c>
      <c r="S1454" s="10">
        <f t="shared" si="135"/>
        <v>41818.494942129626</v>
      </c>
      <c r="T1454" s="10">
        <f t="shared" si="136"/>
        <v>41848.494942129626</v>
      </c>
    </row>
    <row r="1455" spans="1:20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8"/>
        <v>0</v>
      </c>
      <c r="P1455" t="e">
        <f t="shared" si="133"/>
        <v>#DIV/0!</v>
      </c>
      <c r="Q1455" t="str">
        <f t="shared" si="134"/>
        <v>publishing</v>
      </c>
      <c r="R1455" t="str">
        <f t="shared" si="137"/>
        <v>translations</v>
      </c>
      <c r="S1455" s="10">
        <f t="shared" si="135"/>
        <v>42795.487812499996</v>
      </c>
      <c r="T1455" s="10">
        <f t="shared" si="136"/>
        <v>42840.446145833332</v>
      </c>
    </row>
    <row r="1456" spans="1:20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5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8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7"/>
        <v>translations</v>
      </c>
      <c r="S1456" s="10">
        <f t="shared" si="135"/>
        <v>42463.658333333333</v>
      </c>
      <c r="T1456" s="10">
        <f t="shared" si="136"/>
        <v>42484.707638888889</v>
      </c>
    </row>
    <row r="1457" spans="1:20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5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8"/>
        <v>10.5</v>
      </c>
      <c r="P1457">
        <f t="shared" si="133"/>
        <v>225</v>
      </c>
      <c r="Q1457" t="str">
        <f t="shared" si="134"/>
        <v>publishing</v>
      </c>
      <c r="R1457" t="str">
        <f t="shared" si="137"/>
        <v>translations</v>
      </c>
      <c r="S1457" s="10">
        <f t="shared" si="135"/>
        <v>41832.46435185185</v>
      </c>
      <c r="T1457" s="10">
        <f t="shared" si="136"/>
        <v>41887.360416666663</v>
      </c>
    </row>
    <row r="1458" spans="1:20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5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8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7"/>
        <v>translations</v>
      </c>
      <c r="S1458" s="10">
        <f t="shared" si="135"/>
        <v>42708.460243055553</v>
      </c>
      <c r="T1458" s="10">
        <f t="shared" si="136"/>
        <v>42738.460243055553</v>
      </c>
    </row>
    <row r="1459" spans="1:20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5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8"/>
        <v>0</v>
      </c>
      <c r="P1459" t="e">
        <f t="shared" si="133"/>
        <v>#DIV/0!</v>
      </c>
      <c r="Q1459" t="str">
        <f t="shared" si="134"/>
        <v>publishing</v>
      </c>
      <c r="R1459" t="str">
        <f t="shared" si="137"/>
        <v>translations</v>
      </c>
      <c r="S1459" s="10">
        <f t="shared" si="135"/>
        <v>42289.688009259255</v>
      </c>
      <c r="T1459" s="10">
        <f t="shared" si="136"/>
        <v>42319.729675925926</v>
      </c>
    </row>
    <row r="1460" spans="1:20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5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8"/>
        <v>0</v>
      </c>
      <c r="P1460" t="e">
        <f t="shared" si="133"/>
        <v>#DIV/0!</v>
      </c>
      <c r="Q1460" t="str">
        <f t="shared" si="134"/>
        <v>publishing</v>
      </c>
      <c r="R1460" t="str">
        <f t="shared" si="137"/>
        <v>translations</v>
      </c>
      <c r="S1460" s="10">
        <f t="shared" si="135"/>
        <v>41831.49722222222</v>
      </c>
      <c r="T1460" s="10">
        <f t="shared" si="136"/>
        <v>41861.958333333328</v>
      </c>
    </row>
    <row r="1461" spans="1:20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5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8"/>
        <v>0</v>
      </c>
      <c r="P1461" t="e">
        <f t="shared" si="133"/>
        <v>#DIV/0!</v>
      </c>
      <c r="Q1461" t="str">
        <f t="shared" si="134"/>
        <v>publishing</v>
      </c>
      <c r="R1461" t="str">
        <f t="shared" si="137"/>
        <v>translations</v>
      </c>
      <c r="S1461" s="10">
        <f t="shared" si="135"/>
        <v>42311.996481481481</v>
      </c>
      <c r="T1461" s="10">
        <f t="shared" si="136"/>
        <v>42340.517361111109</v>
      </c>
    </row>
    <row r="1462" spans="1:20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5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8"/>
        <v>0</v>
      </c>
      <c r="P1462" t="e">
        <f t="shared" si="133"/>
        <v>#DIV/0!</v>
      </c>
      <c r="Q1462" t="str">
        <f t="shared" si="134"/>
        <v>publishing</v>
      </c>
      <c r="R1462" t="str">
        <f t="shared" si="137"/>
        <v>translations</v>
      </c>
      <c r="S1462" s="10">
        <f t="shared" si="135"/>
        <v>41915.688634259255</v>
      </c>
      <c r="T1462" s="10">
        <f t="shared" si="136"/>
        <v>41973.781249999993</v>
      </c>
    </row>
    <row r="1463" spans="1:20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5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8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7"/>
        <v>radio &amp; podcasts</v>
      </c>
      <c r="S1463" s="10">
        <f t="shared" si="135"/>
        <v>41899.436967592592</v>
      </c>
      <c r="T1463" s="10">
        <f t="shared" si="136"/>
        <v>41932.791666666664</v>
      </c>
    </row>
    <row r="1464" spans="1:20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5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8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7"/>
        <v>radio &amp; podcasts</v>
      </c>
      <c r="S1464" s="10">
        <f t="shared" si="135"/>
        <v>41344.454525462963</v>
      </c>
      <c r="T1464" s="10">
        <f t="shared" si="136"/>
        <v>41374.454525462963</v>
      </c>
    </row>
    <row r="1465" spans="1:20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8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7"/>
        <v>radio &amp; podcasts</v>
      </c>
      <c r="S1465" s="10">
        <f t="shared" si="135"/>
        <v>41326.702986111108</v>
      </c>
      <c r="T1465" s="10">
        <f t="shared" si="136"/>
        <v>41371.661319444444</v>
      </c>
    </row>
    <row r="1466" spans="1:20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5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8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7"/>
        <v>radio &amp; podcasts</v>
      </c>
      <c r="S1466" s="10">
        <f t="shared" si="135"/>
        <v>41291.453217592592</v>
      </c>
      <c r="T1466" s="10">
        <f t="shared" si="136"/>
        <v>41321.453217592592</v>
      </c>
    </row>
    <row r="1467" spans="1:20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5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7"/>
        <v>radio &amp; podcasts</v>
      </c>
      <c r="S1467" s="10">
        <f t="shared" si="135"/>
        <v>40959.526064814811</v>
      </c>
      <c r="T1467" s="10">
        <f t="shared" si="136"/>
        <v>40989.916666666664</v>
      </c>
    </row>
    <row r="1468" spans="1:20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5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7"/>
        <v>radio &amp; podcasts</v>
      </c>
      <c r="S1468" s="10">
        <f t="shared" si="135"/>
        <v>42339.963726851849</v>
      </c>
      <c r="T1468" s="10">
        <f t="shared" si="136"/>
        <v>42380.999999999993</v>
      </c>
    </row>
    <row r="1469" spans="1:20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5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115.08</v>
      </c>
      <c r="P1469">
        <f t="shared" si="133"/>
        <v>76.72</v>
      </c>
      <c r="Q1469" t="str">
        <f t="shared" si="134"/>
        <v>publishing</v>
      </c>
      <c r="R1469" t="str">
        <f t="shared" si="137"/>
        <v>radio &amp; podcasts</v>
      </c>
      <c r="S1469" s="10">
        <f t="shared" si="135"/>
        <v>40933.593576388885</v>
      </c>
      <c r="T1469" s="10">
        <f t="shared" si="136"/>
        <v>40993.55190972222</v>
      </c>
    </row>
    <row r="1470" spans="1:20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5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7"/>
        <v>radio &amp; podcasts</v>
      </c>
      <c r="S1470" s="10">
        <f t="shared" si="135"/>
        <v>40645.806122685179</v>
      </c>
      <c r="T1470" s="10">
        <f t="shared" si="136"/>
        <v>40705.806122685179</v>
      </c>
    </row>
    <row r="1471" spans="1:20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5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7"/>
        <v>radio &amp; podcasts</v>
      </c>
      <c r="S1471" s="10">
        <f t="shared" si="135"/>
        <v>41290.390150462961</v>
      </c>
      <c r="T1471" s="10">
        <f t="shared" si="136"/>
        <v>41320.390150462961</v>
      </c>
    </row>
    <row r="1472" spans="1:20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5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7"/>
        <v>radio &amp; podcasts</v>
      </c>
      <c r="S1472" s="10">
        <f t="shared" si="135"/>
        <v>41250.618784722217</v>
      </c>
      <c r="T1472" s="10">
        <f t="shared" si="136"/>
        <v>41271.618784722217</v>
      </c>
    </row>
    <row r="1473" spans="1:20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5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7"/>
        <v>radio &amp; podcasts</v>
      </c>
      <c r="S1473" s="10">
        <f t="shared" si="135"/>
        <v>42073.749236111107</v>
      </c>
      <c r="T1473" s="10">
        <f t="shared" si="136"/>
        <v>42103.749236111107</v>
      </c>
    </row>
    <row r="1474" spans="1:20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5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7"/>
        <v>radio &amp; podcasts</v>
      </c>
      <c r="S1474" s="10">
        <f t="shared" si="135"/>
        <v>41533.33452546296</v>
      </c>
      <c r="T1474" s="10">
        <f t="shared" si="136"/>
        <v>41563.33452546296</v>
      </c>
    </row>
    <row r="1475" spans="1:20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120.51600000000001</v>
      </c>
      <c r="P1475">
        <f t="shared" ref="P1475:P1538" si="139">(E1475/L1475)</f>
        <v>38.462553191489363</v>
      </c>
      <c r="Q1475" t="str">
        <f t="shared" ref="Q1475:Q1538" si="140">LEFT(N1475,SEARCH("/",N1475,1)-1)</f>
        <v>publishing</v>
      </c>
      <c r="R1475" t="str">
        <f t="shared" si="137"/>
        <v>radio &amp; podcasts</v>
      </c>
      <c r="S1475" s="10">
        <f t="shared" ref="S1475:S1538" si="141">(J1475/86400)+25569+(-5/24)</f>
        <v>40939.771284722221</v>
      </c>
      <c r="T1475" s="10">
        <f t="shared" ref="T1475:T1538" si="142">(I1475/86400)+25569+(-5/24)</f>
        <v>40969.771284722221</v>
      </c>
    </row>
    <row r="1476" spans="1:20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5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37"/>
        <v>radio &amp; podcasts</v>
      </c>
      <c r="S1476" s="10">
        <f t="shared" si="141"/>
        <v>41500.519583333335</v>
      </c>
      <c r="T1476" s="10">
        <f t="shared" si="142"/>
        <v>41530.519583333335</v>
      </c>
    </row>
    <row r="1477" spans="1:20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5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37"/>
        <v>radio &amp; podcasts</v>
      </c>
      <c r="S1477" s="10">
        <f t="shared" si="141"/>
        <v>41960.514618055553</v>
      </c>
      <c r="T1477" s="10">
        <f t="shared" si="142"/>
        <v>41992.999305555553</v>
      </c>
    </row>
    <row r="1478" spans="1:20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5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ref="R1478:R1541" si="143">RIGHT(N1478,VALUE(LEN(N1478)-LEN(LEFT(N1478,SEARCH("/",N1478,1)-1))-1))</f>
        <v>radio &amp; podcasts</v>
      </c>
      <c r="S1478" s="10">
        <f t="shared" si="141"/>
        <v>40765.833587962959</v>
      </c>
      <c r="T1478" s="10">
        <f t="shared" si="142"/>
        <v>40795.833587962959</v>
      </c>
    </row>
    <row r="1479" spans="1:20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5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ref="O1479:O1542" si="144">(E1479/D1479)*100</f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3"/>
        <v>radio &amp; podcasts</v>
      </c>
      <c r="S1479" s="10">
        <f t="shared" si="141"/>
        <v>40840.407453703701</v>
      </c>
      <c r="T1479" s="10">
        <f t="shared" si="142"/>
        <v>40899.916666666664</v>
      </c>
    </row>
    <row r="1480" spans="1:20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5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4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3"/>
        <v>radio &amp; podcasts</v>
      </c>
      <c r="S1480" s="10">
        <f t="shared" si="141"/>
        <v>41394.663344907407</v>
      </c>
      <c r="T1480" s="10">
        <f t="shared" si="142"/>
        <v>41408.663344907407</v>
      </c>
    </row>
    <row r="1481" spans="1:20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5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4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3"/>
        <v>radio &amp; podcasts</v>
      </c>
      <c r="S1481" s="10">
        <f t="shared" si="141"/>
        <v>41754.536909722221</v>
      </c>
      <c r="T1481" s="10">
        <f t="shared" si="142"/>
        <v>41768.957638888889</v>
      </c>
    </row>
    <row r="1482" spans="1:20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5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4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3"/>
        <v>radio &amp; podcasts</v>
      </c>
      <c r="S1482" s="10">
        <f t="shared" si="141"/>
        <v>41464.725682870368</v>
      </c>
      <c r="T1482" s="10">
        <f t="shared" si="142"/>
        <v>41481.5</v>
      </c>
    </row>
    <row r="1483" spans="1:20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4"/>
        <v>2.1</v>
      </c>
      <c r="P1483">
        <f t="shared" si="139"/>
        <v>17.5</v>
      </c>
      <c r="Q1483" t="str">
        <f t="shared" si="140"/>
        <v>publishing</v>
      </c>
      <c r="R1483" t="str">
        <f t="shared" si="143"/>
        <v>fiction</v>
      </c>
      <c r="S1483" s="10">
        <f t="shared" si="141"/>
        <v>41550.714641203704</v>
      </c>
      <c r="T1483" s="10">
        <f t="shared" si="142"/>
        <v>41580.714641203704</v>
      </c>
    </row>
    <row r="1484" spans="1:20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4"/>
        <v>0.1</v>
      </c>
      <c r="P1484">
        <f t="shared" si="139"/>
        <v>5</v>
      </c>
      <c r="Q1484" t="str">
        <f t="shared" si="140"/>
        <v>publishing</v>
      </c>
      <c r="R1484" t="str">
        <f t="shared" si="143"/>
        <v>fiction</v>
      </c>
      <c r="S1484" s="10">
        <f t="shared" si="141"/>
        <v>41136.649722222217</v>
      </c>
      <c r="T1484" s="10">
        <f t="shared" si="142"/>
        <v>41159.118750000001</v>
      </c>
    </row>
    <row r="1485" spans="1:20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4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3"/>
        <v>fiction</v>
      </c>
      <c r="S1485" s="10">
        <f t="shared" si="141"/>
        <v>42547.984664351847</v>
      </c>
      <c r="T1485" s="10">
        <f t="shared" si="142"/>
        <v>42572.984664351847</v>
      </c>
    </row>
    <row r="1486" spans="1:20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4"/>
        <v>0</v>
      </c>
      <c r="P1486" t="e">
        <f t="shared" si="139"/>
        <v>#DIV/0!</v>
      </c>
      <c r="Q1486" t="str">
        <f t="shared" si="140"/>
        <v>publishing</v>
      </c>
      <c r="R1486" t="str">
        <f t="shared" si="143"/>
        <v>fiction</v>
      </c>
      <c r="S1486" s="10">
        <f t="shared" si="141"/>
        <v>41052.992627314808</v>
      </c>
      <c r="T1486" s="10">
        <f t="shared" si="142"/>
        <v>41111.410416666666</v>
      </c>
    </row>
    <row r="1487" spans="1:20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4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3"/>
        <v>fiction</v>
      </c>
      <c r="S1487" s="10">
        <f t="shared" si="141"/>
        <v>42130.587650462963</v>
      </c>
      <c r="T1487" s="10">
        <f t="shared" si="142"/>
        <v>42175.587650462963</v>
      </c>
    </row>
    <row r="1488" spans="1:20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4"/>
        <v>0.24</v>
      </c>
      <c r="P1488">
        <f t="shared" si="139"/>
        <v>16</v>
      </c>
      <c r="Q1488" t="str">
        <f t="shared" si="140"/>
        <v>publishing</v>
      </c>
      <c r="R1488" t="str">
        <f t="shared" si="143"/>
        <v>fiction</v>
      </c>
      <c r="S1488" s="10">
        <f t="shared" si="141"/>
        <v>42031.960196759253</v>
      </c>
      <c r="T1488" s="10">
        <f t="shared" si="142"/>
        <v>42061.960196759253</v>
      </c>
    </row>
    <row r="1489" spans="1:20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4"/>
        <v>0</v>
      </c>
      <c r="P1489" t="e">
        <f t="shared" si="139"/>
        <v>#DIV/0!</v>
      </c>
      <c r="Q1489" t="str">
        <f t="shared" si="140"/>
        <v>publishing</v>
      </c>
      <c r="R1489" t="str">
        <f t="shared" si="143"/>
        <v>fiction</v>
      </c>
      <c r="S1489" s="10">
        <f t="shared" si="141"/>
        <v>42554.709155092591</v>
      </c>
      <c r="T1489" s="10">
        <f t="shared" si="142"/>
        <v>42584.709155092591</v>
      </c>
    </row>
    <row r="1490" spans="1:20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4"/>
        <v>2.4</v>
      </c>
      <c r="P1490">
        <f t="shared" si="139"/>
        <v>60</v>
      </c>
      <c r="Q1490" t="str">
        <f t="shared" si="140"/>
        <v>publishing</v>
      </c>
      <c r="R1490" t="str">
        <f t="shared" si="143"/>
        <v>fiction</v>
      </c>
      <c r="S1490" s="10">
        <f t="shared" si="141"/>
        <v>41614.354861111111</v>
      </c>
      <c r="T1490" s="10">
        <f t="shared" si="142"/>
        <v>41644.354861111111</v>
      </c>
    </row>
    <row r="1491" spans="1:20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4"/>
        <v>0</v>
      </c>
      <c r="P1491" t="e">
        <f t="shared" si="139"/>
        <v>#DIV/0!</v>
      </c>
      <c r="Q1491" t="str">
        <f t="shared" si="140"/>
        <v>publishing</v>
      </c>
      <c r="R1491" t="str">
        <f t="shared" si="143"/>
        <v>fiction</v>
      </c>
      <c r="S1491" s="10">
        <f t="shared" si="141"/>
        <v>41198.403379629628</v>
      </c>
      <c r="T1491" s="10">
        <f t="shared" si="142"/>
        <v>41228.445046296292</v>
      </c>
    </row>
    <row r="1492" spans="1:20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4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3"/>
        <v>fiction</v>
      </c>
      <c r="S1492" s="10">
        <f t="shared" si="141"/>
        <v>41520.352708333332</v>
      </c>
      <c r="T1492" s="10">
        <f t="shared" si="142"/>
        <v>41549.352708333332</v>
      </c>
    </row>
    <row r="1493" spans="1:20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4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3"/>
        <v>fiction</v>
      </c>
      <c r="S1493" s="10">
        <f t="shared" si="141"/>
        <v>41991.505127314813</v>
      </c>
      <c r="T1493" s="10">
        <f t="shared" si="142"/>
        <v>42050.443055555552</v>
      </c>
    </row>
    <row r="1494" spans="1:20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4"/>
        <v>0.75</v>
      </c>
      <c r="P1494">
        <f t="shared" si="139"/>
        <v>15</v>
      </c>
      <c r="Q1494" t="str">
        <f t="shared" si="140"/>
        <v>publishing</v>
      </c>
      <c r="R1494" t="str">
        <f t="shared" si="143"/>
        <v>fiction</v>
      </c>
      <c r="S1494" s="10">
        <f t="shared" si="141"/>
        <v>40682.676458333335</v>
      </c>
      <c r="T1494" s="10">
        <f t="shared" si="142"/>
        <v>40712.676458333335</v>
      </c>
    </row>
    <row r="1495" spans="1:20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4"/>
        <v>0</v>
      </c>
      <c r="P1495" t="e">
        <f t="shared" si="139"/>
        <v>#DIV/0!</v>
      </c>
      <c r="Q1495" t="str">
        <f t="shared" si="140"/>
        <v>publishing</v>
      </c>
      <c r="R1495" t="str">
        <f t="shared" si="143"/>
        <v>fiction</v>
      </c>
      <c r="S1495" s="10">
        <f t="shared" si="141"/>
        <v>41411.658275462956</v>
      </c>
      <c r="T1495" s="10">
        <f t="shared" si="142"/>
        <v>41441.658275462956</v>
      </c>
    </row>
    <row r="1496" spans="1:20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4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3"/>
        <v>fiction</v>
      </c>
      <c r="S1496" s="10">
        <f t="shared" si="141"/>
        <v>42067.514039351845</v>
      </c>
      <c r="T1496" s="10">
        <f t="shared" si="142"/>
        <v>42097.443055555552</v>
      </c>
    </row>
    <row r="1497" spans="1:20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4"/>
        <v>0</v>
      </c>
      <c r="P1497" t="e">
        <f t="shared" si="139"/>
        <v>#DIV/0!</v>
      </c>
      <c r="Q1497" t="str">
        <f t="shared" si="140"/>
        <v>publishing</v>
      </c>
      <c r="R1497" t="str">
        <f t="shared" si="143"/>
        <v>fiction</v>
      </c>
      <c r="S1497" s="10">
        <f t="shared" si="141"/>
        <v>40752.581377314811</v>
      </c>
      <c r="T1497" s="10">
        <f t="shared" si="142"/>
        <v>40782.581377314811</v>
      </c>
    </row>
    <row r="1498" spans="1:20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4"/>
        <v>0</v>
      </c>
      <c r="P1498" t="e">
        <f t="shared" si="139"/>
        <v>#DIV/0!</v>
      </c>
      <c r="Q1498" t="str">
        <f t="shared" si="140"/>
        <v>publishing</v>
      </c>
      <c r="R1498" t="str">
        <f t="shared" si="143"/>
        <v>fiction</v>
      </c>
      <c r="S1498" s="10">
        <f t="shared" si="141"/>
        <v>41838.266886574071</v>
      </c>
      <c r="T1498" s="10">
        <f t="shared" si="142"/>
        <v>41898.266886574071</v>
      </c>
    </row>
    <row r="1499" spans="1:20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4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3"/>
        <v>fiction</v>
      </c>
      <c r="S1499" s="10">
        <f t="shared" si="141"/>
        <v>41444.434282407405</v>
      </c>
      <c r="T1499" s="10">
        <f t="shared" si="142"/>
        <v>41486.613194444442</v>
      </c>
    </row>
    <row r="1500" spans="1:20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4"/>
        <v>1.9</v>
      </c>
      <c r="P1500">
        <f t="shared" si="139"/>
        <v>19</v>
      </c>
      <c r="Q1500" t="str">
        <f t="shared" si="140"/>
        <v>publishing</v>
      </c>
      <c r="R1500" t="str">
        <f t="shared" si="143"/>
        <v>fiction</v>
      </c>
      <c r="S1500" s="10">
        <f t="shared" si="141"/>
        <v>41840.775208333333</v>
      </c>
      <c r="T1500" s="10">
        <f t="shared" si="142"/>
        <v>41885.775208333333</v>
      </c>
    </row>
    <row r="1501" spans="1:20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4"/>
        <v>0.25</v>
      </c>
      <c r="P1501">
        <f t="shared" si="139"/>
        <v>5</v>
      </c>
      <c r="Q1501" t="str">
        <f t="shared" si="140"/>
        <v>publishing</v>
      </c>
      <c r="R1501" t="str">
        <f t="shared" si="143"/>
        <v>fiction</v>
      </c>
      <c r="S1501" s="10">
        <f t="shared" si="141"/>
        <v>42526.798993055556</v>
      </c>
      <c r="T1501" s="10">
        <f t="shared" si="142"/>
        <v>42586.798993055556</v>
      </c>
    </row>
    <row r="1502" spans="1:20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4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3"/>
        <v>fiction</v>
      </c>
      <c r="S1502" s="10">
        <f t="shared" si="141"/>
        <v>41365.69626157407</v>
      </c>
      <c r="T1502" s="10">
        <f t="shared" si="142"/>
        <v>41395.69626157407</v>
      </c>
    </row>
    <row r="1503" spans="1:20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5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4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3"/>
        <v>photobooks</v>
      </c>
      <c r="S1503" s="10">
        <f t="shared" si="141"/>
        <v>42163.3752662037</v>
      </c>
      <c r="T1503" s="10">
        <f t="shared" si="142"/>
        <v>42193.3752662037</v>
      </c>
    </row>
    <row r="1504" spans="1:20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5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4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3"/>
        <v>photobooks</v>
      </c>
      <c r="S1504" s="10">
        <f t="shared" si="141"/>
        <v>42426.33425925926</v>
      </c>
      <c r="T1504" s="10">
        <f t="shared" si="142"/>
        <v>42454.708333333336</v>
      </c>
    </row>
    <row r="1505" spans="1:20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4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3"/>
        <v>photobooks</v>
      </c>
      <c r="S1505" s="10">
        <f t="shared" si="141"/>
        <v>42606.13890046296</v>
      </c>
      <c r="T1505" s="10">
        <f t="shared" si="142"/>
        <v>42666.13890046296</v>
      </c>
    </row>
    <row r="1506" spans="1:20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5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4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3"/>
        <v>photobooks</v>
      </c>
      <c r="S1506" s="10">
        <f t="shared" si="141"/>
        <v>41772.44935185185</v>
      </c>
      <c r="T1506" s="10">
        <f t="shared" si="142"/>
        <v>41800.147916666661</v>
      </c>
    </row>
    <row r="1507" spans="1:20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5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4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3"/>
        <v>photobooks</v>
      </c>
      <c r="S1507" s="10">
        <f t="shared" si="141"/>
        <v>42414.234988425924</v>
      </c>
      <c r="T1507" s="10">
        <f t="shared" si="142"/>
        <v>42451.625694444439</v>
      </c>
    </row>
    <row r="1508" spans="1:20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5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4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3"/>
        <v>photobooks</v>
      </c>
      <c r="S1508" s="10">
        <f t="shared" si="141"/>
        <v>41814.577592592592</v>
      </c>
      <c r="T1508" s="10">
        <f t="shared" si="142"/>
        <v>41844.577592592592</v>
      </c>
    </row>
    <row r="1509" spans="1:20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5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4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3"/>
        <v>photobooks</v>
      </c>
      <c r="S1509" s="10">
        <f t="shared" si="141"/>
        <v>40254.242002314808</v>
      </c>
      <c r="T1509" s="10">
        <f t="shared" si="142"/>
        <v>40313.131944444445</v>
      </c>
    </row>
    <row r="1510" spans="1:20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5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4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3"/>
        <v>photobooks</v>
      </c>
      <c r="S1510" s="10">
        <f t="shared" si="141"/>
        <v>41786.406030092592</v>
      </c>
      <c r="T1510" s="10">
        <f t="shared" si="142"/>
        <v>41817.406030092592</v>
      </c>
    </row>
    <row r="1511" spans="1:20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5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4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3"/>
        <v>photobooks</v>
      </c>
      <c r="S1511" s="10">
        <f t="shared" si="141"/>
        <v>42751.325057870366</v>
      </c>
      <c r="T1511" s="10">
        <f t="shared" si="142"/>
        <v>42780.749305555553</v>
      </c>
    </row>
    <row r="1512" spans="1:20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5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4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3"/>
        <v>photobooks</v>
      </c>
      <c r="S1512" s="10">
        <f t="shared" si="141"/>
        <v>41809.176828703705</v>
      </c>
      <c r="T1512" s="10">
        <f t="shared" si="142"/>
        <v>41839.176828703705</v>
      </c>
    </row>
    <row r="1513" spans="1:20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5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4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3"/>
        <v>photobooks</v>
      </c>
      <c r="S1513" s="10">
        <f t="shared" si="141"/>
        <v>42296.375046296293</v>
      </c>
      <c r="T1513" s="10">
        <f t="shared" si="142"/>
        <v>42326.416712962957</v>
      </c>
    </row>
    <row r="1514" spans="1:20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5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4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3"/>
        <v>photobooks</v>
      </c>
      <c r="S1514" s="10">
        <f t="shared" si="141"/>
        <v>42741.476145833331</v>
      </c>
      <c r="T1514" s="10">
        <f t="shared" si="142"/>
        <v>42771.476145833331</v>
      </c>
    </row>
    <row r="1515" spans="1:20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4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3"/>
        <v>photobooks</v>
      </c>
      <c r="S1515" s="10">
        <f t="shared" si="141"/>
        <v>41806.42900462963</v>
      </c>
      <c r="T1515" s="10">
        <f t="shared" si="142"/>
        <v>41836.42900462963</v>
      </c>
    </row>
    <row r="1516" spans="1:20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5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4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3"/>
        <v>photobooks</v>
      </c>
      <c r="S1516" s="10">
        <f t="shared" si="141"/>
        <v>42234.389351851853</v>
      </c>
      <c r="T1516" s="10">
        <f t="shared" si="142"/>
        <v>42274.389351851853</v>
      </c>
    </row>
    <row r="1517" spans="1:20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5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4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3"/>
        <v>photobooks</v>
      </c>
      <c r="S1517" s="10">
        <f t="shared" si="141"/>
        <v>42415.04510416666</v>
      </c>
      <c r="T1517" s="10">
        <f t="shared" si="142"/>
        <v>42445.003437499996</v>
      </c>
    </row>
    <row r="1518" spans="1:20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5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4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3"/>
        <v>photobooks</v>
      </c>
      <c r="S1518" s="10">
        <f t="shared" si="141"/>
        <v>42619.258009259262</v>
      </c>
      <c r="T1518" s="10">
        <f t="shared" si="142"/>
        <v>42649.374999999993</v>
      </c>
    </row>
    <row r="1519" spans="1:20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5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4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3"/>
        <v>photobooks</v>
      </c>
      <c r="S1519" s="10">
        <f t="shared" si="141"/>
        <v>41948.358252314814</v>
      </c>
      <c r="T1519" s="10">
        <f t="shared" si="142"/>
        <v>41979.041666666664</v>
      </c>
    </row>
    <row r="1520" spans="1:20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5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4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3"/>
        <v>photobooks</v>
      </c>
      <c r="S1520" s="10">
        <f t="shared" si="141"/>
        <v>41760.611712962964</v>
      </c>
      <c r="T1520" s="10">
        <f t="shared" si="142"/>
        <v>41790.611712962964</v>
      </c>
    </row>
    <row r="1521" spans="1:20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5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4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3"/>
        <v>photobooks</v>
      </c>
      <c r="S1521" s="10">
        <f t="shared" si="141"/>
        <v>41782.533368055556</v>
      </c>
      <c r="T1521" s="10">
        <f t="shared" si="142"/>
        <v>41810.707638888889</v>
      </c>
    </row>
    <row r="1522" spans="1:20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5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4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3"/>
        <v>photobooks</v>
      </c>
      <c r="S1522" s="10">
        <f t="shared" si="141"/>
        <v>41955.649456018517</v>
      </c>
      <c r="T1522" s="10">
        <f t="shared" si="142"/>
        <v>41991.958333333336</v>
      </c>
    </row>
    <row r="1523" spans="1:20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5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4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3"/>
        <v>photobooks</v>
      </c>
      <c r="S1523" s="10">
        <f t="shared" si="141"/>
        <v>42492.959386574068</v>
      </c>
      <c r="T1523" s="10">
        <f t="shared" si="142"/>
        <v>42527.959386574068</v>
      </c>
    </row>
    <row r="1524" spans="1:20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5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4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3"/>
        <v>photobooks</v>
      </c>
      <c r="S1524" s="10">
        <f t="shared" si="141"/>
        <v>41899.621979166666</v>
      </c>
      <c r="T1524" s="10">
        <f t="shared" si="142"/>
        <v>41929.621979166666</v>
      </c>
    </row>
    <row r="1525" spans="1:20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4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3"/>
        <v>photobooks</v>
      </c>
      <c r="S1525" s="10">
        <f t="shared" si="141"/>
        <v>41964.543009259258</v>
      </c>
      <c r="T1525" s="10">
        <f t="shared" si="142"/>
        <v>41995.791666666664</v>
      </c>
    </row>
    <row r="1526" spans="1:20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5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4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3"/>
        <v>photobooks</v>
      </c>
      <c r="S1526" s="10">
        <f t="shared" si="141"/>
        <v>42756.292708333327</v>
      </c>
      <c r="T1526" s="10">
        <f t="shared" si="142"/>
        <v>42786.292708333327</v>
      </c>
    </row>
    <row r="1527" spans="1:20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5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4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3"/>
        <v>photobooks</v>
      </c>
      <c r="S1527" s="10">
        <f t="shared" si="141"/>
        <v>42570.494652777772</v>
      </c>
      <c r="T1527" s="10">
        <f t="shared" si="142"/>
        <v>42600.494652777772</v>
      </c>
    </row>
    <row r="1528" spans="1:20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5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4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3"/>
        <v>photobooks</v>
      </c>
      <c r="S1528" s="10">
        <f t="shared" si="141"/>
        <v>42339.067673611113</v>
      </c>
      <c r="T1528" s="10">
        <f t="shared" si="142"/>
        <v>42388.067673611113</v>
      </c>
    </row>
    <row r="1529" spans="1:20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5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4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3"/>
        <v>photobooks</v>
      </c>
      <c r="S1529" s="10">
        <f t="shared" si="141"/>
        <v>42780.392199074071</v>
      </c>
      <c r="T1529" s="10">
        <f t="shared" si="142"/>
        <v>42808.350532407407</v>
      </c>
    </row>
    <row r="1530" spans="1:20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5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4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3"/>
        <v>photobooks</v>
      </c>
      <c r="S1530" s="10">
        <f t="shared" si="141"/>
        <v>42736.524560185186</v>
      </c>
      <c r="T1530" s="10">
        <f t="shared" si="142"/>
        <v>42766.791666666664</v>
      </c>
    </row>
    <row r="1531" spans="1:20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5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3"/>
        <v>photobooks</v>
      </c>
      <c r="S1531" s="10">
        <f t="shared" si="141"/>
        <v>42052.420370370368</v>
      </c>
      <c r="T1531" s="10">
        <f t="shared" si="142"/>
        <v>42082.378703703704</v>
      </c>
    </row>
    <row r="1532" spans="1:20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5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3"/>
        <v>photobooks</v>
      </c>
      <c r="S1532" s="10">
        <f t="shared" si="141"/>
        <v>42275.558969907404</v>
      </c>
      <c r="T1532" s="10">
        <f t="shared" si="142"/>
        <v>42300.558969907404</v>
      </c>
    </row>
    <row r="1533" spans="1:20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5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3"/>
        <v>photobooks</v>
      </c>
      <c r="S1533" s="10">
        <f t="shared" si="141"/>
        <v>41941.594050925924</v>
      </c>
      <c r="T1533" s="10">
        <f t="shared" si="142"/>
        <v>41973.916666666664</v>
      </c>
    </row>
    <row r="1534" spans="1:20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5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3"/>
        <v>photobooks</v>
      </c>
      <c r="S1534" s="10">
        <f t="shared" si="141"/>
        <v>42391.266956018517</v>
      </c>
      <c r="T1534" s="10">
        <f t="shared" si="142"/>
        <v>42415.416666666664</v>
      </c>
    </row>
    <row r="1535" spans="1:20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3"/>
        <v>photobooks</v>
      </c>
      <c r="S1535" s="10">
        <f t="shared" si="141"/>
        <v>42442.793715277774</v>
      </c>
      <c r="T1535" s="10">
        <f t="shared" si="142"/>
        <v>42491.957638888889</v>
      </c>
    </row>
    <row r="1536" spans="1:20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5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3"/>
        <v>photobooks</v>
      </c>
      <c r="S1536" s="10">
        <f t="shared" si="141"/>
        <v>42221.465995370367</v>
      </c>
      <c r="T1536" s="10">
        <f t="shared" si="142"/>
        <v>42251.465995370367</v>
      </c>
    </row>
    <row r="1537" spans="1:20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5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3"/>
        <v>photobooks</v>
      </c>
      <c r="S1537" s="10">
        <f t="shared" si="141"/>
        <v>42484.620729166665</v>
      </c>
      <c r="T1537" s="10">
        <f t="shared" si="142"/>
        <v>42513.708333333336</v>
      </c>
    </row>
    <row r="1538" spans="1:20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5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3"/>
        <v>photobooks</v>
      </c>
      <c r="S1538" s="10">
        <f t="shared" si="141"/>
        <v>42213.593865740739</v>
      </c>
      <c r="T1538" s="10">
        <f t="shared" si="142"/>
        <v>42243.593865740739</v>
      </c>
    </row>
    <row r="1539" spans="1:20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5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179.9</v>
      </c>
      <c r="P1539">
        <f t="shared" ref="P1539:P1602" si="145">(E1539/L1539)</f>
        <v>96.375</v>
      </c>
      <c r="Q1539" t="str">
        <f t="shared" ref="Q1539:Q1602" si="146">LEFT(N1539,SEARCH("/",N1539,1)-1)</f>
        <v>photography</v>
      </c>
      <c r="R1539" t="str">
        <f t="shared" si="143"/>
        <v>photobooks</v>
      </c>
      <c r="S1539" s="10">
        <f t="shared" ref="S1539:S1602" si="147">(J1539/86400)+25569+(-5/24)</f>
        <v>42552.106793981475</v>
      </c>
      <c r="T1539" s="10">
        <f t="shared" ref="T1539:T1602" si="148">(I1539/86400)+25569+(-5/24)</f>
        <v>42588.541666666664</v>
      </c>
    </row>
    <row r="1540" spans="1:20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5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3"/>
        <v>photobooks</v>
      </c>
      <c r="S1540" s="10">
        <f t="shared" si="147"/>
        <v>41981.57372685185</v>
      </c>
      <c r="T1540" s="10">
        <f t="shared" si="148"/>
        <v>42026.57372685185</v>
      </c>
    </row>
    <row r="1541" spans="1:20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5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3"/>
        <v>photobooks</v>
      </c>
      <c r="S1541" s="10">
        <f t="shared" si="147"/>
        <v>42705.710868055554</v>
      </c>
      <c r="T1541" s="10">
        <f t="shared" si="148"/>
        <v>42738.710868055554</v>
      </c>
    </row>
    <row r="1542" spans="1:20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5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ref="R1542:R1605" si="149">RIGHT(N1542,VALUE(LEN(N1542)-LEN(LEFT(N1542,SEARCH("/",N1542,1)-1))-1))</f>
        <v>photobooks</v>
      </c>
      <c r="S1542" s="10">
        <f t="shared" si="147"/>
        <v>41938.798796296294</v>
      </c>
      <c r="T1542" s="10">
        <f t="shared" si="148"/>
        <v>41968.843749999993</v>
      </c>
    </row>
    <row r="1543" spans="1:20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ref="O1543:O1606" si="150">(E1543/D1543)*100</f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9"/>
        <v>nature</v>
      </c>
      <c r="S1543" s="10">
        <f t="shared" si="147"/>
        <v>41974.503912037035</v>
      </c>
      <c r="T1543" s="10">
        <f t="shared" si="148"/>
        <v>42004.503912037035</v>
      </c>
    </row>
    <row r="1544" spans="1:20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50"/>
        <v>4</v>
      </c>
      <c r="P1544">
        <f t="shared" si="145"/>
        <v>20</v>
      </c>
      <c r="Q1544" t="str">
        <f t="shared" si="146"/>
        <v>photography</v>
      </c>
      <c r="R1544" t="str">
        <f t="shared" si="149"/>
        <v>nature</v>
      </c>
      <c r="S1544" s="10">
        <f t="shared" si="147"/>
        <v>42170.788194444445</v>
      </c>
      <c r="T1544" s="10">
        <f t="shared" si="148"/>
        <v>42185.788194444445</v>
      </c>
    </row>
    <row r="1545" spans="1:20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50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9"/>
        <v>nature</v>
      </c>
      <c r="S1545" s="10">
        <f t="shared" si="147"/>
        <v>41935.301319444443</v>
      </c>
      <c r="T1545" s="10">
        <f t="shared" si="148"/>
        <v>41965.342986111107</v>
      </c>
    </row>
    <row r="1546" spans="1:20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50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9"/>
        <v>nature</v>
      </c>
      <c r="S1546" s="10">
        <f t="shared" si="147"/>
        <v>42052.842870370368</v>
      </c>
      <c r="T1546" s="10">
        <f t="shared" si="148"/>
        <v>42094.804166666661</v>
      </c>
    </row>
    <row r="1547" spans="1:20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50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9"/>
        <v>nature</v>
      </c>
      <c r="S1547" s="10">
        <f t="shared" si="147"/>
        <v>42031.676319444443</v>
      </c>
      <c r="T1547" s="10">
        <f t="shared" si="148"/>
        <v>42065.677777777775</v>
      </c>
    </row>
    <row r="1548" spans="1:20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50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9"/>
        <v>nature</v>
      </c>
      <c r="S1548" s="10">
        <f t="shared" si="147"/>
        <v>41839.004618055551</v>
      </c>
      <c r="T1548" s="10">
        <f t="shared" si="148"/>
        <v>41899.004618055551</v>
      </c>
    </row>
    <row r="1549" spans="1:20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50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9"/>
        <v>nature</v>
      </c>
      <c r="S1549" s="10">
        <f t="shared" si="147"/>
        <v>42782.218541666669</v>
      </c>
      <c r="T1549" s="10">
        <f t="shared" si="148"/>
        <v>42789.218541666669</v>
      </c>
    </row>
    <row r="1550" spans="1:20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50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9"/>
        <v>nature</v>
      </c>
      <c r="S1550" s="10">
        <f t="shared" si="147"/>
        <v>42286.673842592594</v>
      </c>
      <c r="T1550" s="10">
        <f t="shared" si="148"/>
        <v>42316.715509259258</v>
      </c>
    </row>
    <row r="1551" spans="1:20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50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9"/>
        <v>nature</v>
      </c>
      <c r="S1551" s="10">
        <f t="shared" si="147"/>
        <v>42280.927766203698</v>
      </c>
      <c r="T1551" s="10">
        <f t="shared" si="148"/>
        <v>42310.96943287037</v>
      </c>
    </row>
    <row r="1552" spans="1:20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50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9"/>
        <v>nature</v>
      </c>
      <c r="S1552" s="10">
        <f t="shared" si="147"/>
        <v>42472.24113425926</v>
      </c>
      <c r="T1552" s="10">
        <f t="shared" si="148"/>
        <v>42502.24113425926</v>
      </c>
    </row>
    <row r="1553" spans="1:20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50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9"/>
        <v>nature</v>
      </c>
      <c r="S1553" s="10">
        <f t="shared" si="147"/>
        <v>42121.616192129623</v>
      </c>
      <c r="T1553" s="10">
        <f t="shared" si="148"/>
        <v>42151.616192129623</v>
      </c>
    </row>
    <row r="1554" spans="1:20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50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9"/>
        <v>nature</v>
      </c>
      <c r="S1554" s="10">
        <f t="shared" si="147"/>
        <v>41892.480416666665</v>
      </c>
      <c r="T1554" s="10">
        <f t="shared" si="148"/>
        <v>41912.957638888889</v>
      </c>
    </row>
    <row r="1555" spans="1:20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50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9"/>
        <v>nature</v>
      </c>
      <c r="S1555" s="10">
        <f t="shared" si="147"/>
        <v>42219.074618055551</v>
      </c>
      <c r="T1555" s="10">
        <f t="shared" si="148"/>
        <v>42249.074618055551</v>
      </c>
    </row>
    <row r="1556" spans="1:20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0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9"/>
        <v>nature</v>
      </c>
      <c r="S1556" s="10">
        <f t="shared" si="147"/>
        <v>42188.043865740743</v>
      </c>
      <c r="T1556" s="10">
        <f t="shared" si="148"/>
        <v>42218.043865740743</v>
      </c>
    </row>
    <row r="1557" spans="1:20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0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9"/>
        <v>nature</v>
      </c>
      <c r="S1557" s="10">
        <f t="shared" si="147"/>
        <v>42241.405462962961</v>
      </c>
      <c r="T1557" s="10">
        <f t="shared" si="148"/>
        <v>42264.499999999993</v>
      </c>
    </row>
    <row r="1558" spans="1:20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0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9"/>
        <v>nature</v>
      </c>
      <c r="S1558" s="10">
        <f t="shared" si="147"/>
        <v>42524.944722222215</v>
      </c>
      <c r="T1558" s="10">
        <f t="shared" si="148"/>
        <v>42554.944722222215</v>
      </c>
    </row>
    <row r="1559" spans="1:20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0"/>
        <v>4</v>
      </c>
      <c r="P1559">
        <f t="shared" si="145"/>
        <v>100</v>
      </c>
      <c r="Q1559" t="str">
        <f t="shared" si="146"/>
        <v>photography</v>
      </c>
      <c r="R1559" t="str">
        <f t="shared" si="149"/>
        <v>nature</v>
      </c>
      <c r="S1559" s="10">
        <f t="shared" si="147"/>
        <v>41871.444826388884</v>
      </c>
      <c r="T1559" s="10">
        <f t="shared" si="148"/>
        <v>41902.444826388884</v>
      </c>
    </row>
    <row r="1560" spans="1:20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0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9"/>
        <v>nature</v>
      </c>
      <c r="S1560" s="10">
        <f t="shared" si="147"/>
        <v>42185.189340277771</v>
      </c>
      <c r="T1560" s="10">
        <f t="shared" si="148"/>
        <v>42244.299999999996</v>
      </c>
    </row>
    <row r="1561" spans="1:20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0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9"/>
        <v>nature</v>
      </c>
      <c r="S1561" s="10">
        <f t="shared" si="147"/>
        <v>42107.844895833332</v>
      </c>
      <c r="T1561" s="10">
        <f t="shared" si="148"/>
        <v>42122.844895833332</v>
      </c>
    </row>
    <row r="1562" spans="1:20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0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9"/>
        <v>nature</v>
      </c>
      <c r="S1562" s="10">
        <f t="shared" si="147"/>
        <v>41935.812418981477</v>
      </c>
      <c r="T1562" s="10">
        <f t="shared" si="148"/>
        <v>41955.854085648149</v>
      </c>
    </row>
    <row r="1563" spans="1:20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5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0"/>
        <v>0.67</v>
      </c>
      <c r="P1563">
        <f t="shared" si="145"/>
        <v>67</v>
      </c>
      <c r="Q1563" t="str">
        <f t="shared" si="146"/>
        <v>publishing</v>
      </c>
      <c r="R1563" t="str">
        <f t="shared" si="149"/>
        <v>art books</v>
      </c>
      <c r="S1563" s="10">
        <f t="shared" si="147"/>
        <v>41554.833368055552</v>
      </c>
      <c r="T1563" s="10">
        <f t="shared" si="148"/>
        <v>41584.875034722216</v>
      </c>
    </row>
    <row r="1564" spans="1:20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5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0"/>
        <v>0</v>
      </c>
      <c r="P1564" t="e">
        <f t="shared" si="145"/>
        <v>#DIV/0!</v>
      </c>
      <c r="Q1564" t="str">
        <f t="shared" si="146"/>
        <v>publishing</v>
      </c>
      <c r="R1564" t="str">
        <f t="shared" si="149"/>
        <v>art books</v>
      </c>
      <c r="S1564" s="10">
        <f t="shared" si="147"/>
        <v>40079.357824074068</v>
      </c>
      <c r="T1564" s="10">
        <f t="shared" si="148"/>
        <v>40148.826388888883</v>
      </c>
    </row>
    <row r="1565" spans="1:20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0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9"/>
        <v>art books</v>
      </c>
      <c r="S1565" s="10">
        <f t="shared" si="147"/>
        <v>41652.534155092588</v>
      </c>
      <c r="T1565" s="10">
        <f t="shared" si="148"/>
        <v>41712.492488425924</v>
      </c>
    </row>
    <row r="1566" spans="1:20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5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0"/>
        <v>0.1</v>
      </c>
      <c r="P1566">
        <f t="shared" si="145"/>
        <v>10</v>
      </c>
      <c r="Q1566" t="str">
        <f t="shared" si="146"/>
        <v>publishing</v>
      </c>
      <c r="R1566" t="str">
        <f t="shared" si="149"/>
        <v>art books</v>
      </c>
      <c r="S1566" s="10">
        <f t="shared" si="147"/>
        <v>42121.158668981479</v>
      </c>
      <c r="T1566" s="10">
        <f t="shared" si="148"/>
        <v>42152.628472222219</v>
      </c>
    </row>
    <row r="1567" spans="1:20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5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0"/>
        <v>2.5</v>
      </c>
      <c r="P1567">
        <f t="shared" si="145"/>
        <v>100</v>
      </c>
      <c r="Q1567" t="str">
        <f t="shared" si="146"/>
        <v>publishing</v>
      </c>
      <c r="R1567" t="str">
        <f t="shared" si="149"/>
        <v>art books</v>
      </c>
      <c r="S1567" s="10">
        <f t="shared" si="147"/>
        <v>40672.521539351852</v>
      </c>
      <c r="T1567" s="10">
        <f t="shared" si="148"/>
        <v>40702.521539351852</v>
      </c>
    </row>
    <row r="1568" spans="1:20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5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0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9"/>
        <v>art books</v>
      </c>
      <c r="S1568" s="10">
        <f t="shared" si="147"/>
        <v>42549.708379629628</v>
      </c>
      <c r="T1568" s="10">
        <f t="shared" si="148"/>
        <v>42578.708333333336</v>
      </c>
    </row>
    <row r="1569" spans="1:20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5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0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9"/>
        <v>art books</v>
      </c>
      <c r="S1569" s="10">
        <f t="shared" si="147"/>
        <v>41671.728530092594</v>
      </c>
      <c r="T1569" s="10">
        <f t="shared" si="148"/>
        <v>41686.791666666664</v>
      </c>
    </row>
    <row r="1570" spans="1:20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5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0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9"/>
        <v>art books</v>
      </c>
      <c r="S1570" s="10">
        <f t="shared" si="147"/>
        <v>41961.853993055549</v>
      </c>
      <c r="T1570" s="10">
        <f t="shared" si="148"/>
        <v>41996.853993055549</v>
      </c>
    </row>
    <row r="1571" spans="1:20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5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0"/>
        <v>0</v>
      </c>
      <c r="P1571" t="e">
        <f t="shared" si="145"/>
        <v>#DIV/0!</v>
      </c>
      <c r="Q1571" t="str">
        <f t="shared" si="146"/>
        <v>publishing</v>
      </c>
      <c r="R1571" t="str">
        <f t="shared" si="149"/>
        <v>art books</v>
      </c>
      <c r="S1571" s="10">
        <f t="shared" si="147"/>
        <v>41389.471226851849</v>
      </c>
      <c r="T1571" s="10">
        <f t="shared" si="148"/>
        <v>41419.471226851849</v>
      </c>
    </row>
    <row r="1572" spans="1:20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5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0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9"/>
        <v>art books</v>
      </c>
      <c r="S1572" s="10">
        <f t="shared" si="147"/>
        <v>42438.605115740742</v>
      </c>
      <c r="T1572" s="10">
        <f t="shared" si="148"/>
        <v>42468.56344907407</v>
      </c>
    </row>
    <row r="1573" spans="1:20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5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0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9"/>
        <v>art books</v>
      </c>
      <c r="S1573" s="10">
        <f t="shared" si="147"/>
        <v>42144.56114583333</v>
      </c>
      <c r="T1573" s="10">
        <f t="shared" si="148"/>
        <v>42174.56114583333</v>
      </c>
    </row>
    <row r="1574" spans="1:20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5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0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9"/>
        <v>art books</v>
      </c>
      <c r="S1574" s="10">
        <f t="shared" si="147"/>
        <v>42403.824756944443</v>
      </c>
      <c r="T1574" s="10">
        <f t="shared" si="148"/>
        <v>42428.790972222218</v>
      </c>
    </row>
    <row r="1575" spans="1:20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0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9"/>
        <v>art books</v>
      </c>
      <c r="S1575" s="10">
        <f t="shared" si="147"/>
        <v>42785.791689814818</v>
      </c>
      <c r="T1575" s="10">
        <f t="shared" si="148"/>
        <v>42825.957638888889</v>
      </c>
    </row>
    <row r="1576" spans="1:20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5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0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9"/>
        <v>art books</v>
      </c>
      <c r="S1576" s="10">
        <f t="shared" si="147"/>
        <v>42017.719085648147</v>
      </c>
      <c r="T1576" s="10">
        <f t="shared" si="148"/>
        <v>42052.719085648147</v>
      </c>
    </row>
    <row r="1577" spans="1:20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5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0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9"/>
        <v>art books</v>
      </c>
      <c r="S1577" s="10">
        <f t="shared" si="147"/>
        <v>41799.315925925919</v>
      </c>
      <c r="T1577" s="10">
        <f t="shared" si="148"/>
        <v>41829.315925925919</v>
      </c>
    </row>
    <row r="1578" spans="1:20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5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0"/>
        <v>13</v>
      </c>
      <c r="P1578">
        <f t="shared" si="145"/>
        <v>65</v>
      </c>
      <c r="Q1578" t="str">
        <f t="shared" si="146"/>
        <v>publishing</v>
      </c>
      <c r="R1578" t="str">
        <f t="shared" si="149"/>
        <v>art books</v>
      </c>
      <c r="S1578" s="10">
        <f t="shared" si="147"/>
        <v>42140.670925925922</v>
      </c>
      <c r="T1578" s="10">
        <f t="shared" si="148"/>
        <v>42185.670925925922</v>
      </c>
    </row>
    <row r="1579" spans="1:20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5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0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9"/>
        <v>art books</v>
      </c>
      <c r="S1579" s="10">
        <f t="shared" si="147"/>
        <v>41054.639444444438</v>
      </c>
      <c r="T1579" s="10">
        <f t="shared" si="148"/>
        <v>41114.639444444438</v>
      </c>
    </row>
    <row r="1580" spans="1:20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5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0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9"/>
        <v>art books</v>
      </c>
      <c r="S1580" s="10">
        <f t="shared" si="147"/>
        <v>40398.857534722221</v>
      </c>
      <c r="T1580" s="10">
        <f t="shared" si="148"/>
        <v>40422.875</v>
      </c>
    </row>
    <row r="1581" spans="1:20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5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0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9"/>
        <v>art books</v>
      </c>
      <c r="S1581" s="10">
        <f t="shared" si="147"/>
        <v>41481.788090277776</v>
      </c>
      <c r="T1581" s="10">
        <f t="shared" si="148"/>
        <v>41514.788090277776</v>
      </c>
    </row>
    <row r="1582" spans="1:20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5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0"/>
        <v>0</v>
      </c>
      <c r="P1582" t="e">
        <f t="shared" si="145"/>
        <v>#DIV/0!</v>
      </c>
      <c r="Q1582" t="str">
        <f t="shared" si="146"/>
        <v>publishing</v>
      </c>
      <c r="R1582" t="str">
        <f t="shared" si="149"/>
        <v>art books</v>
      </c>
      <c r="S1582" s="10">
        <f t="shared" si="147"/>
        <v>40989.841736111106</v>
      </c>
      <c r="T1582" s="10">
        <f t="shared" si="148"/>
        <v>41049.841736111106</v>
      </c>
    </row>
    <row r="1583" spans="1:20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0"/>
        <v>0.5</v>
      </c>
      <c r="P1583">
        <f t="shared" si="145"/>
        <v>5</v>
      </c>
      <c r="Q1583" t="str">
        <f t="shared" si="146"/>
        <v>photography</v>
      </c>
      <c r="R1583" t="str">
        <f t="shared" si="149"/>
        <v>places</v>
      </c>
      <c r="S1583" s="10">
        <f t="shared" si="147"/>
        <v>42325.240624999999</v>
      </c>
      <c r="T1583" s="10">
        <f t="shared" si="148"/>
        <v>42357.240624999999</v>
      </c>
    </row>
    <row r="1584" spans="1:20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0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9"/>
        <v>places</v>
      </c>
      <c r="S1584" s="10">
        <f t="shared" si="147"/>
        <v>42246.581631944442</v>
      </c>
      <c r="T1584" s="10">
        <f t="shared" si="148"/>
        <v>42303.680555555555</v>
      </c>
    </row>
    <row r="1585" spans="1:20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0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9"/>
        <v>places</v>
      </c>
      <c r="S1585" s="10">
        <f t="shared" si="147"/>
        <v>41877.696655092594</v>
      </c>
      <c r="T1585" s="10">
        <f t="shared" si="148"/>
        <v>41907.696655092594</v>
      </c>
    </row>
    <row r="1586" spans="1:20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0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9"/>
        <v>places</v>
      </c>
      <c r="S1586" s="10">
        <f t="shared" si="147"/>
        <v>41779.440983796296</v>
      </c>
      <c r="T1586" s="10">
        <f t="shared" si="148"/>
        <v>41789.440983796296</v>
      </c>
    </row>
    <row r="1587" spans="1:20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0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9"/>
        <v>places</v>
      </c>
      <c r="S1587" s="10">
        <f t="shared" si="147"/>
        <v>42707.687129629623</v>
      </c>
      <c r="T1587" s="10">
        <f t="shared" si="148"/>
        <v>42729.249999999993</v>
      </c>
    </row>
    <row r="1588" spans="1:20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0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9"/>
        <v>places</v>
      </c>
      <c r="S1588" s="10">
        <f t="shared" si="147"/>
        <v>42068.896087962959</v>
      </c>
      <c r="T1588" s="10">
        <f t="shared" si="148"/>
        <v>42098.854421296295</v>
      </c>
    </row>
    <row r="1589" spans="1:20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0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9"/>
        <v>places</v>
      </c>
      <c r="S1589" s="10">
        <f t="shared" si="147"/>
        <v>41956.742650462962</v>
      </c>
      <c r="T1589" s="10">
        <f t="shared" si="148"/>
        <v>41986.742650462962</v>
      </c>
    </row>
    <row r="1590" spans="1:20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0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9"/>
        <v>places</v>
      </c>
      <c r="S1590" s="10">
        <f t="shared" si="147"/>
        <v>42005.041655092595</v>
      </c>
      <c r="T1590" s="10">
        <f t="shared" si="148"/>
        <v>42035.633333333331</v>
      </c>
    </row>
    <row r="1591" spans="1:20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0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9"/>
        <v>places</v>
      </c>
      <c r="S1591" s="10">
        <f t="shared" si="147"/>
        <v>42256.776458333326</v>
      </c>
      <c r="T1591" s="10">
        <f t="shared" si="148"/>
        <v>42286.776458333326</v>
      </c>
    </row>
    <row r="1592" spans="1:20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0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9"/>
        <v>places</v>
      </c>
      <c r="S1592" s="10">
        <f t="shared" si="147"/>
        <v>42240.648888888885</v>
      </c>
      <c r="T1592" s="10">
        <f t="shared" si="148"/>
        <v>42270.648888888885</v>
      </c>
    </row>
    <row r="1593" spans="1:20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0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9"/>
        <v>places</v>
      </c>
      <c r="S1593" s="10">
        <f t="shared" si="147"/>
        <v>42433.517835648141</v>
      </c>
      <c r="T1593" s="10">
        <f t="shared" si="148"/>
        <v>42463.476168981484</v>
      </c>
    </row>
    <row r="1594" spans="1:20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0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9"/>
        <v>places</v>
      </c>
      <c r="S1594" s="10">
        <f t="shared" si="147"/>
        <v>42045.86440972222</v>
      </c>
      <c r="T1594" s="10">
        <f t="shared" si="148"/>
        <v>42090.822743055549</v>
      </c>
    </row>
    <row r="1595" spans="1:20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0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9"/>
        <v>places</v>
      </c>
      <c r="S1595" s="10">
        <f t="shared" si="147"/>
        <v>42033.63721064815</v>
      </c>
      <c r="T1595" s="10">
        <f t="shared" si="148"/>
        <v>42063.63721064815</v>
      </c>
    </row>
    <row r="1596" spans="1:20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0"/>
        <v>20.5</v>
      </c>
      <c r="P1596">
        <f t="shared" si="145"/>
        <v>20.5</v>
      </c>
      <c r="Q1596" t="str">
        <f t="shared" si="146"/>
        <v>photography</v>
      </c>
      <c r="R1596" t="str">
        <f t="shared" si="149"/>
        <v>places</v>
      </c>
      <c r="S1596" s="10">
        <f t="shared" si="147"/>
        <v>42445.504421296289</v>
      </c>
      <c r="T1596" s="10">
        <f t="shared" si="148"/>
        <v>42505.472916666666</v>
      </c>
    </row>
    <row r="1597" spans="1:20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0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9"/>
        <v>places</v>
      </c>
      <c r="S1597" s="10">
        <f t="shared" si="147"/>
        <v>41779.84175925926</v>
      </c>
      <c r="T1597" s="10">
        <f t="shared" si="148"/>
        <v>41808.634027777771</v>
      </c>
    </row>
    <row r="1598" spans="1:20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0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9"/>
        <v>places</v>
      </c>
      <c r="S1598" s="10">
        <f t="shared" si="147"/>
        <v>41941.221863425926</v>
      </c>
      <c r="T1598" s="10">
        <f t="shared" si="148"/>
        <v>41986.26353009259</v>
      </c>
    </row>
    <row r="1599" spans="1:20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0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9"/>
        <v>places</v>
      </c>
      <c r="S1599" s="10">
        <f t="shared" si="147"/>
        <v>42603.145798611113</v>
      </c>
      <c r="T1599" s="10">
        <f t="shared" si="148"/>
        <v>42633.145798611113</v>
      </c>
    </row>
    <row r="1600" spans="1:20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0"/>
        <v>0.125</v>
      </c>
      <c r="P1600">
        <f t="shared" si="145"/>
        <v>1</v>
      </c>
      <c r="Q1600" t="str">
        <f t="shared" si="146"/>
        <v>photography</v>
      </c>
      <c r="R1600" t="str">
        <f t="shared" si="149"/>
        <v>places</v>
      </c>
      <c r="S1600" s="10">
        <f t="shared" si="147"/>
        <v>42151.459004629629</v>
      </c>
      <c r="T1600" s="10">
        <f t="shared" si="148"/>
        <v>42211.459004629629</v>
      </c>
    </row>
    <row r="1601" spans="1:20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0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9"/>
        <v>places</v>
      </c>
      <c r="S1601" s="10">
        <f t="shared" si="147"/>
        <v>42438.330740740734</v>
      </c>
      <c r="T1601" s="10">
        <f t="shared" si="148"/>
        <v>42468.289074074077</v>
      </c>
    </row>
    <row r="1602" spans="1:20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0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9"/>
        <v>places</v>
      </c>
      <c r="S1602" s="10">
        <f t="shared" si="147"/>
        <v>41790.848981481475</v>
      </c>
      <c r="T1602" s="10">
        <f t="shared" si="148"/>
        <v>41835.007638888885</v>
      </c>
    </row>
    <row r="1603" spans="1:20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5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108.2492</v>
      </c>
      <c r="P1603">
        <f t="shared" ref="P1603:P1666" si="151">(E1603/L1603)</f>
        <v>48.325535714285714</v>
      </c>
      <c r="Q1603" t="str">
        <f t="shared" ref="Q1603:Q1666" si="152">LEFT(N1603,SEARCH("/",N1603,1)-1)</f>
        <v>music</v>
      </c>
      <c r="R1603" t="str">
        <f t="shared" si="149"/>
        <v>rock</v>
      </c>
      <c r="S1603" s="10">
        <f t="shared" ref="S1603:S1666" si="153">(J1603/86400)+25569+(-5/24)</f>
        <v>40637.884641203702</v>
      </c>
      <c r="T1603" s="10">
        <f t="shared" ref="T1603:T1666" si="154">(I1603/86400)+25569+(-5/24)</f>
        <v>40667.884641203702</v>
      </c>
    </row>
    <row r="1604" spans="1:20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5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49"/>
        <v>rock</v>
      </c>
      <c r="S1604" s="10">
        <f t="shared" si="153"/>
        <v>40788.089317129627</v>
      </c>
      <c r="T1604" s="10">
        <f t="shared" si="154"/>
        <v>40830.75</v>
      </c>
    </row>
    <row r="1605" spans="1:20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49"/>
        <v>rock</v>
      </c>
      <c r="S1605" s="10">
        <f t="shared" si="153"/>
        <v>40875.961331018516</v>
      </c>
      <c r="T1605" s="10">
        <f t="shared" si="154"/>
        <v>40935.961331018516</v>
      </c>
    </row>
    <row r="1606" spans="1:20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5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ref="R1606:R1669" si="155">RIGHT(N1606,VALUE(LEN(N1606)-LEN(LEFT(N1606,SEARCH("/",N1606,1)-1))-1))</f>
        <v>rock</v>
      </c>
      <c r="S1606" s="10">
        <f t="shared" si="153"/>
        <v>40945.636979166666</v>
      </c>
      <c r="T1606" s="10">
        <f t="shared" si="154"/>
        <v>40985.595312500001</v>
      </c>
    </row>
    <row r="1607" spans="1:20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5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ref="O1607:O1670" si="156">(E1607/D1607)*100</f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5"/>
        <v>rock</v>
      </c>
      <c r="S1607" s="10">
        <f t="shared" si="153"/>
        <v>40746.804548611108</v>
      </c>
      <c r="T1607" s="10">
        <f t="shared" si="154"/>
        <v>40756.083333333328</v>
      </c>
    </row>
    <row r="1608" spans="1:20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5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6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5"/>
        <v>rock</v>
      </c>
      <c r="S1608" s="10">
        <f t="shared" si="153"/>
        <v>40535.903217592589</v>
      </c>
      <c r="T1608" s="10">
        <f t="shared" si="154"/>
        <v>40625.861550925925</v>
      </c>
    </row>
    <row r="1609" spans="1:20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5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6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5"/>
        <v>rock</v>
      </c>
      <c r="S1609" s="10">
        <f t="shared" si="153"/>
        <v>41053.600127314814</v>
      </c>
      <c r="T1609" s="10">
        <f t="shared" si="154"/>
        <v>41074.600127314814</v>
      </c>
    </row>
    <row r="1610" spans="1:20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5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6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5"/>
        <v>rock</v>
      </c>
      <c r="S1610" s="10">
        <f t="shared" si="153"/>
        <v>41607.622523148144</v>
      </c>
      <c r="T1610" s="10">
        <f t="shared" si="154"/>
        <v>41640.018055555549</v>
      </c>
    </row>
    <row r="1611" spans="1:20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5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6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5"/>
        <v>rock</v>
      </c>
      <c r="S1611" s="10">
        <f t="shared" si="153"/>
        <v>40795.792928240735</v>
      </c>
      <c r="T1611" s="10">
        <f t="shared" si="154"/>
        <v>40849.125</v>
      </c>
    </row>
    <row r="1612" spans="1:20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5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6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5"/>
        <v>rock</v>
      </c>
      <c r="S1612" s="10">
        <f t="shared" si="153"/>
        <v>41228.716550925921</v>
      </c>
      <c r="T1612" s="10">
        <f t="shared" si="154"/>
        <v>41258.716550925921</v>
      </c>
    </row>
    <row r="1613" spans="1:20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5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6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5"/>
        <v>rock</v>
      </c>
      <c r="S1613" s="10">
        <f t="shared" si="153"/>
        <v>41408.792037037034</v>
      </c>
      <c r="T1613" s="10">
        <f t="shared" si="154"/>
        <v>41429.792037037034</v>
      </c>
    </row>
    <row r="1614" spans="1:20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5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6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5"/>
        <v>rock</v>
      </c>
      <c r="S1614" s="10">
        <f t="shared" si="153"/>
        <v>41246.666481481479</v>
      </c>
      <c r="T1614" s="10">
        <f t="shared" si="154"/>
        <v>41276.666481481479</v>
      </c>
    </row>
    <row r="1615" spans="1:20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6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5"/>
        <v>rock</v>
      </c>
      <c r="S1615" s="10">
        <f t="shared" si="153"/>
        <v>41081.861134259256</v>
      </c>
      <c r="T1615" s="10">
        <f t="shared" si="154"/>
        <v>41111.861134259256</v>
      </c>
    </row>
    <row r="1616" spans="1:20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5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6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5"/>
        <v>rock</v>
      </c>
      <c r="S1616" s="10">
        <f t="shared" si="153"/>
        <v>41794.772789351853</v>
      </c>
      <c r="T1616" s="10">
        <f t="shared" si="154"/>
        <v>41854.5</v>
      </c>
    </row>
    <row r="1617" spans="1:20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5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6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5"/>
        <v>rock</v>
      </c>
      <c r="S1617" s="10">
        <f t="shared" si="153"/>
        <v>40844.842546296291</v>
      </c>
      <c r="T1617" s="10">
        <f t="shared" si="154"/>
        <v>40889.884212962963</v>
      </c>
    </row>
    <row r="1618" spans="1:20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5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6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5"/>
        <v>rock</v>
      </c>
      <c r="S1618" s="10">
        <f t="shared" si="153"/>
        <v>41194.507187499999</v>
      </c>
      <c r="T1618" s="10">
        <f t="shared" si="154"/>
        <v>41235.708333333328</v>
      </c>
    </row>
    <row r="1619" spans="1:20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5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6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5"/>
        <v>rock</v>
      </c>
      <c r="S1619" s="10">
        <f t="shared" si="153"/>
        <v>41546.455879629626</v>
      </c>
      <c r="T1619" s="10">
        <f t="shared" si="154"/>
        <v>41579.583333333328</v>
      </c>
    </row>
    <row r="1620" spans="1:20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5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6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5"/>
        <v>rock</v>
      </c>
      <c r="S1620" s="10">
        <f t="shared" si="153"/>
        <v>41301.446006944439</v>
      </c>
      <c r="T1620" s="10">
        <f t="shared" si="154"/>
        <v>41341.446006944439</v>
      </c>
    </row>
    <row r="1621" spans="1:20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5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6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5"/>
        <v>rock</v>
      </c>
      <c r="S1621" s="10">
        <f t="shared" si="153"/>
        <v>41875.977847222217</v>
      </c>
      <c r="T1621" s="10">
        <f t="shared" si="154"/>
        <v>41896.977847222217</v>
      </c>
    </row>
    <row r="1622" spans="1:20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5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6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5"/>
        <v>rock</v>
      </c>
      <c r="S1622" s="10">
        <f t="shared" si="153"/>
        <v>41321.131249999999</v>
      </c>
      <c r="T1622" s="10">
        <f t="shared" si="154"/>
        <v>41328.131249999999</v>
      </c>
    </row>
    <row r="1623" spans="1:20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5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6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5"/>
        <v>rock</v>
      </c>
      <c r="S1623" s="10">
        <f t="shared" si="153"/>
        <v>41003.398321759254</v>
      </c>
      <c r="T1623" s="10">
        <f t="shared" si="154"/>
        <v>41056.957638888889</v>
      </c>
    </row>
    <row r="1624" spans="1:20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5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6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5"/>
        <v>rock</v>
      </c>
      <c r="S1624" s="10">
        <f t="shared" si="153"/>
        <v>41950.086504629631</v>
      </c>
      <c r="T1624" s="10">
        <f t="shared" si="154"/>
        <v>41990.124305555553</v>
      </c>
    </row>
    <row r="1625" spans="1:20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6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5"/>
        <v>rock</v>
      </c>
      <c r="S1625" s="10">
        <f t="shared" si="153"/>
        <v>41453.480196759258</v>
      </c>
      <c r="T1625" s="10">
        <f t="shared" si="154"/>
        <v>41513.480196759258</v>
      </c>
    </row>
    <row r="1626" spans="1:20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5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6"/>
        <v>118</v>
      </c>
      <c r="P1626">
        <f t="shared" si="151"/>
        <v>47.2</v>
      </c>
      <c r="Q1626" t="str">
        <f t="shared" si="152"/>
        <v>music</v>
      </c>
      <c r="R1626" t="str">
        <f t="shared" si="155"/>
        <v>rock</v>
      </c>
      <c r="S1626" s="10">
        <f t="shared" si="153"/>
        <v>41243.158969907403</v>
      </c>
      <c r="T1626" s="10">
        <f t="shared" si="154"/>
        <v>41283.158969907403</v>
      </c>
    </row>
    <row r="1627" spans="1:20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5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6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5"/>
        <v>rock</v>
      </c>
      <c r="S1627" s="10">
        <f t="shared" si="153"/>
        <v>41135.491354166668</v>
      </c>
      <c r="T1627" s="10">
        <f t="shared" si="154"/>
        <v>41163.491354166668</v>
      </c>
    </row>
    <row r="1628" spans="1:20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5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6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5"/>
        <v>rock</v>
      </c>
      <c r="S1628" s="10">
        <f t="shared" si="153"/>
        <v>41579.639664351846</v>
      </c>
      <c r="T1628" s="10">
        <f t="shared" si="154"/>
        <v>41609.681331018517</v>
      </c>
    </row>
    <row r="1629" spans="1:20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5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6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5"/>
        <v>rock</v>
      </c>
      <c r="S1629" s="10">
        <f t="shared" si="153"/>
        <v>41205.498715277776</v>
      </c>
      <c r="T1629" s="10">
        <f t="shared" si="154"/>
        <v>41238.999305555553</v>
      </c>
    </row>
    <row r="1630" spans="1:20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5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6"/>
        <v>100.925</v>
      </c>
      <c r="P1630">
        <f t="shared" si="151"/>
        <v>45.875</v>
      </c>
      <c r="Q1630" t="str">
        <f t="shared" si="152"/>
        <v>music</v>
      </c>
      <c r="R1630" t="str">
        <f t="shared" si="155"/>
        <v>rock</v>
      </c>
      <c r="S1630" s="10">
        <f t="shared" si="153"/>
        <v>41774.528726851851</v>
      </c>
      <c r="T1630" s="10">
        <f t="shared" si="154"/>
        <v>41807.528726851851</v>
      </c>
    </row>
    <row r="1631" spans="1:20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5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6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5"/>
        <v>rock</v>
      </c>
      <c r="S1631" s="10">
        <f t="shared" si="153"/>
        <v>41645.658946759257</v>
      </c>
      <c r="T1631" s="10">
        <f t="shared" si="154"/>
        <v>41690.658946759257</v>
      </c>
    </row>
    <row r="1632" spans="1:20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5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6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5"/>
        <v>rock</v>
      </c>
      <c r="S1632" s="10">
        <f t="shared" si="153"/>
        <v>40939.629340277774</v>
      </c>
      <c r="T1632" s="10">
        <f t="shared" si="154"/>
        <v>40970.082638888889</v>
      </c>
    </row>
    <row r="1633" spans="1:20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5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6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5"/>
        <v>rock</v>
      </c>
      <c r="S1633" s="10">
        <f t="shared" si="153"/>
        <v>41164.65116898148</v>
      </c>
      <c r="T1633" s="10">
        <f t="shared" si="154"/>
        <v>41194.65116898148</v>
      </c>
    </row>
    <row r="1634" spans="1:20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5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6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5"/>
        <v>rock</v>
      </c>
      <c r="S1634" s="10">
        <f t="shared" si="153"/>
        <v>40750.132569444446</v>
      </c>
      <c r="T1634" s="10">
        <f t="shared" si="154"/>
        <v>40810.132569444446</v>
      </c>
    </row>
    <row r="1635" spans="1:20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6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5"/>
        <v>rock</v>
      </c>
      <c r="S1635" s="10">
        <f t="shared" si="153"/>
        <v>40896.675416666665</v>
      </c>
      <c r="T1635" s="10">
        <f t="shared" si="154"/>
        <v>40924</v>
      </c>
    </row>
    <row r="1636" spans="1:20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5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6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5"/>
        <v>rock</v>
      </c>
      <c r="S1636" s="10">
        <f t="shared" si="153"/>
        <v>40657.981493055551</v>
      </c>
      <c r="T1636" s="10">
        <f t="shared" si="154"/>
        <v>40696.040972222218</v>
      </c>
    </row>
    <row r="1637" spans="1:20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5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6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5"/>
        <v>rock</v>
      </c>
      <c r="S1637" s="10">
        <f t="shared" si="153"/>
        <v>42502.660428240742</v>
      </c>
      <c r="T1637" s="10">
        <f t="shared" si="154"/>
        <v>42562.660428240742</v>
      </c>
    </row>
    <row r="1638" spans="1:20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5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6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5"/>
        <v>rock</v>
      </c>
      <c r="S1638" s="10">
        <f t="shared" si="153"/>
        <v>40662.878333333334</v>
      </c>
      <c r="T1638" s="10">
        <f t="shared" si="154"/>
        <v>40705.958333333328</v>
      </c>
    </row>
    <row r="1639" spans="1:20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5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6"/>
        <v>103.8</v>
      </c>
      <c r="P1639">
        <f t="shared" si="151"/>
        <v>34.6</v>
      </c>
      <c r="Q1639" t="str">
        <f t="shared" si="152"/>
        <v>music</v>
      </c>
      <c r="R1639" t="str">
        <f t="shared" si="155"/>
        <v>rock</v>
      </c>
      <c r="S1639" s="10">
        <f t="shared" si="153"/>
        <v>40122.543287037035</v>
      </c>
      <c r="T1639" s="10">
        <f t="shared" si="154"/>
        <v>40178.777083333327</v>
      </c>
    </row>
    <row r="1640" spans="1:20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5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6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5"/>
        <v>rock</v>
      </c>
      <c r="S1640" s="10">
        <f t="shared" si="153"/>
        <v>41288.478796296295</v>
      </c>
      <c r="T1640" s="10">
        <f t="shared" si="154"/>
        <v>41333.684027777774</v>
      </c>
    </row>
    <row r="1641" spans="1:20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5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6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5"/>
        <v>rock</v>
      </c>
      <c r="S1641" s="10">
        <f t="shared" si="153"/>
        <v>40941.444039351853</v>
      </c>
      <c r="T1641" s="10">
        <f t="shared" si="154"/>
        <v>40971.444039351853</v>
      </c>
    </row>
    <row r="1642" spans="1:20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5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6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5"/>
        <v>rock</v>
      </c>
      <c r="S1642" s="10">
        <f t="shared" si="153"/>
        <v>40379.022627314815</v>
      </c>
      <c r="T1642" s="10">
        <f t="shared" si="154"/>
        <v>40392.874305555553</v>
      </c>
    </row>
    <row r="1643" spans="1:20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5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6"/>
        <v>101.4</v>
      </c>
      <c r="P1643">
        <f t="shared" si="151"/>
        <v>97.5</v>
      </c>
      <c r="Q1643" t="str">
        <f t="shared" si="152"/>
        <v>music</v>
      </c>
      <c r="R1643" t="str">
        <f t="shared" si="155"/>
        <v>pop</v>
      </c>
      <c r="S1643" s="10">
        <f t="shared" si="153"/>
        <v>41962.388240740744</v>
      </c>
      <c r="T1643" s="10">
        <f t="shared" si="154"/>
        <v>41992.388240740744</v>
      </c>
    </row>
    <row r="1644" spans="1:20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5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6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5"/>
        <v>pop</v>
      </c>
      <c r="S1644" s="10">
        <f t="shared" si="153"/>
        <v>40687.816284722219</v>
      </c>
      <c r="T1644" s="10">
        <f t="shared" si="154"/>
        <v>40707.816284722219</v>
      </c>
    </row>
    <row r="1645" spans="1:20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6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5"/>
        <v>pop</v>
      </c>
      <c r="S1645" s="10">
        <f t="shared" si="153"/>
        <v>41146.615879629629</v>
      </c>
      <c r="T1645" s="10">
        <f t="shared" si="154"/>
        <v>41176.615879629629</v>
      </c>
    </row>
    <row r="1646" spans="1:20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5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6"/>
        <v>109.5</v>
      </c>
      <c r="P1646">
        <f t="shared" si="151"/>
        <v>85.546875</v>
      </c>
      <c r="Q1646" t="str">
        <f t="shared" si="152"/>
        <v>music</v>
      </c>
      <c r="R1646" t="str">
        <f t="shared" si="155"/>
        <v>pop</v>
      </c>
      <c r="S1646" s="10">
        <f t="shared" si="153"/>
        <v>41174.851388888885</v>
      </c>
      <c r="T1646" s="10">
        <f t="shared" si="154"/>
        <v>41234.893055555549</v>
      </c>
    </row>
    <row r="1647" spans="1:20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5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6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5"/>
        <v>pop</v>
      </c>
      <c r="S1647" s="10">
        <f t="shared" si="153"/>
        <v>41521.40902777778</v>
      </c>
      <c r="T1647" s="10">
        <f t="shared" si="154"/>
        <v>41535.40902777778</v>
      </c>
    </row>
    <row r="1648" spans="1:20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5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6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5"/>
        <v>pop</v>
      </c>
      <c r="S1648" s="10">
        <f t="shared" si="153"/>
        <v>41833.241932870369</v>
      </c>
      <c r="T1648" s="10">
        <f t="shared" si="154"/>
        <v>41865.549305555549</v>
      </c>
    </row>
    <row r="1649" spans="1:20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5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6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5"/>
        <v>pop</v>
      </c>
      <c r="S1649" s="10">
        <f t="shared" si="153"/>
        <v>41039.201122685183</v>
      </c>
      <c r="T1649" s="10">
        <f t="shared" si="154"/>
        <v>41069.201122685183</v>
      </c>
    </row>
    <row r="1650" spans="1:20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5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6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5"/>
        <v>pop</v>
      </c>
      <c r="S1650" s="10">
        <f t="shared" si="153"/>
        <v>40592.496319444443</v>
      </c>
      <c r="T1650" s="10">
        <f t="shared" si="154"/>
        <v>40622.454652777778</v>
      </c>
    </row>
    <row r="1651" spans="1:20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5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6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5"/>
        <v>pop</v>
      </c>
      <c r="S1651" s="10">
        <f t="shared" si="153"/>
        <v>41737.476331018515</v>
      </c>
      <c r="T1651" s="10">
        <f t="shared" si="154"/>
        <v>41782.476331018515</v>
      </c>
    </row>
    <row r="1652" spans="1:20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5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6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5"/>
        <v>pop</v>
      </c>
      <c r="S1652" s="10">
        <f t="shared" si="153"/>
        <v>41526.227280092593</v>
      </c>
      <c r="T1652" s="10">
        <f t="shared" si="154"/>
        <v>41556.227280092593</v>
      </c>
    </row>
    <row r="1653" spans="1:20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5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6"/>
        <v>100.75</v>
      </c>
      <c r="P1653">
        <f t="shared" si="151"/>
        <v>100.75</v>
      </c>
      <c r="Q1653" t="str">
        <f t="shared" si="152"/>
        <v>music</v>
      </c>
      <c r="R1653" t="str">
        <f t="shared" si="155"/>
        <v>pop</v>
      </c>
      <c r="S1653" s="10">
        <f t="shared" si="153"/>
        <v>40625.692361111105</v>
      </c>
      <c r="T1653" s="10">
        <f t="shared" si="154"/>
        <v>40659.082638888889</v>
      </c>
    </row>
    <row r="1654" spans="1:20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5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6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5"/>
        <v>pop</v>
      </c>
      <c r="S1654" s="10">
        <f t="shared" si="153"/>
        <v>41572.284641203703</v>
      </c>
      <c r="T1654" s="10">
        <f t="shared" si="154"/>
        <v>41602.326307870368</v>
      </c>
    </row>
    <row r="1655" spans="1:20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6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5"/>
        <v>pop</v>
      </c>
      <c r="S1655" s="10">
        <f t="shared" si="153"/>
        <v>40626.626111111109</v>
      </c>
      <c r="T1655" s="10">
        <f t="shared" si="154"/>
        <v>40657.626111111109</v>
      </c>
    </row>
    <row r="1656" spans="1:20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5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6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5"/>
        <v>pop</v>
      </c>
      <c r="S1656" s="10">
        <f t="shared" si="153"/>
        <v>40987.682407407403</v>
      </c>
      <c r="T1656" s="10">
        <f t="shared" si="154"/>
        <v>41017.682407407403</v>
      </c>
    </row>
    <row r="1657" spans="1:20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5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6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5"/>
        <v>pop</v>
      </c>
      <c r="S1657" s="10">
        <f t="shared" si="153"/>
        <v>40974.583564814813</v>
      </c>
      <c r="T1657" s="10">
        <f t="shared" si="154"/>
        <v>41004.541898148142</v>
      </c>
    </row>
    <row r="1658" spans="1:20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5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6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5"/>
        <v>pop</v>
      </c>
      <c r="S1658" s="10">
        <f t="shared" si="153"/>
        <v>41226.720509259256</v>
      </c>
      <c r="T1658" s="10">
        <f t="shared" si="154"/>
        <v>41256.720509259256</v>
      </c>
    </row>
    <row r="1659" spans="1:20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5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5"/>
        <v>pop</v>
      </c>
      <c r="S1659" s="10">
        <f t="shared" si="153"/>
        <v>41023.573703703703</v>
      </c>
      <c r="T1659" s="10">
        <f t="shared" si="154"/>
        <v>41053.573703703703</v>
      </c>
    </row>
    <row r="1660" spans="1:20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5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5"/>
        <v>pop</v>
      </c>
      <c r="S1660" s="10">
        <f t="shared" si="153"/>
        <v>41223.013506944444</v>
      </c>
      <c r="T1660" s="10">
        <f t="shared" si="154"/>
        <v>41261.388888888883</v>
      </c>
    </row>
    <row r="1661" spans="1:20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5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5"/>
        <v>pop</v>
      </c>
      <c r="S1661" s="10">
        <f t="shared" si="153"/>
        <v>41596.705104166664</v>
      </c>
      <c r="T1661" s="10">
        <f t="shared" si="154"/>
        <v>41625.291666666664</v>
      </c>
    </row>
    <row r="1662" spans="1:20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5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5"/>
        <v>pop</v>
      </c>
      <c r="S1662" s="10">
        <f t="shared" si="153"/>
        <v>42459.485532407409</v>
      </c>
      <c r="T1662" s="10">
        <f t="shared" si="154"/>
        <v>42490.707638888889</v>
      </c>
    </row>
    <row r="1663" spans="1:20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5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5"/>
        <v>pop</v>
      </c>
      <c r="S1663" s="10">
        <f t="shared" si="153"/>
        <v>42343.789710648147</v>
      </c>
      <c r="T1663" s="10">
        <f t="shared" si="154"/>
        <v>42386.666666666664</v>
      </c>
    </row>
    <row r="1664" spans="1:20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5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5"/>
        <v>pop</v>
      </c>
      <c r="S1664" s="10">
        <f t="shared" si="153"/>
        <v>40847.99</v>
      </c>
      <c r="T1664" s="10">
        <f t="shared" si="154"/>
        <v>40908.031666666662</v>
      </c>
    </row>
    <row r="1665" spans="1:20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108</v>
      </c>
      <c r="P1665">
        <f t="shared" si="151"/>
        <v>33.75</v>
      </c>
      <c r="Q1665" t="str">
        <f t="shared" si="152"/>
        <v>music</v>
      </c>
      <c r="R1665" t="str">
        <f t="shared" si="155"/>
        <v>pop</v>
      </c>
      <c r="S1665" s="10">
        <f t="shared" si="153"/>
        <v>42005.813738425924</v>
      </c>
      <c r="T1665" s="10">
        <f t="shared" si="154"/>
        <v>42035.813738425924</v>
      </c>
    </row>
    <row r="1666" spans="1:20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5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5"/>
        <v>pop</v>
      </c>
      <c r="S1666" s="10">
        <f t="shared" si="153"/>
        <v>40939.553449074076</v>
      </c>
      <c r="T1666" s="10">
        <f t="shared" si="154"/>
        <v>40983.957638888889</v>
      </c>
    </row>
    <row r="1667" spans="1:20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5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119.45714285714286</v>
      </c>
      <c r="P1667">
        <f t="shared" ref="P1667:P1730" si="157">(E1667/L1667)</f>
        <v>44.956989247311824</v>
      </c>
      <c r="Q1667" t="str">
        <f t="shared" ref="Q1667:Q1730" si="158">LEFT(N1667,SEARCH("/",N1667,1)-1)</f>
        <v>music</v>
      </c>
      <c r="R1667" t="str">
        <f t="shared" si="155"/>
        <v>pop</v>
      </c>
      <c r="S1667" s="10">
        <f t="shared" ref="S1667:S1730" si="159">(J1667/86400)+25569+(-5/24)</f>
        <v>40564.441122685181</v>
      </c>
      <c r="T1667" s="10">
        <f t="shared" ref="T1667:T1730" si="160">(I1667/86400)+25569+(-5/24)</f>
        <v>40595.916666666664</v>
      </c>
    </row>
    <row r="1668" spans="1:20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5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5"/>
        <v>pop</v>
      </c>
      <c r="S1668" s="10">
        <f t="shared" si="159"/>
        <v>41331.04482638889</v>
      </c>
      <c r="T1668" s="10">
        <f t="shared" si="160"/>
        <v>41361.003159722219</v>
      </c>
    </row>
    <row r="1669" spans="1:20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5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5"/>
        <v>pop</v>
      </c>
      <c r="S1669" s="10">
        <f t="shared" si="159"/>
        <v>41681.862245370365</v>
      </c>
      <c r="T1669" s="10">
        <f t="shared" si="160"/>
        <v>41709.082638888889</v>
      </c>
    </row>
    <row r="1670" spans="1:20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5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ref="R1670:R1733" si="161">RIGHT(N1670,VALUE(LEN(N1670)-LEN(LEFT(N1670,SEARCH("/",N1670,1)-1))-1))</f>
        <v>pop</v>
      </c>
      <c r="S1670" s="10">
        <f t="shared" si="159"/>
        <v>40844.941423611112</v>
      </c>
      <c r="T1670" s="10">
        <f t="shared" si="160"/>
        <v>40874.983090277776</v>
      </c>
    </row>
    <row r="1671" spans="1:20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5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ref="O1671:O1734" si="162">(E1671/D1671)*100</f>
        <v>139.75</v>
      </c>
      <c r="P1671">
        <f t="shared" si="157"/>
        <v>53.75</v>
      </c>
      <c r="Q1671" t="str">
        <f t="shared" si="158"/>
        <v>music</v>
      </c>
      <c r="R1671" t="str">
        <f t="shared" si="161"/>
        <v>pop</v>
      </c>
      <c r="S1671" s="10">
        <f t="shared" si="159"/>
        <v>42461.676805555551</v>
      </c>
      <c r="T1671" s="10">
        <f t="shared" si="160"/>
        <v>42521.676805555551</v>
      </c>
    </row>
    <row r="1672" spans="1:20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5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62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61"/>
        <v>pop</v>
      </c>
      <c r="S1672" s="10">
        <f t="shared" si="159"/>
        <v>40313.722210648142</v>
      </c>
      <c r="T1672" s="10">
        <f t="shared" si="160"/>
        <v>40363.958333333328</v>
      </c>
    </row>
    <row r="1673" spans="1:20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5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62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61"/>
        <v>pop</v>
      </c>
      <c r="S1673" s="10">
        <f t="shared" si="159"/>
        <v>42553.335810185185</v>
      </c>
      <c r="T1673" s="10">
        <f t="shared" si="160"/>
        <v>42583.335810185185</v>
      </c>
    </row>
    <row r="1674" spans="1:20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5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62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61"/>
        <v>pop</v>
      </c>
      <c r="S1674" s="10">
        <f t="shared" si="159"/>
        <v>41034.448263888888</v>
      </c>
      <c r="T1674" s="10">
        <f t="shared" si="160"/>
        <v>41064.448263888888</v>
      </c>
    </row>
    <row r="1675" spans="1:20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62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61"/>
        <v>pop</v>
      </c>
      <c r="S1675" s="10">
        <f t="shared" si="159"/>
        <v>42039.670046296298</v>
      </c>
      <c r="T1675" s="10">
        <f t="shared" si="160"/>
        <v>42069.670046296298</v>
      </c>
    </row>
    <row r="1676" spans="1:20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5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62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61"/>
        <v>pop</v>
      </c>
      <c r="S1676" s="10">
        <f t="shared" si="159"/>
        <v>42569.397060185183</v>
      </c>
      <c r="T1676" s="10">
        <f t="shared" si="160"/>
        <v>42600.082638888889</v>
      </c>
    </row>
    <row r="1677" spans="1:20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5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62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61"/>
        <v>pop</v>
      </c>
      <c r="S1677" s="10">
        <f t="shared" si="159"/>
        <v>40802.524768518517</v>
      </c>
      <c r="T1677" s="10">
        <f t="shared" si="160"/>
        <v>40832.710416666661</v>
      </c>
    </row>
    <row r="1678" spans="1:20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5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62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61"/>
        <v>pop</v>
      </c>
      <c r="S1678" s="10">
        <f t="shared" si="159"/>
        <v>40973.517905092587</v>
      </c>
      <c r="T1678" s="10">
        <f t="shared" si="160"/>
        <v>41019.957638888889</v>
      </c>
    </row>
    <row r="1679" spans="1:20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5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62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61"/>
        <v>pop</v>
      </c>
      <c r="S1679" s="10">
        <f t="shared" si="159"/>
        <v>42416.198796296296</v>
      </c>
      <c r="T1679" s="10">
        <f t="shared" si="160"/>
        <v>42476.040972222218</v>
      </c>
    </row>
    <row r="1680" spans="1:20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5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62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61"/>
        <v>pop</v>
      </c>
      <c r="S1680" s="10">
        <f t="shared" si="159"/>
        <v>41662.646655092591</v>
      </c>
      <c r="T1680" s="10">
        <f t="shared" si="160"/>
        <v>41676.646655092591</v>
      </c>
    </row>
    <row r="1681" spans="1:20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5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62"/>
        <v>175</v>
      </c>
      <c r="P1681">
        <f t="shared" si="157"/>
        <v>62.5</v>
      </c>
      <c r="Q1681" t="str">
        <f t="shared" si="158"/>
        <v>music</v>
      </c>
      <c r="R1681" t="str">
        <f t="shared" si="161"/>
        <v>pop</v>
      </c>
      <c r="S1681" s="10">
        <f t="shared" si="159"/>
        <v>40722.860474537032</v>
      </c>
      <c r="T1681" s="10">
        <f t="shared" si="160"/>
        <v>40745.860474537032</v>
      </c>
    </row>
    <row r="1682" spans="1:20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5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62"/>
        <v>117.5</v>
      </c>
      <c r="P1682">
        <f t="shared" si="157"/>
        <v>47</v>
      </c>
      <c r="Q1682" t="str">
        <f t="shared" si="158"/>
        <v>music</v>
      </c>
      <c r="R1682" t="str">
        <f t="shared" si="161"/>
        <v>pop</v>
      </c>
      <c r="S1682" s="10">
        <f t="shared" si="159"/>
        <v>41802.549386574072</v>
      </c>
      <c r="T1682" s="10">
        <f t="shared" si="160"/>
        <v>41832.549386574072</v>
      </c>
    </row>
    <row r="1683" spans="1:20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5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62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61"/>
        <v>faith</v>
      </c>
      <c r="S1683" s="10">
        <f t="shared" si="159"/>
        <v>42773.91300925926</v>
      </c>
      <c r="T1683" s="10">
        <f t="shared" si="160"/>
        <v>42822.874999999993</v>
      </c>
    </row>
    <row r="1684" spans="1:20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5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2"/>
        <v>0</v>
      </c>
      <c r="P1684" t="e">
        <f t="shared" si="157"/>
        <v>#DIV/0!</v>
      </c>
      <c r="Q1684" t="str">
        <f t="shared" si="158"/>
        <v>music</v>
      </c>
      <c r="R1684" t="str">
        <f t="shared" si="161"/>
        <v>faith</v>
      </c>
      <c r="S1684" s="10">
        <f t="shared" si="159"/>
        <v>42779.005324074074</v>
      </c>
      <c r="T1684" s="10">
        <f t="shared" si="160"/>
        <v>42838.963657407403</v>
      </c>
    </row>
    <row r="1685" spans="1:20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2"/>
        <v>21.714285714285715</v>
      </c>
      <c r="P1685">
        <f t="shared" si="157"/>
        <v>76</v>
      </c>
      <c r="Q1685" t="str">
        <f t="shared" si="158"/>
        <v>music</v>
      </c>
      <c r="R1685" t="str">
        <f t="shared" si="161"/>
        <v>faith</v>
      </c>
      <c r="S1685" s="10">
        <f t="shared" si="159"/>
        <v>42808.57335648148</v>
      </c>
      <c r="T1685" s="10">
        <f t="shared" si="160"/>
        <v>42832.57335648148</v>
      </c>
    </row>
    <row r="1686" spans="1:20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5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2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61"/>
        <v>faith</v>
      </c>
      <c r="S1686" s="10">
        <f t="shared" si="159"/>
        <v>42783.606956018521</v>
      </c>
      <c r="T1686" s="10">
        <f t="shared" si="160"/>
        <v>42811.565289351849</v>
      </c>
    </row>
    <row r="1687" spans="1:20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5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2"/>
        <v>102.85714285714285</v>
      </c>
      <c r="P1687">
        <f t="shared" si="157"/>
        <v>24</v>
      </c>
      <c r="Q1687" t="str">
        <f t="shared" si="158"/>
        <v>music</v>
      </c>
      <c r="R1687" t="str">
        <f t="shared" si="161"/>
        <v>faith</v>
      </c>
      <c r="S1687" s="10">
        <f t="shared" si="159"/>
        <v>42788.041932870365</v>
      </c>
      <c r="T1687" s="10">
        <f t="shared" si="160"/>
        <v>42818.0002662037</v>
      </c>
    </row>
    <row r="1688" spans="1:20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5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2"/>
        <v>0.36</v>
      </c>
      <c r="P1688">
        <f t="shared" si="157"/>
        <v>18</v>
      </c>
      <c r="Q1688" t="str">
        <f t="shared" si="158"/>
        <v>music</v>
      </c>
      <c r="R1688" t="str">
        <f t="shared" si="161"/>
        <v>faith</v>
      </c>
      <c r="S1688" s="10">
        <f t="shared" si="159"/>
        <v>42792.635636574072</v>
      </c>
      <c r="T1688" s="10">
        <f t="shared" si="160"/>
        <v>42852.593969907401</v>
      </c>
    </row>
    <row r="1689" spans="1:20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5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2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61"/>
        <v>faith</v>
      </c>
      <c r="S1689" s="10">
        <f t="shared" si="159"/>
        <v>42801.838483796295</v>
      </c>
      <c r="T1689" s="10">
        <f t="shared" si="160"/>
        <v>42835.635416666664</v>
      </c>
    </row>
    <row r="1690" spans="1:20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5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2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61"/>
        <v>faith</v>
      </c>
      <c r="S1690" s="10">
        <f t="shared" si="159"/>
        <v>42804.326319444437</v>
      </c>
      <c r="T1690" s="10">
        <f t="shared" si="160"/>
        <v>42834.28465277778</v>
      </c>
    </row>
    <row r="1691" spans="1:20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5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2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61"/>
        <v>faith</v>
      </c>
      <c r="S1691" s="10">
        <f t="shared" si="159"/>
        <v>42780.734143518515</v>
      </c>
      <c r="T1691" s="10">
        <f t="shared" si="160"/>
        <v>42810.692476851851</v>
      </c>
    </row>
    <row r="1692" spans="1:20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5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2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61"/>
        <v>faith</v>
      </c>
      <c r="S1692" s="10">
        <f t="shared" si="159"/>
        <v>42801.222708333335</v>
      </c>
      <c r="T1692" s="10">
        <f t="shared" si="160"/>
        <v>42831.181041666663</v>
      </c>
    </row>
    <row r="1693" spans="1:20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5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2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61"/>
        <v>faith</v>
      </c>
      <c r="S1693" s="10">
        <f t="shared" si="159"/>
        <v>42795.493148148147</v>
      </c>
      <c r="T1693" s="10">
        <f t="shared" si="160"/>
        <v>42827.833333333336</v>
      </c>
    </row>
    <row r="1694" spans="1:20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5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2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61"/>
        <v>faith</v>
      </c>
      <c r="S1694" s="10">
        <f t="shared" si="159"/>
        <v>42787.94290509259</v>
      </c>
      <c r="T1694" s="10">
        <f t="shared" si="160"/>
        <v>42820.790972222218</v>
      </c>
    </row>
    <row r="1695" spans="1:20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2"/>
        <v>9.3333333333333339</v>
      </c>
      <c r="P1695">
        <f t="shared" si="157"/>
        <v>35</v>
      </c>
      <c r="Q1695" t="str">
        <f t="shared" si="158"/>
        <v>music</v>
      </c>
      <c r="R1695" t="str">
        <f t="shared" si="161"/>
        <v>faith</v>
      </c>
      <c r="S1695" s="10">
        <f t="shared" si="159"/>
        <v>42803.711944444447</v>
      </c>
      <c r="T1695" s="10">
        <f t="shared" si="160"/>
        <v>42834.624999999993</v>
      </c>
    </row>
    <row r="1696" spans="1:20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5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2"/>
        <v>0.05</v>
      </c>
      <c r="P1696">
        <f t="shared" si="157"/>
        <v>5</v>
      </c>
      <c r="Q1696" t="str">
        <f t="shared" si="158"/>
        <v>music</v>
      </c>
      <c r="R1696" t="str">
        <f t="shared" si="161"/>
        <v>faith</v>
      </c>
      <c r="S1696" s="10">
        <f t="shared" si="159"/>
        <v>42791.461504629631</v>
      </c>
      <c r="T1696" s="10">
        <f t="shared" si="160"/>
        <v>42820.98333333333</v>
      </c>
    </row>
    <row r="1697" spans="1:20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5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2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61"/>
        <v>faith</v>
      </c>
      <c r="S1697" s="10">
        <f t="shared" si="159"/>
        <v>42800.823078703703</v>
      </c>
      <c r="T1697" s="10">
        <f t="shared" si="160"/>
        <v>42834.833333333336</v>
      </c>
    </row>
    <row r="1698" spans="1:20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5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2"/>
        <v>0</v>
      </c>
      <c r="P1698" t="e">
        <f t="shared" si="157"/>
        <v>#DIV/0!</v>
      </c>
      <c r="Q1698" t="str">
        <f t="shared" si="158"/>
        <v>music</v>
      </c>
      <c r="R1698" t="str">
        <f t="shared" si="161"/>
        <v>faith</v>
      </c>
      <c r="S1698" s="10">
        <f t="shared" si="159"/>
        <v>42795.861238425925</v>
      </c>
      <c r="T1698" s="10">
        <f t="shared" si="160"/>
        <v>42825.819571759253</v>
      </c>
    </row>
    <row r="1699" spans="1:20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5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2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61"/>
        <v>faith</v>
      </c>
      <c r="S1699" s="10">
        <f t="shared" si="159"/>
        <v>42804.824629629627</v>
      </c>
      <c r="T1699" s="10">
        <f t="shared" si="160"/>
        <v>42834.782962962963</v>
      </c>
    </row>
    <row r="1700" spans="1:20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5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2"/>
        <v>0</v>
      </c>
      <c r="P1700" t="e">
        <f t="shared" si="157"/>
        <v>#DIV/0!</v>
      </c>
      <c r="Q1700" t="str">
        <f t="shared" si="158"/>
        <v>music</v>
      </c>
      <c r="R1700" t="str">
        <f t="shared" si="161"/>
        <v>faith</v>
      </c>
      <c r="S1700" s="10">
        <f t="shared" si="159"/>
        <v>42795.999537037038</v>
      </c>
      <c r="T1700" s="10">
        <f t="shared" si="160"/>
        <v>42819.939583333333</v>
      </c>
    </row>
    <row r="1701" spans="1:20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5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2"/>
        <v>4.2311459353574925</v>
      </c>
      <c r="P1701">
        <f t="shared" si="157"/>
        <v>54</v>
      </c>
      <c r="Q1701" t="str">
        <f t="shared" si="158"/>
        <v>music</v>
      </c>
      <c r="R1701" t="str">
        <f t="shared" si="161"/>
        <v>faith</v>
      </c>
      <c r="S1701" s="10">
        <f t="shared" si="159"/>
        <v>42806.655613425923</v>
      </c>
      <c r="T1701" s="10">
        <f t="shared" si="160"/>
        <v>42836.655613425923</v>
      </c>
    </row>
    <row r="1702" spans="1:20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5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2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61"/>
        <v>faith</v>
      </c>
      <c r="S1702" s="10">
        <f t="shared" si="159"/>
        <v>42795.863310185181</v>
      </c>
      <c r="T1702" s="10">
        <f t="shared" si="160"/>
        <v>42825.958333333336</v>
      </c>
    </row>
    <row r="1703" spans="1:20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2"/>
        <v>0.19801980198019803</v>
      </c>
      <c r="P1703">
        <f t="shared" si="157"/>
        <v>5</v>
      </c>
      <c r="Q1703" t="str">
        <f t="shared" si="158"/>
        <v>music</v>
      </c>
      <c r="R1703" t="str">
        <f t="shared" si="161"/>
        <v>faith</v>
      </c>
      <c r="S1703" s="10">
        <f t="shared" si="159"/>
        <v>41989.456076388888</v>
      </c>
      <c r="T1703" s="10">
        <f t="shared" si="160"/>
        <v>42019.456076388888</v>
      </c>
    </row>
    <row r="1704" spans="1:20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2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61"/>
        <v>faith</v>
      </c>
      <c r="S1704" s="10">
        <f t="shared" si="159"/>
        <v>42063.661458333336</v>
      </c>
      <c r="T1704" s="10">
        <f t="shared" si="160"/>
        <v>42093.619791666664</v>
      </c>
    </row>
    <row r="1705" spans="1:20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2"/>
        <v>1.02</v>
      </c>
      <c r="P1705">
        <f t="shared" si="157"/>
        <v>25.5</v>
      </c>
      <c r="Q1705" t="str">
        <f t="shared" si="158"/>
        <v>music</v>
      </c>
      <c r="R1705" t="str">
        <f t="shared" si="161"/>
        <v>faith</v>
      </c>
      <c r="S1705" s="10">
        <f t="shared" si="159"/>
        <v>42187.073344907403</v>
      </c>
      <c r="T1705" s="10">
        <f t="shared" si="160"/>
        <v>42247.073344907403</v>
      </c>
    </row>
    <row r="1706" spans="1:20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2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61"/>
        <v>faith</v>
      </c>
      <c r="S1706" s="10">
        <f t="shared" si="159"/>
        <v>42020.931400462963</v>
      </c>
      <c r="T1706" s="10">
        <f t="shared" si="160"/>
        <v>42050.931400462963</v>
      </c>
    </row>
    <row r="1707" spans="1:20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2"/>
        <v>0</v>
      </c>
      <c r="P1707" t="e">
        <f t="shared" si="157"/>
        <v>#DIV/0!</v>
      </c>
      <c r="Q1707" t="str">
        <f t="shared" si="158"/>
        <v>music</v>
      </c>
      <c r="R1707" t="str">
        <f t="shared" si="161"/>
        <v>faith</v>
      </c>
      <c r="S1707" s="10">
        <f t="shared" si="159"/>
        <v>42244.808402777773</v>
      </c>
      <c r="T1707" s="10">
        <f t="shared" si="160"/>
        <v>42256.458333333336</v>
      </c>
    </row>
    <row r="1708" spans="1:20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2"/>
        <v>0</v>
      </c>
      <c r="P1708" t="e">
        <f t="shared" si="157"/>
        <v>#DIV/0!</v>
      </c>
      <c r="Q1708" t="str">
        <f t="shared" si="158"/>
        <v>music</v>
      </c>
      <c r="R1708" t="str">
        <f t="shared" si="161"/>
        <v>faith</v>
      </c>
      <c r="S1708" s="10">
        <f t="shared" si="159"/>
        <v>42179.098055555551</v>
      </c>
      <c r="T1708" s="10">
        <f t="shared" si="160"/>
        <v>42239.098055555551</v>
      </c>
    </row>
    <row r="1709" spans="1:20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2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61"/>
        <v>faith</v>
      </c>
      <c r="S1709" s="10">
        <f t="shared" si="159"/>
        <v>42427.512673611105</v>
      </c>
      <c r="T1709" s="10">
        <f t="shared" si="160"/>
        <v>42457.471006944441</v>
      </c>
    </row>
    <row r="1710" spans="1:20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2"/>
        <v>0</v>
      </c>
      <c r="P1710" t="e">
        <f t="shared" si="157"/>
        <v>#DIV/0!</v>
      </c>
      <c r="Q1710" t="str">
        <f t="shared" si="158"/>
        <v>music</v>
      </c>
      <c r="R1710" t="str">
        <f t="shared" si="161"/>
        <v>faith</v>
      </c>
      <c r="S1710" s="10">
        <f t="shared" si="159"/>
        <v>42451.658634259256</v>
      </c>
      <c r="T1710" s="10">
        <f t="shared" si="160"/>
        <v>42491.658634259256</v>
      </c>
    </row>
    <row r="1711" spans="1:20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2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61"/>
        <v>faith</v>
      </c>
      <c r="S1711" s="10">
        <f t="shared" si="159"/>
        <v>41841.355486111112</v>
      </c>
      <c r="T1711" s="10">
        <f t="shared" si="160"/>
        <v>41882.610416666663</v>
      </c>
    </row>
    <row r="1712" spans="1:20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2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61"/>
        <v>faith</v>
      </c>
      <c r="S1712" s="10">
        <f t="shared" si="159"/>
        <v>42341.382962962962</v>
      </c>
      <c r="T1712" s="10">
        <f t="shared" si="160"/>
        <v>42387.333333333336</v>
      </c>
    </row>
    <row r="1713" spans="1:20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2"/>
        <v>10.5</v>
      </c>
      <c r="P1713">
        <f t="shared" si="157"/>
        <v>525</v>
      </c>
      <c r="Q1713" t="str">
        <f t="shared" si="158"/>
        <v>music</v>
      </c>
      <c r="R1713" t="str">
        <f t="shared" si="161"/>
        <v>faith</v>
      </c>
      <c r="S1713" s="10">
        <f t="shared" si="159"/>
        <v>41852.437893518516</v>
      </c>
      <c r="T1713" s="10">
        <f t="shared" si="160"/>
        <v>41883.437893518516</v>
      </c>
    </row>
    <row r="1714" spans="1:20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2"/>
        <v>0</v>
      </c>
      <c r="P1714" t="e">
        <f t="shared" si="157"/>
        <v>#DIV/0!</v>
      </c>
      <c r="Q1714" t="str">
        <f t="shared" si="158"/>
        <v>music</v>
      </c>
      <c r="R1714" t="str">
        <f t="shared" si="161"/>
        <v>faith</v>
      </c>
      <c r="S1714" s="10">
        <f t="shared" si="159"/>
        <v>42125.705474537033</v>
      </c>
      <c r="T1714" s="10">
        <f t="shared" si="160"/>
        <v>42185.705474537033</v>
      </c>
    </row>
    <row r="1715" spans="1:20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2"/>
        <v>1.6666666666666667</v>
      </c>
      <c r="P1715">
        <f t="shared" si="157"/>
        <v>50</v>
      </c>
      <c r="Q1715" t="str">
        <f t="shared" si="158"/>
        <v>music</v>
      </c>
      <c r="R1715" t="str">
        <f t="shared" si="161"/>
        <v>faith</v>
      </c>
      <c r="S1715" s="10">
        <f t="shared" si="159"/>
        <v>41887.592731481483</v>
      </c>
      <c r="T1715" s="10">
        <f t="shared" si="160"/>
        <v>41917.592731481483</v>
      </c>
    </row>
    <row r="1716" spans="1:20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2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61"/>
        <v>faith</v>
      </c>
      <c r="S1716" s="10">
        <f t="shared" si="159"/>
        <v>42095.710196759253</v>
      </c>
      <c r="T1716" s="10">
        <f t="shared" si="160"/>
        <v>42125.710196759253</v>
      </c>
    </row>
    <row r="1717" spans="1:20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2"/>
        <v>0.22</v>
      </c>
      <c r="P1717">
        <f t="shared" si="157"/>
        <v>5.5</v>
      </c>
      <c r="Q1717" t="str">
        <f t="shared" si="158"/>
        <v>music</v>
      </c>
      <c r="R1717" t="str">
        <f t="shared" si="161"/>
        <v>faith</v>
      </c>
      <c r="S1717" s="10">
        <f t="shared" si="159"/>
        <v>42064.009085648147</v>
      </c>
      <c r="T1717" s="10">
        <f t="shared" si="160"/>
        <v>42093.931944444441</v>
      </c>
    </row>
    <row r="1718" spans="1:20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2"/>
        <v>7.5</v>
      </c>
      <c r="P1718">
        <f t="shared" si="157"/>
        <v>50</v>
      </c>
      <c r="Q1718" t="str">
        <f t="shared" si="158"/>
        <v>music</v>
      </c>
      <c r="R1718" t="str">
        <f t="shared" si="161"/>
        <v>faith</v>
      </c>
      <c r="S1718" s="10">
        <f t="shared" si="159"/>
        <v>42673.369201388887</v>
      </c>
      <c r="T1718" s="10">
        <f t="shared" si="160"/>
        <v>42713.410868055558</v>
      </c>
    </row>
    <row r="1719" spans="1:20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2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61"/>
        <v>faith</v>
      </c>
      <c r="S1719" s="10">
        <f t="shared" si="159"/>
        <v>42460.773587962962</v>
      </c>
      <c r="T1719" s="10">
        <f t="shared" si="160"/>
        <v>42480.958333333336</v>
      </c>
    </row>
    <row r="1720" spans="1:20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2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61"/>
        <v>faith</v>
      </c>
      <c r="S1720" s="10">
        <f t="shared" si="159"/>
        <v>42460.402187499996</v>
      </c>
      <c r="T1720" s="10">
        <f t="shared" si="160"/>
        <v>42503.999305555553</v>
      </c>
    </row>
    <row r="1721" spans="1:20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2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61"/>
        <v>faith</v>
      </c>
      <c r="S1721" s="10">
        <f t="shared" si="159"/>
        <v>41869.326284722221</v>
      </c>
      <c r="T1721" s="10">
        <f t="shared" si="160"/>
        <v>41899.326284722221</v>
      </c>
    </row>
    <row r="1722" spans="1:20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2"/>
        <v>5.625</v>
      </c>
      <c r="P1722">
        <f t="shared" si="157"/>
        <v>28.125</v>
      </c>
      <c r="Q1722" t="str">
        <f t="shared" si="158"/>
        <v>music</v>
      </c>
      <c r="R1722" t="str">
        <f t="shared" si="161"/>
        <v>faith</v>
      </c>
      <c r="S1722" s="10">
        <f t="shared" si="159"/>
        <v>41922.574895833335</v>
      </c>
      <c r="T1722" s="10">
        <f t="shared" si="160"/>
        <v>41952.616562499999</v>
      </c>
    </row>
    <row r="1723" spans="1:20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t="e">
        <f t="shared" si="157"/>
        <v>#DIV/0!</v>
      </c>
      <c r="Q1723" t="str">
        <f t="shared" si="158"/>
        <v>music</v>
      </c>
      <c r="R1723" t="str">
        <f t="shared" si="161"/>
        <v>faith</v>
      </c>
      <c r="S1723" s="10">
        <f t="shared" si="159"/>
        <v>42319.25304398148</v>
      </c>
      <c r="T1723" s="10">
        <f t="shared" si="160"/>
        <v>42349.25304398148</v>
      </c>
    </row>
    <row r="1724" spans="1:20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61"/>
        <v>faith</v>
      </c>
      <c r="S1724" s="10">
        <f t="shared" si="159"/>
        <v>42425.752650462957</v>
      </c>
      <c r="T1724" s="10">
        <f t="shared" si="160"/>
        <v>42462.798611111109</v>
      </c>
    </row>
    <row r="1725" spans="1:20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61"/>
        <v>faith</v>
      </c>
      <c r="S1725" s="10">
        <f t="shared" si="159"/>
        <v>42129.617071759254</v>
      </c>
      <c r="T1725" s="10">
        <f t="shared" si="160"/>
        <v>42186.041666666664</v>
      </c>
    </row>
    <row r="1726" spans="1:20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61"/>
        <v>faith</v>
      </c>
      <c r="S1726" s="10">
        <f t="shared" si="159"/>
        <v>41912.724097222221</v>
      </c>
      <c r="T1726" s="10">
        <f t="shared" si="160"/>
        <v>41942.724097222221</v>
      </c>
    </row>
    <row r="1727" spans="1:20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61"/>
        <v>faith</v>
      </c>
      <c r="S1727" s="10">
        <f t="shared" si="159"/>
        <v>41845.759826388887</v>
      </c>
      <c r="T1727" s="10">
        <f t="shared" si="160"/>
        <v>41875.759826388887</v>
      </c>
    </row>
    <row r="1728" spans="1:20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61"/>
        <v>faith</v>
      </c>
      <c r="S1728" s="10">
        <f t="shared" si="159"/>
        <v>41788.711388888885</v>
      </c>
      <c r="T1728" s="10">
        <f t="shared" si="160"/>
        <v>41817.711388888885</v>
      </c>
    </row>
    <row r="1729" spans="1:20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61"/>
        <v>faith</v>
      </c>
      <c r="S1729" s="10">
        <f t="shared" si="159"/>
        <v>42044.719641203701</v>
      </c>
      <c r="T1729" s="10">
        <f t="shared" si="160"/>
        <v>42099.249999999993</v>
      </c>
    </row>
    <row r="1730" spans="1:20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61"/>
        <v>faith</v>
      </c>
      <c r="S1730" s="10">
        <f t="shared" si="159"/>
        <v>42268.417523148142</v>
      </c>
      <c r="T1730" s="10">
        <f t="shared" si="160"/>
        <v>42298.417523148142</v>
      </c>
    </row>
    <row r="1731" spans="1:20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t="e">
        <f t="shared" ref="P1731:P1794" si="163">(E1731/L1731)</f>
        <v>#DIV/0!</v>
      </c>
      <c r="Q1731" t="str">
        <f t="shared" ref="Q1731:Q1794" si="164">LEFT(N1731,SEARCH("/",N1731,1)-1)</f>
        <v>music</v>
      </c>
      <c r="R1731" t="str">
        <f t="shared" si="161"/>
        <v>faith</v>
      </c>
      <c r="S1731" s="10">
        <f t="shared" ref="S1731:S1794" si="165">(J1731/86400)+25569+(-5/24)</f>
        <v>42470.843819444439</v>
      </c>
      <c r="T1731" s="10">
        <f t="shared" ref="T1731:T1794" si="166">(I1731/86400)+25569+(-5/24)</f>
        <v>42530.843819444439</v>
      </c>
    </row>
    <row r="1732" spans="1:20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1"/>
        <v>faith</v>
      </c>
      <c r="S1732" s="10">
        <f t="shared" si="165"/>
        <v>42271.879432870366</v>
      </c>
      <c r="T1732" s="10">
        <f t="shared" si="166"/>
        <v>42301.879432870366</v>
      </c>
    </row>
    <row r="1733" spans="1:20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1"/>
        <v>faith</v>
      </c>
      <c r="S1733" s="10">
        <f t="shared" si="165"/>
        <v>42152.698518518511</v>
      </c>
      <c r="T1733" s="10">
        <f t="shared" si="166"/>
        <v>42166.416666666664</v>
      </c>
    </row>
    <row r="1734" spans="1:20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ref="R1734:R1797" si="167">RIGHT(N1734,VALUE(LEN(N1734)-LEN(LEFT(N1734,SEARCH("/",N1734,1)-1))-1))</f>
        <v>faith</v>
      </c>
      <c r="S1734" s="10">
        <f t="shared" si="165"/>
        <v>42325.475474537037</v>
      </c>
      <c r="T1734" s="10">
        <f t="shared" si="166"/>
        <v>42384.999999999993</v>
      </c>
    </row>
    <row r="1735" spans="1:20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ref="O1735:O1798" si="168">(E1735/D1735)*100</f>
        <v>0</v>
      </c>
      <c r="P1735" t="e">
        <f t="shared" si="163"/>
        <v>#DIV/0!</v>
      </c>
      <c r="Q1735" t="str">
        <f t="shared" si="164"/>
        <v>music</v>
      </c>
      <c r="R1735" t="str">
        <f t="shared" si="167"/>
        <v>faith</v>
      </c>
      <c r="S1735" s="10">
        <f t="shared" si="165"/>
        <v>42614.467291666668</v>
      </c>
      <c r="T1735" s="10">
        <f t="shared" si="166"/>
        <v>42626.687499999993</v>
      </c>
    </row>
    <row r="1736" spans="1:20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8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7"/>
        <v>faith</v>
      </c>
      <c r="S1736" s="10">
        <f t="shared" si="165"/>
        <v>42101.828194444439</v>
      </c>
      <c r="T1736" s="10">
        <f t="shared" si="166"/>
        <v>42131.828194444439</v>
      </c>
    </row>
    <row r="1737" spans="1:20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8"/>
        <v>11</v>
      </c>
      <c r="P1737">
        <f t="shared" si="163"/>
        <v>55</v>
      </c>
      <c r="Q1737" t="str">
        <f t="shared" si="164"/>
        <v>music</v>
      </c>
      <c r="R1737" t="str">
        <f t="shared" si="167"/>
        <v>faith</v>
      </c>
      <c r="S1737" s="10">
        <f t="shared" si="165"/>
        <v>42559.605844907404</v>
      </c>
      <c r="T1737" s="10">
        <f t="shared" si="166"/>
        <v>42589.605844907404</v>
      </c>
    </row>
    <row r="1738" spans="1:20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8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7"/>
        <v>faith</v>
      </c>
      <c r="S1738" s="10">
        <f t="shared" si="165"/>
        <v>42286.65315972222</v>
      </c>
      <c r="T1738" s="10">
        <f t="shared" si="166"/>
        <v>42316.694826388884</v>
      </c>
    </row>
    <row r="1739" spans="1:20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8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7"/>
        <v>faith</v>
      </c>
      <c r="S1739" s="10">
        <f t="shared" si="165"/>
        <v>42175.740648148145</v>
      </c>
      <c r="T1739" s="10">
        <f t="shared" si="166"/>
        <v>42205.740648148145</v>
      </c>
    </row>
    <row r="1740" spans="1:20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8"/>
        <v>0.4</v>
      </c>
      <c r="P1740">
        <f t="shared" si="163"/>
        <v>20</v>
      </c>
      <c r="Q1740" t="str">
        <f t="shared" si="164"/>
        <v>music</v>
      </c>
      <c r="R1740" t="str">
        <f t="shared" si="167"/>
        <v>faith</v>
      </c>
      <c r="S1740" s="10">
        <f t="shared" si="165"/>
        <v>41884.665995370371</v>
      </c>
      <c r="T1740" s="10">
        <f t="shared" si="166"/>
        <v>41914.665995370371</v>
      </c>
    </row>
    <row r="1741" spans="1:20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8"/>
        <v>0.1</v>
      </c>
      <c r="P1741">
        <f t="shared" si="163"/>
        <v>1</v>
      </c>
      <c r="Q1741" t="str">
        <f t="shared" si="164"/>
        <v>music</v>
      </c>
      <c r="R1741" t="str">
        <f t="shared" si="167"/>
        <v>faith</v>
      </c>
      <c r="S1741" s="10">
        <f t="shared" si="165"/>
        <v>42435.665879629632</v>
      </c>
      <c r="T1741" s="10">
        <f t="shared" si="166"/>
        <v>42494.624212962961</v>
      </c>
    </row>
    <row r="1742" spans="1:20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8"/>
        <v>0</v>
      </c>
      <c r="P1742" t="e">
        <f t="shared" si="163"/>
        <v>#DIV/0!</v>
      </c>
      <c r="Q1742" t="str">
        <f t="shared" si="164"/>
        <v>music</v>
      </c>
      <c r="R1742" t="str">
        <f t="shared" si="167"/>
        <v>faith</v>
      </c>
      <c r="S1742" s="10">
        <f t="shared" si="165"/>
        <v>42171.609050925923</v>
      </c>
      <c r="T1742" s="10">
        <f t="shared" si="166"/>
        <v>42201.609050925923</v>
      </c>
    </row>
    <row r="1743" spans="1:20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5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8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7"/>
        <v>photobooks</v>
      </c>
      <c r="S1743" s="10">
        <f t="shared" si="165"/>
        <v>42120.419803240737</v>
      </c>
      <c r="T1743" s="10">
        <f t="shared" si="166"/>
        <v>42165.419803240737</v>
      </c>
    </row>
    <row r="1744" spans="1:20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5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8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7"/>
        <v>photobooks</v>
      </c>
      <c r="S1744" s="10">
        <f t="shared" si="165"/>
        <v>42710.668634259258</v>
      </c>
      <c r="T1744" s="10">
        <f t="shared" si="166"/>
        <v>42742.666666666664</v>
      </c>
    </row>
    <row r="1745" spans="1:20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8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7"/>
        <v>photobooks</v>
      </c>
      <c r="S1745" s="10">
        <f t="shared" si="165"/>
        <v>42586.717303240737</v>
      </c>
      <c r="T1745" s="10">
        <f t="shared" si="166"/>
        <v>42608.957638888889</v>
      </c>
    </row>
    <row r="1746" spans="1:20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5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8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7"/>
        <v>photobooks</v>
      </c>
      <c r="S1746" s="10">
        <f t="shared" si="165"/>
        <v>42026.396724537037</v>
      </c>
      <c r="T1746" s="10">
        <f t="shared" si="166"/>
        <v>42071.355057870365</v>
      </c>
    </row>
    <row r="1747" spans="1:20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5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8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7"/>
        <v>photobooks</v>
      </c>
      <c r="S1747" s="10">
        <f t="shared" si="165"/>
        <v>42690.051365740735</v>
      </c>
      <c r="T1747" s="10">
        <f t="shared" si="166"/>
        <v>42725.874999999993</v>
      </c>
    </row>
    <row r="1748" spans="1:20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5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8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7"/>
        <v>photobooks</v>
      </c>
      <c r="S1748" s="10">
        <f t="shared" si="165"/>
        <v>42667.968368055554</v>
      </c>
      <c r="T1748" s="10">
        <f t="shared" si="166"/>
        <v>42697.874999999993</v>
      </c>
    </row>
    <row r="1749" spans="1:20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5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8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7"/>
        <v>photobooks</v>
      </c>
      <c r="S1749" s="10">
        <f t="shared" si="165"/>
        <v>42292.22719907407</v>
      </c>
      <c r="T1749" s="10">
        <f t="shared" si="166"/>
        <v>42321.416666666664</v>
      </c>
    </row>
    <row r="1750" spans="1:20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5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8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7"/>
        <v>photobooks</v>
      </c>
      <c r="S1750" s="10">
        <f t="shared" si="165"/>
        <v>42219.742395833331</v>
      </c>
      <c r="T1750" s="10">
        <f t="shared" si="166"/>
        <v>42249.742395833331</v>
      </c>
    </row>
    <row r="1751" spans="1:20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5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8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7"/>
        <v>photobooks</v>
      </c>
      <c r="S1751" s="10">
        <f t="shared" si="165"/>
        <v>42758.767604166664</v>
      </c>
      <c r="T1751" s="10">
        <f t="shared" si="166"/>
        <v>42795.583333333336</v>
      </c>
    </row>
    <row r="1752" spans="1:20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5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8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7"/>
        <v>photobooks</v>
      </c>
      <c r="S1752" s="10">
        <f t="shared" si="165"/>
        <v>42454.628518518519</v>
      </c>
      <c r="T1752" s="10">
        <f t="shared" si="166"/>
        <v>42479.628518518519</v>
      </c>
    </row>
    <row r="1753" spans="1:20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5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8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7"/>
        <v>photobooks</v>
      </c>
      <c r="S1753" s="10">
        <f t="shared" si="165"/>
        <v>42052.573182870365</v>
      </c>
      <c r="T1753" s="10">
        <f t="shared" si="166"/>
        <v>42082.5315162037</v>
      </c>
    </row>
    <row r="1754" spans="1:20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5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8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7"/>
        <v>photobooks</v>
      </c>
      <c r="S1754" s="10">
        <f t="shared" si="165"/>
        <v>42627.044930555552</v>
      </c>
      <c r="T1754" s="10">
        <f t="shared" si="166"/>
        <v>42657.044930555552</v>
      </c>
    </row>
    <row r="1755" spans="1:20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8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7"/>
        <v>photobooks</v>
      </c>
      <c r="S1755" s="10">
        <f t="shared" si="165"/>
        <v>42420.541296296295</v>
      </c>
      <c r="T1755" s="10">
        <f t="shared" si="166"/>
        <v>42450.499629629623</v>
      </c>
    </row>
    <row r="1756" spans="1:20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5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8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7"/>
        <v>photobooks</v>
      </c>
      <c r="S1756" s="10">
        <f t="shared" si="165"/>
        <v>42067.668437499997</v>
      </c>
      <c r="T1756" s="10">
        <f t="shared" si="166"/>
        <v>42097.626770833333</v>
      </c>
    </row>
    <row r="1757" spans="1:20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5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8"/>
        <v>120</v>
      </c>
      <c r="P1757">
        <f t="shared" si="163"/>
        <v>7.5</v>
      </c>
      <c r="Q1757" t="str">
        <f t="shared" si="164"/>
        <v>photography</v>
      </c>
      <c r="R1757" t="str">
        <f t="shared" si="167"/>
        <v>photobooks</v>
      </c>
      <c r="S1757" s="10">
        <f t="shared" si="165"/>
        <v>42252.580567129626</v>
      </c>
      <c r="T1757" s="10">
        <f t="shared" si="166"/>
        <v>42282.580567129626</v>
      </c>
    </row>
    <row r="1758" spans="1:20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5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8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7"/>
        <v>photobooks</v>
      </c>
      <c r="S1758" s="10">
        <f t="shared" si="165"/>
        <v>42570.959131944437</v>
      </c>
      <c r="T1758" s="10">
        <f t="shared" si="166"/>
        <v>42610.959131944437</v>
      </c>
    </row>
    <row r="1759" spans="1:20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5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8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7"/>
        <v>photobooks</v>
      </c>
      <c r="S1759" s="10">
        <f t="shared" si="165"/>
        <v>42733.619016203702</v>
      </c>
      <c r="T1759" s="10">
        <f t="shared" si="166"/>
        <v>42763.603472222218</v>
      </c>
    </row>
    <row r="1760" spans="1:20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5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8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7"/>
        <v>photobooks</v>
      </c>
      <c r="S1760" s="10">
        <f t="shared" si="165"/>
        <v>42505.74759259259</v>
      </c>
      <c r="T1760" s="10">
        <f t="shared" si="166"/>
        <v>42565.74759259259</v>
      </c>
    </row>
    <row r="1761" spans="1:20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5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8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7"/>
        <v>photobooks</v>
      </c>
      <c r="S1761" s="10">
        <f t="shared" si="165"/>
        <v>42068.620706018519</v>
      </c>
      <c r="T1761" s="10">
        <f t="shared" si="166"/>
        <v>42088.579039351847</v>
      </c>
    </row>
    <row r="1762" spans="1:20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5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8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7"/>
        <v>photobooks</v>
      </c>
      <c r="S1762" s="10">
        <f t="shared" si="165"/>
        <v>42405.464270833334</v>
      </c>
      <c r="T1762" s="10">
        <f t="shared" si="166"/>
        <v>42425.464270833334</v>
      </c>
    </row>
    <row r="1763" spans="1:20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5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8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7"/>
        <v>photobooks</v>
      </c>
      <c r="S1763" s="10">
        <f t="shared" si="165"/>
        <v>42209.359490740739</v>
      </c>
      <c r="T1763" s="10">
        <f t="shared" si="166"/>
        <v>42259.359490740739</v>
      </c>
    </row>
    <row r="1764" spans="1:20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5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8"/>
        <v>885</v>
      </c>
      <c r="P1764">
        <f t="shared" si="163"/>
        <v>35.4</v>
      </c>
      <c r="Q1764" t="str">
        <f t="shared" si="164"/>
        <v>photography</v>
      </c>
      <c r="R1764" t="str">
        <f t="shared" si="167"/>
        <v>photobooks</v>
      </c>
      <c r="S1764" s="10">
        <f t="shared" si="165"/>
        <v>42410.773668981477</v>
      </c>
      <c r="T1764" s="10">
        <f t="shared" si="166"/>
        <v>42440.773668981477</v>
      </c>
    </row>
    <row r="1765" spans="1:20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8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7"/>
        <v>photobooks</v>
      </c>
      <c r="S1765" s="10">
        <f t="shared" si="165"/>
        <v>42636.660185185181</v>
      </c>
      <c r="T1765" s="10">
        <f t="shared" si="166"/>
        <v>42666.660185185181</v>
      </c>
    </row>
    <row r="1766" spans="1:20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8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7"/>
        <v>photobooks</v>
      </c>
      <c r="S1766" s="10">
        <f t="shared" si="165"/>
        <v>41825.27753472222</v>
      </c>
      <c r="T1766" s="10">
        <f t="shared" si="166"/>
        <v>41854.27753472222</v>
      </c>
    </row>
    <row r="1767" spans="1:20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8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7"/>
        <v>photobooks</v>
      </c>
      <c r="S1767" s="10">
        <f t="shared" si="165"/>
        <v>41834.772129629629</v>
      </c>
      <c r="T1767" s="10">
        <f t="shared" si="166"/>
        <v>41864.772129629629</v>
      </c>
    </row>
    <row r="1768" spans="1:20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8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7"/>
        <v>photobooks</v>
      </c>
      <c r="S1768" s="10">
        <f t="shared" si="165"/>
        <v>41855.65148148148</v>
      </c>
      <c r="T1768" s="10">
        <f t="shared" si="166"/>
        <v>41876.65148148148</v>
      </c>
    </row>
    <row r="1769" spans="1:20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8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7"/>
        <v>photobooks</v>
      </c>
      <c r="S1769" s="10">
        <f t="shared" si="165"/>
        <v>41824.450046296297</v>
      </c>
      <c r="T1769" s="10">
        <f t="shared" si="166"/>
        <v>41854.450046296297</v>
      </c>
    </row>
    <row r="1770" spans="1:20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8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7"/>
        <v>photobooks</v>
      </c>
      <c r="S1770" s="10">
        <f t="shared" si="165"/>
        <v>41849.352361111109</v>
      </c>
      <c r="T1770" s="10">
        <f t="shared" si="166"/>
        <v>41909.352361111109</v>
      </c>
    </row>
    <row r="1771" spans="1:20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8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7"/>
        <v>photobooks</v>
      </c>
      <c r="S1771" s="10">
        <f t="shared" si="165"/>
        <v>41987.610636574071</v>
      </c>
      <c r="T1771" s="10">
        <f t="shared" si="166"/>
        <v>42017.610636574071</v>
      </c>
    </row>
    <row r="1772" spans="1:20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8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7"/>
        <v>photobooks</v>
      </c>
      <c r="S1772" s="10">
        <f t="shared" si="165"/>
        <v>41891.571689814817</v>
      </c>
      <c r="T1772" s="10">
        <f t="shared" si="166"/>
        <v>41926.571689814817</v>
      </c>
    </row>
    <row r="1773" spans="1:20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8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7"/>
        <v>photobooks</v>
      </c>
      <c r="S1773" s="10">
        <f t="shared" si="165"/>
        <v>41905.771296296291</v>
      </c>
      <c r="T1773" s="10">
        <f t="shared" si="166"/>
        <v>41935.771296296291</v>
      </c>
    </row>
    <row r="1774" spans="1:20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8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7"/>
        <v>photobooks</v>
      </c>
      <c r="S1774" s="10">
        <f t="shared" si="165"/>
        <v>41766.509675925925</v>
      </c>
      <c r="T1774" s="10">
        <f t="shared" si="166"/>
        <v>41826.509675925925</v>
      </c>
    </row>
    <row r="1775" spans="1:20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8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7"/>
        <v>photobooks</v>
      </c>
      <c r="S1775" s="10">
        <f t="shared" si="165"/>
        <v>41978.552060185182</v>
      </c>
      <c r="T1775" s="10">
        <f t="shared" si="166"/>
        <v>42023.552060185182</v>
      </c>
    </row>
    <row r="1776" spans="1:20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8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7"/>
        <v>photobooks</v>
      </c>
      <c r="S1776" s="10">
        <f t="shared" si="165"/>
        <v>41930.010324074072</v>
      </c>
      <c r="T1776" s="10">
        <f t="shared" si="166"/>
        <v>41972.415972222218</v>
      </c>
    </row>
    <row r="1777" spans="1:20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8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7"/>
        <v>photobooks</v>
      </c>
      <c r="S1777" s="10">
        <f t="shared" si="165"/>
        <v>41891.768055555549</v>
      </c>
      <c r="T1777" s="10">
        <f t="shared" si="166"/>
        <v>41936.768055555549</v>
      </c>
    </row>
    <row r="1778" spans="1:20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8"/>
        <v>6.7</v>
      </c>
      <c r="P1778">
        <f t="shared" si="163"/>
        <v>83.75</v>
      </c>
      <c r="Q1778" t="str">
        <f t="shared" si="164"/>
        <v>photography</v>
      </c>
      <c r="R1778" t="str">
        <f t="shared" si="167"/>
        <v>photobooks</v>
      </c>
      <c r="S1778" s="10">
        <f t="shared" si="165"/>
        <v>41905.748506944445</v>
      </c>
      <c r="T1778" s="10">
        <f t="shared" si="166"/>
        <v>41941.748506944445</v>
      </c>
    </row>
    <row r="1779" spans="1:20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8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7"/>
        <v>photobooks</v>
      </c>
      <c r="S1779" s="10">
        <f t="shared" si="165"/>
        <v>42025.14876157407</v>
      </c>
      <c r="T1779" s="10">
        <f t="shared" si="166"/>
        <v>42055.14876157407</v>
      </c>
    </row>
    <row r="1780" spans="1:20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8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7"/>
        <v>photobooks</v>
      </c>
      <c r="S1780" s="10">
        <f t="shared" si="165"/>
        <v>42045.655034722215</v>
      </c>
      <c r="T1780" s="10">
        <f t="shared" si="166"/>
        <v>42090.613368055558</v>
      </c>
    </row>
    <row r="1781" spans="1:20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8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7"/>
        <v>photobooks</v>
      </c>
      <c r="S1781" s="10">
        <f t="shared" si="165"/>
        <v>42585.483564814807</v>
      </c>
      <c r="T1781" s="10">
        <f t="shared" si="166"/>
        <v>42615.483564814807</v>
      </c>
    </row>
    <row r="1782" spans="1:20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8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7"/>
        <v>photobooks</v>
      </c>
      <c r="S1782" s="10">
        <f t="shared" si="165"/>
        <v>42493.392476851848</v>
      </c>
      <c r="T1782" s="10">
        <f t="shared" si="166"/>
        <v>42553.392476851848</v>
      </c>
    </row>
    <row r="1783" spans="1:20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8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7"/>
        <v>photobooks</v>
      </c>
      <c r="S1783" s="10">
        <f t="shared" si="165"/>
        <v>42597.409085648142</v>
      </c>
      <c r="T1783" s="10">
        <f t="shared" si="166"/>
        <v>42628.409085648142</v>
      </c>
    </row>
    <row r="1784" spans="1:20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8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7"/>
        <v>photobooks</v>
      </c>
      <c r="S1784" s="10">
        <f t="shared" si="165"/>
        <v>42388.366770833331</v>
      </c>
      <c r="T1784" s="10">
        <f t="shared" si="166"/>
        <v>42421.366770833331</v>
      </c>
    </row>
    <row r="1785" spans="1:20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8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7"/>
        <v>photobooks</v>
      </c>
      <c r="S1785" s="10">
        <f t="shared" si="165"/>
        <v>42115.741643518515</v>
      </c>
      <c r="T1785" s="10">
        <f t="shared" si="166"/>
        <v>42145.741643518515</v>
      </c>
    </row>
    <row r="1786" spans="1:20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8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7"/>
        <v>photobooks</v>
      </c>
      <c r="S1786" s="10">
        <f t="shared" si="165"/>
        <v>42003.447222222218</v>
      </c>
      <c r="T1786" s="10">
        <f t="shared" si="166"/>
        <v>42034.934027777774</v>
      </c>
    </row>
    <row r="1787" spans="1:20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7"/>
        <v>photobooks</v>
      </c>
      <c r="S1787" s="10">
        <f t="shared" si="165"/>
        <v>41896.926562499997</v>
      </c>
      <c r="T1787" s="10">
        <f t="shared" si="166"/>
        <v>41927.791666666664</v>
      </c>
    </row>
    <row r="1788" spans="1:20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7"/>
        <v>photobooks</v>
      </c>
      <c r="S1788" s="10">
        <f t="shared" si="165"/>
        <v>41958.342326388891</v>
      </c>
      <c r="T1788" s="10">
        <f t="shared" si="166"/>
        <v>41988.342326388891</v>
      </c>
    </row>
    <row r="1789" spans="1:20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7"/>
        <v>photobooks</v>
      </c>
      <c r="S1789" s="10">
        <f t="shared" si="165"/>
        <v>42068.447187499994</v>
      </c>
      <c r="T1789" s="10">
        <f t="shared" si="166"/>
        <v>42098.40552083333</v>
      </c>
    </row>
    <row r="1790" spans="1:20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7"/>
        <v>photobooks</v>
      </c>
      <c r="S1790" s="10">
        <f t="shared" si="165"/>
        <v>41913.740069444444</v>
      </c>
      <c r="T1790" s="10">
        <f t="shared" si="166"/>
        <v>41943.740069444444</v>
      </c>
    </row>
    <row r="1791" spans="1:20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0.5</v>
      </c>
      <c r="P1791">
        <f t="shared" si="163"/>
        <v>10</v>
      </c>
      <c r="Q1791" t="str">
        <f t="shared" si="164"/>
        <v>photography</v>
      </c>
      <c r="R1791" t="str">
        <f t="shared" si="167"/>
        <v>photobooks</v>
      </c>
      <c r="S1791" s="10">
        <f t="shared" si="165"/>
        <v>41956.041701388887</v>
      </c>
      <c r="T1791" s="10">
        <f t="shared" si="166"/>
        <v>42016.041701388887</v>
      </c>
    </row>
    <row r="1792" spans="1:20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7"/>
        <v>photobooks</v>
      </c>
      <c r="S1792" s="10">
        <f t="shared" si="165"/>
        <v>42010.466180555552</v>
      </c>
      <c r="T1792" s="10">
        <f t="shared" si="166"/>
        <v>42040.466180555552</v>
      </c>
    </row>
    <row r="1793" spans="1:20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7"/>
        <v>photobooks</v>
      </c>
      <c r="S1793" s="10">
        <f t="shared" si="165"/>
        <v>41973.532002314816</v>
      </c>
      <c r="T1793" s="10">
        <f t="shared" si="166"/>
        <v>42033.532002314816</v>
      </c>
    </row>
    <row r="1794" spans="1:20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7"/>
        <v>photobooks</v>
      </c>
      <c r="S1794" s="10">
        <f t="shared" si="165"/>
        <v>42188.822708333326</v>
      </c>
      <c r="T1794" s="10">
        <f t="shared" si="166"/>
        <v>42226.082638888889</v>
      </c>
    </row>
    <row r="1795" spans="1:20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1.3333333333333335</v>
      </c>
      <c r="P1795">
        <f t="shared" ref="P1795:P1858" si="169">(E1795/L1795)</f>
        <v>20</v>
      </c>
      <c r="Q1795" t="str">
        <f t="shared" ref="Q1795:Q1858" si="170">LEFT(N1795,SEARCH("/",N1795,1)-1)</f>
        <v>photography</v>
      </c>
      <c r="R1795" t="str">
        <f t="shared" si="167"/>
        <v>photobooks</v>
      </c>
      <c r="S1795" s="10">
        <f t="shared" ref="S1795:S1858" si="171">(J1795/86400)+25569+(-5/24)</f>
        <v>41940.683333333327</v>
      </c>
      <c r="T1795" s="10">
        <f t="shared" ref="T1795:T1858" si="172">(I1795/86400)+25569+(-5/24)</f>
        <v>41970.724999999999</v>
      </c>
    </row>
    <row r="1796" spans="1:20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67"/>
        <v>photobooks</v>
      </c>
      <c r="S1796" s="10">
        <f t="shared" si="171"/>
        <v>42011.342847222222</v>
      </c>
      <c r="T1796" s="10">
        <f t="shared" si="172"/>
        <v>42046.342847222222</v>
      </c>
    </row>
    <row r="1797" spans="1:20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67"/>
        <v>photobooks</v>
      </c>
      <c r="S1797" s="10">
        <f t="shared" si="171"/>
        <v>42628.080335648141</v>
      </c>
      <c r="T1797" s="10">
        <f t="shared" si="172"/>
        <v>42657.458333333336</v>
      </c>
    </row>
    <row r="1798" spans="1:20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ref="R1798:R1861" si="173">RIGHT(N1798,VALUE(LEN(N1798)-LEN(LEFT(N1798,SEARCH("/",N1798,1)-1))-1))</f>
        <v>photobooks</v>
      </c>
      <c r="S1798" s="10">
        <f t="shared" si="171"/>
        <v>42515.231087962959</v>
      </c>
      <c r="T1798" s="10">
        <f t="shared" si="172"/>
        <v>42575.231087962959</v>
      </c>
    </row>
    <row r="1799" spans="1:20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ref="O1799:O1862" si="174">(E1799/D1799)*100</f>
        <v>67.55</v>
      </c>
      <c r="P1799">
        <f t="shared" si="169"/>
        <v>48.25</v>
      </c>
      <c r="Q1799" t="str">
        <f t="shared" si="170"/>
        <v>photography</v>
      </c>
      <c r="R1799" t="str">
        <f t="shared" si="173"/>
        <v>photobooks</v>
      </c>
      <c r="S1799" s="10">
        <f t="shared" si="171"/>
        <v>42689.360983796294</v>
      </c>
      <c r="T1799" s="10">
        <f t="shared" si="172"/>
        <v>42719.360983796294</v>
      </c>
    </row>
    <row r="1800" spans="1:20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4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3"/>
        <v>photobooks</v>
      </c>
      <c r="S1800" s="10">
        <f t="shared" si="171"/>
        <v>42344.118437499994</v>
      </c>
      <c r="T1800" s="10">
        <f t="shared" si="172"/>
        <v>42404.118437499994</v>
      </c>
    </row>
    <row r="1801" spans="1:20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4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3"/>
        <v>photobooks</v>
      </c>
      <c r="S1801" s="10">
        <f t="shared" si="171"/>
        <v>41934.634351851848</v>
      </c>
      <c r="T1801" s="10">
        <f t="shared" si="172"/>
        <v>41954.676018518519</v>
      </c>
    </row>
    <row r="1802" spans="1:20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4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3"/>
        <v>photobooks</v>
      </c>
      <c r="S1802" s="10">
        <f t="shared" si="171"/>
        <v>42623.397800925923</v>
      </c>
      <c r="T1802" s="10">
        <f t="shared" si="172"/>
        <v>42653.397800925923</v>
      </c>
    </row>
    <row r="1803" spans="1:20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4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3"/>
        <v>photobooks</v>
      </c>
      <c r="S1803" s="10">
        <f t="shared" si="171"/>
        <v>42321.452175925922</v>
      </c>
      <c r="T1803" s="10">
        <f t="shared" si="172"/>
        <v>42353.298611111109</v>
      </c>
    </row>
    <row r="1804" spans="1:20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4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3"/>
        <v>photobooks</v>
      </c>
      <c r="S1804" s="10">
        <f t="shared" si="171"/>
        <v>42159.264236111114</v>
      </c>
      <c r="T1804" s="10">
        <f t="shared" si="172"/>
        <v>42182.707638888889</v>
      </c>
    </row>
    <row r="1805" spans="1:20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4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3"/>
        <v>photobooks</v>
      </c>
      <c r="S1805" s="10">
        <f t="shared" si="171"/>
        <v>42017.863217592589</v>
      </c>
      <c r="T1805" s="10">
        <f t="shared" si="172"/>
        <v>42048.863217592589</v>
      </c>
    </row>
    <row r="1806" spans="1:20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4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3"/>
        <v>photobooks</v>
      </c>
      <c r="S1806" s="10">
        <f t="shared" si="171"/>
        <v>42282.469953703701</v>
      </c>
      <c r="T1806" s="10">
        <f t="shared" si="172"/>
        <v>42322.511620370373</v>
      </c>
    </row>
    <row r="1807" spans="1:20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4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3"/>
        <v>photobooks</v>
      </c>
      <c r="S1807" s="10">
        <f t="shared" si="171"/>
        <v>42247.595578703702</v>
      </c>
      <c r="T1807" s="10">
        <f t="shared" si="172"/>
        <v>42279.541666666664</v>
      </c>
    </row>
    <row r="1808" spans="1:20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4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3"/>
        <v>photobooks</v>
      </c>
      <c r="S1808" s="10">
        <f t="shared" si="171"/>
        <v>41877.429965277777</v>
      </c>
      <c r="T1808" s="10">
        <f t="shared" si="172"/>
        <v>41912.429965277777</v>
      </c>
    </row>
    <row r="1809" spans="1:20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4"/>
        <v>11.06</v>
      </c>
      <c r="P1809">
        <f t="shared" si="169"/>
        <v>69.125</v>
      </c>
      <c r="Q1809" t="str">
        <f t="shared" si="170"/>
        <v>photography</v>
      </c>
      <c r="R1809" t="str">
        <f t="shared" si="173"/>
        <v>photobooks</v>
      </c>
      <c r="S1809" s="10">
        <f t="shared" si="171"/>
        <v>41879.860104166662</v>
      </c>
      <c r="T1809" s="10">
        <f t="shared" si="172"/>
        <v>41909.860104166662</v>
      </c>
    </row>
    <row r="1810" spans="1:20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4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3"/>
        <v>photobooks</v>
      </c>
      <c r="S1810" s="10">
        <f t="shared" si="171"/>
        <v>42742.472569444442</v>
      </c>
      <c r="T1810" s="10">
        <f t="shared" si="172"/>
        <v>42777.472569444442</v>
      </c>
    </row>
    <row r="1811" spans="1:20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4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3"/>
        <v>photobooks</v>
      </c>
      <c r="S1811" s="10">
        <f t="shared" si="171"/>
        <v>42029.699525462966</v>
      </c>
      <c r="T1811" s="10">
        <f t="shared" si="172"/>
        <v>42064.699525462966</v>
      </c>
    </row>
    <row r="1812" spans="1:20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4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3"/>
        <v>photobooks</v>
      </c>
      <c r="S1812" s="10">
        <f t="shared" si="171"/>
        <v>41860.701689814814</v>
      </c>
      <c r="T1812" s="10">
        <f t="shared" si="172"/>
        <v>41872.701689814814</v>
      </c>
    </row>
    <row r="1813" spans="1:20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4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3"/>
        <v>photobooks</v>
      </c>
      <c r="S1813" s="10">
        <f t="shared" si="171"/>
        <v>41876.225347222222</v>
      </c>
      <c r="T1813" s="10">
        <f t="shared" si="172"/>
        <v>41935.958333333328</v>
      </c>
    </row>
    <row r="1814" spans="1:20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4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3"/>
        <v>photobooks</v>
      </c>
      <c r="S1814" s="10">
        <f t="shared" si="171"/>
        <v>42524.110370370363</v>
      </c>
      <c r="T1814" s="10">
        <f t="shared" si="172"/>
        <v>42554.110370370363</v>
      </c>
    </row>
    <row r="1815" spans="1:20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4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3"/>
        <v>photobooks</v>
      </c>
      <c r="S1815" s="10">
        <f t="shared" si="171"/>
        <v>41829.68069444444</v>
      </c>
      <c r="T1815" s="10">
        <f t="shared" si="172"/>
        <v>41859.68069444444</v>
      </c>
    </row>
    <row r="1816" spans="1:20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4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3"/>
        <v>photobooks</v>
      </c>
      <c r="S1816" s="10">
        <f t="shared" si="171"/>
        <v>42033.105740740742</v>
      </c>
      <c r="T1816" s="10">
        <f t="shared" si="172"/>
        <v>42063.105740740742</v>
      </c>
    </row>
    <row r="1817" spans="1:20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4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3"/>
        <v>photobooks</v>
      </c>
      <c r="S1817" s="10">
        <f t="shared" si="171"/>
        <v>42172.698344907403</v>
      </c>
      <c r="T1817" s="10">
        <f t="shared" si="172"/>
        <v>42186.698344907403</v>
      </c>
    </row>
    <row r="1818" spans="1:20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4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3"/>
        <v>photobooks</v>
      </c>
      <c r="S1818" s="10">
        <f t="shared" si="171"/>
        <v>42548.667858796289</v>
      </c>
      <c r="T1818" s="10">
        <f t="shared" si="172"/>
        <v>42576.583333333336</v>
      </c>
    </row>
    <row r="1819" spans="1:20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4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3"/>
        <v>photobooks</v>
      </c>
      <c r="S1819" s="10">
        <f t="shared" si="171"/>
        <v>42705.453784722216</v>
      </c>
      <c r="T1819" s="10">
        <f t="shared" si="172"/>
        <v>42765.082638888889</v>
      </c>
    </row>
    <row r="1820" spans="1:20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4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3"/>
        <v>photobooks</v>
      </c>
      <c r="S1820" s="10">
        <f t="shared" si="171"/>
        <v>42067.026041666664</v>
      </c>
      <c r="T1820" s="10">
        <f t="shared" si="172"/>
        <v>42096.984374999993</v>
      </c>
    </row>
    <row r="1821" spans="1:20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4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3"/>
        <v>photobooks</v>
      </c>
      <c r="S1821" s="10">
        <f t="shared" si="171"/>
        <v>41820.543935185182</v>
      </c>
      <c r="T1821" s="10">
        <f t="shared" si="172"/>
        <v>41850.543935185182</v>
      </c>
    </row>
    <row r="1822" spans="1:20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4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3"/>
        <v>photobooks</v>
      </c>
      <c r="S1822" s="10">
        <f t="shared" si="171"/>
        <v>42064.876041666663</v>
      </c>
      <c r="T1822" s="10">
        <f t="shared" si="172"/>
        <v>42094.834374999999</v>
      </c>
    </row>
    <row r="1823" spans="1:20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5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4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3"/>
        <v>rock</v>
      </c>
      <c r="S1823" s="10">
        <f t="shared" si="171"/>
        <v>40926.110729166663</v>
      </c>
      <c r="T1823" s="10">
        <f t="shared" si="172"/>
        <v>40971.110729166663</v>
      </c>
    </row>
    <row r="1824" spans="1:20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5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4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3"/>
        <v>rock</v>
      </c>
      <c r="S1824" s="10">
        <f t="shared" si="171"/>
        <v>41634.588680555556</v>
      </c>
      <c r="T1824" s="10">
        <f t="shared" si="172"/>
        <v>41670.584027777775</v>
      </c>
    </row>
    <row r="1825" spans="1:20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4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3"/>
        <v>rock</v>
      </c>
      <c r="S1825" s="10">
        <f t="shared" si="171"/>
        <v>41176.47657407407</v>
      </c>
      <c r="T1825" s="10">
        <f t="shared" si="172"/>
        <v>41206.47657407407</v>
      </c>
    </row>
    <row r="1826" spans="1:20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5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4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3"/>
        <v>rock</v>
      </c>
      <c r="S1826" s="10">
        <f t="shared" si="171"/>
        <v>41626.707951388882</v>
      </c>
      <c r="T1826" s="10">
        <f t="shared" si="172"/>
        <v>41646.880555555552</v>
      </c>
    </row>
    <row r="1827" spans="1:20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5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4"/>
        <v>105.05</v>
      </c>
      <c r="P1827">
        <f t="shared" si="169"/>
        <v>42.02</v>
      </c>
      <c r="Q1827" t="str">
        <f t="shared" si="170"/>
        <v>music</v>
      </c>
      <c r="R1827" t="str">
        <f t="shared" si="173"/>
        <v>rock</v>
      </c>
      <c r="S1827" s="10">
        <f t="shared" si="171"/>
        <v>41443.626192129625</v>
      </c>
      <c r="T1827" s="10">
        <f t="shared" si="172"/>
        <v>41466.626192129625</v>
      </c>
    </row>
    <row r="1828" spans="1:20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5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4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3"/>
        <v>rock</v>
      </c>
      <c r="S1828" s="10">
        <f t="shared" si="171"/>
        <v>41657.715474537035</v>
      </c>
      <c r="T1828" s="10">
        <f t="shared" si="172"/>
        <v>41687.715474537035</v>
      </c>
    </row>
    <row r="1829" spans="1:20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5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4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3"/>
        <v>rock</v>
      </c>
      <c r="S1829" s="10">
        <f t="shared" si="171"/>
        <v>40555.117604166662</v>
      </c>
      <c r="T1829" s="10">
        <f t="shared" si="172"/>
        <v>40605.117604166662</v>
      </c>
    </row>
    <row r="1830" spans="1:20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5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4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3"/>
        <v>rock</v>
      </c>
      <c r="S1830" s="10">
        <f t="shared" si="171"/>
        <v>41736.691319444442</v>
      </c>
      <c r="T1830" s="10">
        <f t="shared" si="172"/>
        <v>41768.708333333328</v>
      </c>
    </row>
    <row r="1831" spans="1:20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5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4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3"/>
        <v>rock</v>
      </c>
      <c r="S1831" s="10">
        <f t="shared" si="171"/>
        <v>40515.879293981481</v>
      </c>
      <c r="T1831" s="10">
        <f t="shared" si="172"/>
        <v>40564.708333333328</v>
      </c>
    </row>
    <row r="1832" spans="1:20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5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4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3"/>
        <v>rock</v>
      </c>
      <c r="S1832" s="10">
        <f t="shared" si="171"/>
        <v>41664.475775462961</v>
      </c>
      <c r="T1832" s="10">
        <f t="shared" si="172"/>
        <v>41694.475775462961</v>
      </c>
    </row>
    <row r="1833" spans="1:20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5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4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3"/>
        <v>rock</v>
      </c>
      <c r="S1833" s="10">
        <f t="shared" si="171"/>
        <v>41026.787766203699</v>
      </c>
      <c r="T1833" s="10">
        <f t="shared" si="172"/>
        <v>41041.787766203699</v>
      </c>
    </row>
    <row r="1834" spans="1:20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5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4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3"/>
        <v>rock</v>
      </c>
      <c r="S1834" s="10">
        <f t="shared" si="171"/>
        <v>40576.331331018519</v>
      </c>
      <c r="T1834" s="10">
        <f t="shared" si="172"/>
        <v>40606.331331018519</v>
      </c>
    </row>
    <row r="1835" spans="1:20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4"/>
        <v>262.5</v>
      </c>
      <c r="P1835">
        <f t="shared" si="169"/>
        <v>42</v>
      </c>
      <c r="Q1835" t="str">
        <f t="shared" si="170"/>
        <v>music</v>
      </c>
      <c r="R1835" t="str">
        <f t="shared" si="173"/>
        <v>rock</v>
      </c>
      <c r="S1835" s="10">
        <f t="shared" si="171"/>
        <v>41302.835682870369</v>
      </c>
      <c r="T1835" s="10">
        <f t="shared" si="172"/>
        <v>41335.124305555553</v>
      </c>
    </row>
    <row r="1836" spans="1:20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5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4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3"/>
        <v>rock</v>
      </c>
      <c r="S1836" s="10">
        <f t="shared" si="171"/>
        <v>41988.755729166667</v>
      </c>
      <c r="T1836" s="10">
        <f t="shared" si="172"/>
        <v>42028.755729166667</v>
      </c>
    </row>
    <row r="1837" spans="1:20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5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4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3"/>
        <v>rock</v>
      </c>
      <c r="S1837" s="10">
        <f t="shared" si="171"/>
        <v>42430.49387731481</v>
      </c>
      <c r="T1837" s="10">
        <f t="shared" si="172"/>
        <v>42460.452210648145</v>
      </c>
    </row>
    <row r="1838" spans="1:20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5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4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3"/>
        <v>rock</v>
      </c>
      <c r="S1838" s="10">
        <f t="shared" si="171"/>
        <v>41305.601030092592</v>
      </c>
      <c r="T1838" s="10">
        <f t="shared" si="172"/>
        <v>41322.601030092592</v>
      </c>
    </row>
    <row r="1839" spans="1:20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5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4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3"/>
        <v>rock</v>
      </c>
      <c r="S1839" s="10">
        <f t="shared" si="171"/>
        <v>40925.839525462965</v>
      </c>
      <c r="T1839" s="10">
        <f t="shared" si="172"/>
        <v>40985.797858796293</v>
      </c>
    </row>
    <row r="1840" spans="1:20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5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4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3"/>
        <v>rock</v>
      </c>
      <c r="S1840" s="10">
        <f t="shared" si="171"/>
        <v>40788.578206018516</v>
      </c>
      <c r="T1840" s="10">
        <f t="shared" si="172"/>
        <v>40816.916666666664</v>
      </c>
    </row>
    <row r="1841" spans="1:20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5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4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3"/>
        <v>rock</v>
      </c>
      <c r="S1841" s="10">
        <f t="shared" si="171"/>
        <v>42614.513680555552</v>
      </c>
      <c r="T1841" s="10">
        <f t="shared" si="172"/>
        <v>42644.513680555552</v>
      </c>
    </row>
    <row r="1842" spans="1:20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5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4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3"/>
        <v>rock</v>
      </c>
      <c r="S1842" s="10">
        <f t="shared" si="171"/>
        <v>41381.88784722222</v>
      </c>
      <c r="T1842" s="10">
        <f t="shared" si="172"/>
        <v>41400.999305555553</v>
      </c>
    </row>
    <row r="1843" spans="1:20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5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4"/>
        <v>101.75</v>
      </c>
      <c r="P1843">
        <f t="shared" si="169"/>
        <v>50.875</v>
      </c>
      <c r="Q1843" t="str">
        <f t="shared" si="170"/>
        <v>music</v>
      </c>
      <c r="R1843" t="str">
        <f t="shared" si="173"/>
        <v>rock</v>
      </c>
      <c r="S1843" s="10">
        <f t="shared" si="171"/>
        <v>41745.637094907404</v>
      </c>
      <c r="T1843" s="10">
        <f t="shared" si="172"/>
        <v>41778.999305555553</v>
      </c>
    </row>
    <row r="1844" spans="1:20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5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4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3"/>
        <v>rock</v>
      </c>
      <c r="S1844" s="10">
        <f t="shared" si="171"/>
        <v>42031.423391203702</v>
      </c>
      <c r="T1844" s="10">
        <f t="shared" si="172"/>
        <v>42065.040972222218</v>
      </c>
    </row>
    <row r="1845" spans="1:20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4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3"/>
        <v>rock</v>
      </c>
      <c r="S1845" s="10">
        <f t="shared" si="171"/>
        <v>40564.786504629628</v>
      </c>
      <c r="T1845" s="10">
        <f t="shared" si="172"/>
        <v>40594.786504629628</v>
      </c>
    </row>
    <row r="1846" spans="1:20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5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4"/>
        <v>101.4</v>
      </c>
      <c r="P1846">
        <f t="shared" si="169"/>
        <v>76.05</v>
      </c>
      <c r="Q1846" t="str">
        <f t="shared" si="170"/>
        <v>music</v>
      </c>
      <c r="R1846" t="str">
        <f t="shared" si="173"/>
        <v>rock</v>
      </c>
      <c r="S1846" s="10">
        <f t="shared" si="171"/>
        <v>40666.765208333331</v>
      </c>
      <c r="T1846" s="10">
        <f t="shared" si="172"/>
        <v>40704.916666666664</v>
      </c>
    </row>
    <row r="1847" spans="1:20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5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4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3"/>
        <v>rock</v>
      </c>
      <c r="S1847" s="10">
        <f t="shared" si="171"/>
        <v>42523.124976851854</v>
      </c>
      <c r="T1847" s="10">
        <f t="shared" si="172"/>
        <v>42537.996527777774</v>
      </c>
    </row>
    <row r="1848" spans="1:20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5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4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3"/>
        <v>rock</v>
      </c>
      <c r="S1848" s="10">
        <f t="shared" si="171"/>
        <v>41228.441863425927</v>
      </c>
      <c r="T1848" s="10">
        <f t="shared" si="172"/>
        <v>41258.441863425927</v>
      </c>
    </row>
    <row r="1849" spans="1:20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5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4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3"/>
        <v>rock</v>
      </c>
      <c r="S1849" s="10">
        <f t="shared" si="171"/>
        <v>42094.028148148143</v>
      </c>
      <c r="T1849" s="10">
        <f t="shared" si="172"/>
        <v>42115.028148148143</v>
      </c>
    </row>
    <row r="1850" spans="1:20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5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4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3"/>
        <v>rock</v>
      </c>
      <c r="S1850" s="10">
        <f t="shared" si="171"/>
        <v>40691.579722222217</v>
      </c>
      <c r="T1850" s="10">
        <f t="shared" si="172"/>
        <v>40755.082638888889</v>
      </c>
    </row>
    <row r="1851" spans="1:20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5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3"/>
        <v>rock</v>
      </c>
      <c r="S1851" s="10">
        <f t="shared" si="171"/>
        <v>41169.637256944443</v>
      </c>
      <c r="T1851" s="10">
        <f t="shared" si="172"/>
        <v>41199.637256944443</v>
      </c>
    </row>
    <row r="1852" spans="1:20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5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3"/>
        <v>rock</v>
      </c>
      <c r="S1852" s="10">
        <f t="shared" si="171"/>
        <v>41800.751157407409</v>
      </c>
      <c r="T1852" s="10">
        <f t="shared" si="172"/>
        <v>41830.751157407409</v>
      </c>
    </row>
    <row r="1853" spans="1:20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5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3"/>
        <v>rock</v>
      </c>
      <c r="S1853" s="10">
        <f t="shared" si="171"/>
        <v>41827.69835648148</v>
      </c>
      <c r="T1853" s="10">
        <f t="shared" si="172"/>
        <v>41847.833333333328</v>
      </c>
    </row>
    <row r="1854" spans="1:20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5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3"/>
        <v>rock</v>
      </c>
      <c r="S1854" s="10">
        <f t="shared" si="171"/>
        <v>42081.563101851854</v>
      </c>
      <c r="T1854" s="10">
        <f t="shared" si="172"/>
        <v>42118.791666666664</v>
      </c>
    </row>
    <row r="1855" spans="1:20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3"/>
        <v>rock</v>
      </c>
      <c r="S1855" s="10">
        <f t="shared" si="171"/>
        <v>41176.852048611108</v>
      </c>
      <c r="T1855" s="10">
        <f t="shared" si="172"/>
        <v>41226.893715277773</v>
      </c>
    </row>
    <row r="1856" spans="1:20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5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3"/>
        <v>rock</v>
      </c>
      <c r="S1856" s="10">
        <f t="shared" si="171"/>
        <v>41387.812928240739</v>
      </c>
      <c r="T1856" s="10">
        <f t="shared" si="172"/>
        <v>41417.812928240739</v>
      </c>
    </row>
    <row r="1857" spans="1:20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5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3"/>
        <v>rock</v>
      </c>
      <c r="S1857" s="10">
        <f t="shared" si="171"/>
        <v>41600.330324074072</v>
      </c>
      <c r="T1857" s="10">
        <f t="shared" si="172"/>
        <v>41645.330324074072</v>
      </c>
    </row>
    <row r="1858" spans="1:20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5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3"/>
        <v>rock</v>
      </c>
      <c r="S1858" s="10">
        <f t="shared" si="171"/>
        <v>41817.64666666666</v>
      </c>
      <c r="T1858" s="10">
        <f t="shared" si="172"/>
        <v>41838.64666666666</v>
      </c>
    </row>
    <row r="1859" spans="1:20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5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100</v>
      </c>
      <c r="P1859">
        <f t="shared" ref="P1859:P1922" si="175">(E1859/L1859)</f>
        <v>136.36363636363637</v>
      </c>
      <c r="Q1859" t="str">
        <f t="shared" ref="Q1859:Q1922" si="176">LEFT(N1859,SEARCH("/",N1859,1)-1)</f>
        <v>music</v>
      </c>
      <c r="R1859" t="str">
        <f t="shared" si="173"/>
        <v>rock</v>
      </c>
      <c r="S1859" s="10">
        <f t="shared" ref="S1859:S1922" si="177">(J1859/86400)+25569+(-5/24)</f>
        <v>41864.560335648144</v>
      </c>
      <c r="T1859" s="10">
        <f t="shared" ref="T1859:T1922" si="178">(I1859/86400)+25569+(-5/24)</f>
        <v>41894.560335648144</v>
      </c>
    </row>
    <row r="1860" spans="1:20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5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3"/>
        <v>rock</v>
      </c>
      <c r="S1860" s="10">
        <f t="shared" si="177"/>
        <v>40832.9921412037</v>
      </c>
      <c r="T1860" s="10">
        <f t="shared" si="178"/>
        <v>40893.033807870372</v>
      </c>
    </row>
    <row r="1861" spans="1:20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5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3"/>
        <v>rock</v>
      </c>
      <c r="S1861" s="10">
        <f t="shared" si="177"/>
        <v>40778.561678240738</v>
      </c>
      <c r="T1861" s="10">
        <f t="shared" si="178"/>
        <v>40808.561678240738</v>
      </c>
    </row>
    <row r="1862" spans="1:20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5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ref="R1862:R1925" si="179">RIGHT(N1862,VALUE(LEN(N1862)-LEN(LEFT(N1862,SEARCH("/",N1862,1)-1))-1))</f>
        <v>rock</v>
      </c>
      <c r="S1862" s="10">
        <f t="shared" si="177"/>
        <v>41655.500972222224</v>
      </c>
      <c r="T1862" s="10">
        <f t="shared" si="178"/>
        <v>41676.500972222224</v>
      </c>
    </row>
    <row r="1863" spans="1:20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ref="O1863:O1926" si="180">(E1863/D1863)*100</f>
        <v>0</v>
      </c>
      <c r="P1863" t="e">
        <f t="shared" si="175"/>
        <v>#DIV/0!</v>
      </c>
      <c r="Q1863" t="str">
        <f t="shared" si="176"/>
        <v>games</v>
      </c>
      <c r="R1863" t="str">
        <f t="shared" si="179"/>
        <v>mobile games</v>
      </c>
      <c r="S1863" s="10">
        <f t="shared" si="177"/>
        <v>42000.091909722221</v>
      </c>
      <c r="T1863" s="10">
        <f t="shared" si="178"/>
        <v>42030.091909722221</v>
      </c>
    </row>
    <row r="1864" spans="1:20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80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9"/>
        <v>mobile games</v>
      </c>
      <c r="S1864" s="10">
        <f t="shared" si="177"/>
        <v>42755.284421296295</v>
      </c>
      <c r="T1864" s="10">
        <f t="shared" si="178"/>
        <v>42802.104166666664</v>
      </c>
    </row>
    <row r="1865" spans="1:20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80"/>
        <v>0.4</v>
      </c>
      <c r="P1865">
        <f t="shared" si="175"/>
        <v>5</v>
      </c>
      <c r="Q1865" t="str">
        <f t="shared" si="176"/>
        <v>games</v>
      </c>
      <c r="R1865" t="str">
        <f t="shared" si="179"/>
        <v>mobile games</v>
      </c>
      <c r="S1865" s="10">
        <f t="shared" si="177"/>
        <v>41772.588946759257</v>
      </c>
      <c r="T1865" s="10">
        <f t="shared" si="178"/>
        <v>41802.588946759257</v>
      </c>
    </row>
    <row r="1866" spans="1:20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80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9"/>
        <v>mobile games</v>
      </c>
      <c r="S1866" s="10">
        <f t="shared" si="177"/>
        <v>41733.508101851847</v>
      </c>
      <c r="T1866" s="10">
        <f t="shared" si="178"/>
        <v>41763.508101851847</v>
      </c>
    </row>
    <row r="1867" spans="1:20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80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9"/>
        <v>mobile games</v>
      </c>
      <c r="S1867" s="10">
        <f t="shared" si="177"/>
        <v>42645.159108796295</v>
      </c>
      <c r="T1867" s="10">
        <f t="shared" si="178"/>
        <v>42680.200775462959</v>
      </c>
    </row>
    <row r="1868" spans="1:20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80"/>
        <v>0.5</v>
      </c>
      <c r="P1868">
        <f t="shared" si="175"/>
        <v>62.5</v>
      </c>
      <c r="Q1868" t="str">
        <f t="shared" si="176"/>
        <v>games</v>
      </c>
      <c r="R1868" t="str">
        <f t="shared" si="179"/>
        <v>mobile games</v>
      </c>
      <c r="S1868" s="10">
        <f t="shared" si="177"/>
        <v>42742.038159722222</v>
      </c>
      <c r="T1868" s="10">
        <f t="shared" si="178"/>
        <v>42794.958333333336</v>
      </c>
    </row>
    <row r="1869" spans="1:20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80"/>
        <v>0.05</v>
      </c>
      <c r="P1869">
        <f t="shared" si="175"/>
        <v>10</v>
      </c>
      <c r="Q1869" t="str">
        <f t="shared" si="176"/>
        <v>games</v>
      </c>
      <c r="R1869" t="str">
        <f t="shared" si="179"/>
        <v>mobile games</v>
      </c>
      <c r="S1869" s="10">
        <f t="shared" si="177"/>
        <v>42649.716574074067</v>
      </c>
      <c r="T1869" s="10">
        <f t="shared" si="178"/>
        <v>42679.716574074067</v>
      </c>
    </row>
    <row r="1870" spans="1:20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80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9"/>
        <v>mobile games</v>
      </c>
      <c r="S1870" s="10">
        <f t="shared" si="177"/>
        <v>42328.570891203701</v>
      </c>
      <c r="T1870" s="10">
        <f t="shared" si="178"/>
        <v>42353.124305555553</v>
      </c>
    </row>
    <row r="1871" spans="1:20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80"/>
        <v>0</v>
      </c>
      <c r="P1871" t="e">
        <f t="shared" si="175"/>
        <v>#DIV/0!</v>
      </c>
      <c r="Q1871" t="str">
        <f t="shared" si="176"/>
        <v>games</v>
      </c>
      <c r="R1871" t="str">
        <f t="shared" si="179"/>
        <v>mobile games</v>
      </c>
      <c r="S1871" s="10">
        <f t="shared" si="177"/>
        <v>42708.794548611106</v>
      </c>
      <c r="T1871" s="10">
        <f t="shared" si="178"/>
        <v>42738.794548611106</v>
      </c>
    </row>
    <row r="1872" spans="1:20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80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9"/>
        <v>mobile games</v>
      </c>
      <c r="S1872" s="10">
        <f t="shared" si="177"/>
        <v>42371.14739583333</v>
      </c>
      <c r="T1872" s="10">
        <f t="shared" si="178"/>
        <v>42399.970138888886</v>
      </c>
    </row>
    <row r="1873" spans="1:20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80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9"/>
        <v>mobile games</v>
      </c>
      <c r="S1873" s="10">
        <f t="shared" si="177"/>
        <v>41923.575243055551</v>
      </c>
      <c r="T1873" s="10">
        <f t="shared" si="178"/>
        <v>41963.616909722223</v>
      </c>
    </row>
    <row r="1874" spans="1:20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80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9"/>
        <v>mobile games</v>
      </c>
      <c r="S1874" s="10">
        <f t="shared" si="177"/>
        <v>42154.921319444438</v>
      </c>
      <c r="T1874" s="10">
        <f t="shared" si="178"/>
        <v>42184.921319444438</v>
      </c>
    </row>
    <row r="1875" spans="1:20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80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9"/>
        <v>mobile games</v>
      </c>
      <c r="S1875" s="10">
        <f t="shared" si="177"/>
        <v>42164.407523148147</v>
      </c>
      <c r="T1875" s="10">
        <f t="shared" si="178"/>
        <v>42193.489583333336</v>
      </c>
    </row>
    <row r="1876" spans="1:20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0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9"/>
        <v>mobile games</v>
      </c>
      <c r="S1876" s="10">
        <f t="shared" si="177"/>
        <v>42529.760798611103</v>
      </c>
      <c r="T1876" s="10">
        <f t="shared" si="178"/>
        <v>42549.760798611103</v>
      </c>
    </row>
    <row r="1877" spans="1:20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0"/>
        <v>0.51</v>
      </c>
      <c r="P1877">
        <f t="shared" si="175"/>
        <v>17</v>
      </c>
      <c r="Q1877" t="str">
        <f t="shared" si="176"/>
        <v>games</v>
      </c>
      <c r="R1877" t="str">
        <f t="shared" si="179"/>
        <v>mobile games</v>
      </c>
      <c r="S1877" s="10">
        <f t="shared" si="177"/>
        <v>42528.691064814811</v>
      </c>
      <c r="T1877" s="10">
        <f t="shared" si="178"/>
        <v>42588.691064814811</v>
      </c>
    </row>
    <row r="1878" spans="1:20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0"/>
        <v>0</v>
      </c>
      <c r="P1878" t="e">
        <f t="shared" si="175"/>
        <v>#DIV/0!</v>
      </c>
      <c r="Q1878" t="str">
        <f t="shared" si="176"/>
        <v>games</v>
      </c>
      <c r="R1878" t="str">
        <f t="shared" si="179"/>
        <v>mobile games</v>
      </c>
      <c r="S1878" s="10">
        <f t="shared" si="177"/>
        <v>41776.07644675926</v>
      </c>
      <c r="T1878" s="10">
        <f t="shared" si="178"/>
        <v>41806.07644675926</v>
      </c>
    </row>
    <row r="1879" spans="1:20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0"/>
        <v>0</v>
      </c>
      <c r="P1879" t="e">
        <f t="shared" si="175"/>
        <v>#DIV/0!</v>
      </c>
      <c r="Q1879" t="str">
        <f t="shared" si="176"/>
        <v>games</v>
      </c>
      <c r="R1879" t="str">
        <f t="shared" si="179"/>
        <v>mobile games</v>
      </c>
      <c r="S1879" s="10">
        <f t="shared" si="177"/>
        <v>42034.820891203701</v>
      </c>
      <c r="T1879" s="10">
        <f t="shared" si="178"/>
        <v>42063.820891203701</v>
      </c>
    </row>
    <row r="1880" spans="1:20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0"/>
        <v>0</v>
      </c>
      <c r="P1880" t="e">
        <f t="shared" si="175"/>
        <v>#DIV/0!</v>
      </c>
      <c r="Q1880" t="str">
        <f t="shared" si="176"/>
        <v>games</v>
      </c>
      <c r="R1880" t="str">
        <f t="shared" si="179"/>
        <v>mobile games</v>
      </c>
      <c r="S1880" s="10">
        <f t="shared" si="177"/>
        <v>41772.800405092588</v>
      </c>
      <c r="T1880" s="10">
        <f t="shared" si="178"/>
        <v>41802.800405092588</v>
      </c>
    </row>
    <row r="1881" spans="1:20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0"/>
        <v>0.12</v>
      </c>
      <c r="P1881">
        <f t="shared" si="175"/>
        <v>3</v>
      </c>
      <c r="Q1881" t="str">
        <f t="shared" si="176"/>
        <v>games</v>
      </c>
      <c r="R1881" t="str">
        <f t="shared" si="179"/>
        <v>mobile games</v>
      </c>
      <c r="S1881" s="10">
        <f t="shared" si="177"/>
        <v>42413.441307870373</v>
      </c>
      <c r="T1881" s="10">
        <f t="shared" si="178"/>
        <v>42443.399641203701</v>
      </c>
    </row>
    <row r="1882" spans="1:20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0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9"/>
        <v>mobile games</v>
      </c>
      <c r="S1882" s="10">
        <f t="shared" si="177"/>
        <v>42430.358564814807</v>
      </c>
      <c r="T1882" s="10">
        <f t="shared" si="178"/>
        <v>42459.31689814815</v>
      </c>
    </row>
    <row r="1883" spans="1:20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5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0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9"/>
        <v>indie rock</v>
      </c>
      <c r="S1883" s="10">
        <f t="shared" si="177"/>
        <v>42042.944317129623</v>
      </c>
      <c r="T1883" s="10">
        <f t="shared" si="178"/>
        <v>42072.902650462966</v>
      </c>
    </row>
    <row r="1884" spans="1:20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5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0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9"/>
        <v>indie rock</v>
      </c>
      <c r="S1884" s="10">
        <f t="shared" si="177"/>
        <v>41067.740879629629</v>
      </c>
      <c r="T1884" s="10">
        <f t="shared" si="178"/>
        <v>41100.783333333333</v>
      </c>
    </row>
    <row r="1885" spans="1:20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0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9"/>
        <v>indie rock</v>
      </c>
      <c r="S1885" s="10">
        <f t="shared" si="177"/>
        <v>40977.739675925921</v>
      </c>
      <c r="T1885" s="10">
        <f t="shared" si="178"/>
        <v>41007.698009259257</v>
      </c>
    </row>
    <row r="1886" spans="1:20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5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0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9"/>
        <v>indie rock</v>
      </c>
      <c r="S1886" s="10">
        <f t="shared" si="177"/>
        <v>41204.989988425921</v>
      </c>
      <c r="T1886" s="10">
        <f t="shared" si="178"/>
        <v>41240.291666666664</v>
      </c>
    </row>
    <row r="1887" spans="1:20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5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0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9"/>
        <v>indie rock</v>
      </c>
      <c r="S1887" s="10">
        <f t="shared" si="177"/>
        <v>41098.885532407403</v>
      </c>
      <c r="T1887" s="10">
        <f t="shared" si="178"/>
        <v>41131.708333333328</v>
      </c>
    </row>
    <row r="1888" spans="1:20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5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0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9"/>
        <v>indie rock</v>
      </c>
      <c r="S1888" s="10">
        <f t="shared" si="177"/>
        <v>41925.69835648148</v>
      </c>
      <c r="T1888" s="10">
        <f t="shared" si="178"/>
        <v>41955.740023148144</v>
      </c>
    </row>
    <row r="1889" spans="1:20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5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0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9"/>
        <v>indie rock</v>
      </c>
      <c r="S1889" s="10">
        <f t="shared" si="177"/>
        <v>42323.591805555552</v>
      </c>
      <c r="T1889" s="10">
        <f t="shared" si="178"/>
        <v>42341.687499999993</v>
      </c>
    </row>
    <row r="1890" spans="1:20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5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0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9"/>
        <v>indie rock</v>
      </c>
      <c r="S1890" s="10">
        <f t="shared" si="177"/>
        <v>40299.03162037037</v>
      </c>
      <c r="T1890" s="10">
        <f t="shared" si="178"/>
        <v>40329.999305555553</v>
      </c>
    </row>
    <row r="1891" spans="1:20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5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0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9"/>
        <v>indie rock</v>
      </c>
      <c r="S1891" s="10">
        <f t="shared" si="177"/>
        <v>41299.585023148145</v>
      </c>
      <c r="T1891" s="10">
        <f t="shared" si="178"/>
        <v>41344.543356481481</v>
      </c>
    </row>
    <row r="1892" spans="1:20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5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0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9"/>
        <v>indie rock</v>
      </c>
      <c r="S1892" s="10">
        <f t="shared" si="177"/>
        <v>41228.577870370369</v>
      </c>
      <c r="T1892" s="10">
        <f t="shared" si="178"/>
        <v>41258.577870370369</v>
      </c>
    </row>
    <row r="1893" spans="1:20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5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0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9"/>
        <v>indie rock</v>
      </c>
      <c r="S1893" s="10">
        <f t="shared" si="177"/>
        <v>40335.589745370366</v>
      </c>
      <c r="T1893" s="10">
        <f t="shared" si="178"/>
        <v>40381.041666666664</v>
      </c>
    </row>
    <row r="1894" spans="1:20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5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0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9"/>
        <v>indie rock</v>
      </c>
      <c r="S1894" s="10">
        <f t="shared" si="177"/>
        <v>40671.429178240738</v>
      </c>
      <c r="T1894" s="10">
        <f t="shared" si="178"/>
        <v>40701.429178240738</v>
      </c>
    </row>
    <row r="1895" spans="1:20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0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9"/>
        <v>indie rock</v>
      </c>
      <c r="S1895" s="10">
        <f t="shared" si="177"/>
        <v>40632.733622685184</v>
      </c>
      <c r="T1895" s="10">
        <f t="shared" si="178"/>
        <v>40648.957638888889</v>
      </c>
    </row>
    <row r="1896" spans="1:20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5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0"/>
        <v>114.5</v>
      </c>
      <c r="P1896">
        <f t="shared" si="175"/>
        <v>57.25</v>
      </c>
      <c r="Q1896" t="str">
        <f t="shared" si="176"/>
        <v>music</v>
      </c>
      <c r="R1896" t="str">
        <f t="shared" si="179"/>
        <v>indie rock</v>
      </c>
      <c r="S1896" s="10">
        <f t="shared" si="177"/>
        <v>40920.696562499994</v>
      </c>
      <c r="T1896" s="10">
        <f t="shared" si="178"/>
        <v>40951.696562499994</v>
      </c>
    </row>
    <row r="1897" spans="1:20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5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0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9"/>
        <v>indie rock</v>
      </c>
      <c r="S1897" s="10">
        <f t="shared" si="177"/>
        <v>42267.538449074076</v>
      </c>
      <c r="T1897" s="10">
        <f t="shared" si="178"/>
        <v>42297.538449074076</v>
      </c>
    </row>
    <row r="1898" spans="1:20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5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0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9"/>
        <v>indie rock</v>
      </c>
      <c r="S1898" s="10">
        <f t="shared" si="177"/>
        <v>40981.501909722218</v>
      </c>
      <c r="T1898" s="10">
        <f t="shared" si="178"/>
        <v>41011.501909722218</v>
      </c>
    </row>
    <row r="1899" spans="1:20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5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0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9"/>
        <v>indie rock</v>
      </c>
      <c r="S1899" s="10">
        <f t="shared" si="177"/>
        <v>41680.375069444439</v>
      </c>
      <c r="T1899" s="10">
        <f t="shared" si="178"/>
        <v>41702.666666666664</v>
      </c>
    </row>
    <row r="1900" spans="1:20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5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0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9"/>
        <v>indie rock</v>
      </c>
      <c r="S1900" s="10">
        <f t="shared" si="177"/>
        <v>42365.9846412037</v>
      </c>
      <c r="T1900" s="10">
        <f t="shared" si="178"/>
        <v>42401.541666666664</v>
      </c>
    </row>
    <row r="1901" spans="1:20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5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0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9"/>
        <v>indie rock</v>
      </c>
      <c r="S1901" s="10">
        <f t="shared" si="177"/>
        <v>42058.733402777776</v>
      </c>
      <c r="T1901" s="10">
        <f t="shared" si="178"/>
        <v>42088.691736111105</v>
      </c>
    </row>
    <row r="1902" spans="1:20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5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0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9"/>
        <v>indie rock</v>
      </c>
      <c r="S1902" s="10">
        <f t="shared" si="177"/>
        <v>41160.663553240738</v>
      </c>
      <c r="T1902" s="10">
        <f t="shared" si="178"/>
        <v>41188.207638888889</v>
      </c>
    </row>
    <row r="1903" spans="1:20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0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9"/>
        <v>gadgets</v>
      </c>
      <c r="S1903" s="10">
        <f t="shared" si="177"/>
        <v>42116.334826388884</v>
      </c>
      <c r="T1903" s="10">
        <f t="shared" si="178"/>
        <v>42146.333333333336</v>
      </c>
    </row>
    <row r="1904" spans="1:20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0"/>
        <v>1.2</v>
      </c>
      <c r="P1904">
        <f t="shared" si="175"/>
        <v>4</v>
      </c>
      <c r="Q1904" t="str">
        <f t="shared" si="176"/>
        <v>technology</v>
      </c>
      <c r="R1904" t="str">
        <f t="shared" si="179"/>
        <v>gadgets</v>
      </c>
      <c r="S1904" s="10">
        <f t="shared" si="177"/>
        <v>42037.581562499996</v>
      </c>
      <c r="T1904" s="10">
        <f t="shared" si="178"/>
        <v>42067.581562499996</v>
      </c>
    </row>
    <row r="1905" spans="1:20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0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9"/>
        <v>gadgets</v>
      </c>
      <c r="S1905" s="10">
        <f t="shared" si="177"/>
        <v>42702.562395833331</v>
      </c>
      <c r="T1905" s="10">
        <f t="shared" si="178"/>
        <v>42762.562395833331</v>
      </c>
    </row>
    <row r="1906" spans="1:20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0"/>
        <v>0.1</v>
      </c>
      <c r="P1906">
        <f t="shared" si="175"/>
        <v>25</v>
      </c>
      <c r="Q1906" t="str">
        <f t="shared" si="176"/>
        <v>technology</v>
      </c>
      <c r="R1906" t="str">
        <f t="shared" si="179"/>
        <v>gadgets</v>
      </c>
      <c r="S1906" s="10">
        <f t="shared" si="177"/>
        <v>42326.477094907408</v>
      </c>
      <c r="T1906" s="10">
        <f t="shared" si="178"/>
        <v>42371.477094907408</v>
      </c>
    </row>
    <row r="1907" spans="1:20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0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9"/>
        <v>gadgets</v>
      </c>
      <c r="S1907" s="10">
        <f t="shared" si="177"/>
        <v>41859.717523148145</v>
      </c>
      <c r="T1907" s="10">
        <f t="shared" si="178"/>
        <v>41889.717523148145</v>
      </c>
    </row>
    <row r="1908" spans="1:20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0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9"/>
        <v>gadgets</v>
      </c>
      <c r="S1908" s="10">
        <f t="shared" si="177"/>
        <v>42514.462766203702</v>
      </c>
      <c r="T1908" s="10">
        <f t="shared" si="178"/>
        <v>42544.462766203702</v>
      </c>
    </row>
    <row r="1909" spans="1:20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0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9"/>
        <v>gadgets</v>
      </c>
      <c r="S1909" s="10">
        <f t="shared" si="177"/>
        <v>41767.378761574073</v>
      </c>
      <c r="T1909" s="10">
        <f t="shared" si="178"/>
        <v>41782.378761574073</v>
      </c>
    </row>
    <row r="1910" spans="1:20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0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9"/>
        <v>gadgets</v>
      </c>
      <c r="S1910" s="10">
        <f t="shared" si="177"/>
        <v>42703.709490740737</v>
      </c>
      <c r="T1910" s="10">
        <f t="shared" si="178"/>
        <v>42733.709490740737</v>
      </c>
    </row>
    <row r="1911" spans="1:20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0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9"/>
        <v>gadgets</v>
      </c>
      <c r="S1911" s="10">
        <f t="shared" si="177"/>
        <v>41905.220821759256</v>
      </c>
      <c r="T1911" s="10">
        <f t="shared" si="178"/>
        <v>41935.220821759256</v>
      </c>
    </row>
    <row r="1912" spans="1:20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0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9"/>
        <v>gadgets</v>
      </c>
      <c r="S1912" s="10">
        <f t="shared" si="177"/>
        <v>42264.754826388882</v>
      </c>
      <c r="T1912" s="10">
        <f t="shared" si="178"/>
        <v>42308.739583333336</v>
      </c>
    </row>
    <row r="1913" spans="1:20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0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9"/>
        <v>gadgets</v>
      </c>
      <c r="S1913" s="10">
        <f t="shared" si="177"/>
        <v>41829.825624999998</v>
      </c>
      <c r="T1913" s="10">
        <f t="shared" si="178"/>
        <v>41859.825624999998</v>
      </c>
    </row>
    <row r="1914" spans="1:20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0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9"/>
        <v>gadgets</v>
      </c>
      <c r="S1914" s="10">
        <f t="shared" si="177"/>
        <v>42129.018055555549</v>
      </c>
      <c r="T1914" s="10">
        <f t="shared" si="178"/>
        <v>42159.018055555549</v>
      </c>
    </row>
    <row r="1915" spans="1:20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9"/>
        <v>gadgets</v>
      </c>
      <c r="S1915" s="10">
        <f t="shared" si="177"/>
        <v>41890.302986111106</v>
      </c>
      <c r="T1915" s="10">
        <f t="shared" si="178"/>
        <v>41920.302986111106</v>
      </c>
    </row>
    <row r="1916" spans="1:20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9"/>
        <v>gadgets</v>
      </c>
      <c r="S1916" s="10">
        <f t="shared" si="177"/>
        <v>41928.966122685182</v>
      </c>
      <c r="T1916" s="10">
        <f t="shared" si="178"/>
        <v>41943.957638888889</v>
      </c>
    </row>
    <row r="1917" spans="1:20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</v>
      </c>
      <c r="P1917">
        <f t="shared" si="175"/>
        <v>2</v>
      </c>
      <c r="Q1917" t="str">
        <f t="shared" si="176"/>
        <v>technology</v>
      </c>
      <c r="R1917" t="str">
        <f t="shared" si="179"/>
        <v>gadgets</v>
      </c>
      <c r="S1917" s="10">
        <f t="shared" si="177"/>
        <v>41863.840532407405</v>
      </c>
      <c r="T1917" s="10">
        <f t="shared" si="178"/>
        <v>41883.840532407405</v>
      </c>
    </row>
    <row r="1918" spans="1:20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0.51</v>
      </c>
      <c r="P1918">
        <f t="shared" si="175"/>
        <v>17</v>
      </c>
      <c r="Q1918" t="str">
        <f t="shared" si="176"/>
        <v>technology</v>
      </c>
      <c r="R1918" t="str">
        <f t="shared" si="179"/>
        <v>gadgets</v>
      </c>
      <c r="S1918" s="10">
        <f t="shared" si="177"/>
        <v>42656.508969907409</v>
      </c>
      <c r="T1918" s="10">
        <f t="shared" si="178"/>
        <v>42681.550636574073</v>
      </c>
    </row>
    <row r="1919" spans="1:20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9"/>
        <v>gadgets</v>
      </c>
      <c r="S1919" s="10">
        <f t="shared" si="177"/>
        <v>42746.06172453703</v>
      </c>
      <c r="T1919" s="10">
        <f t="shared" si="178"/>
        <v>42776.06172453703</v>
      </c>
    </row>
    <row r="1920" spans="1:20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9"/>
        <v>gadgets</v>
      </c>
      <c r="S1920" s="10">
        <f t="shared" si="177"/>
        <v>41828.581608796296</v>
      </c>
      <c r="T1920" s="10">
        <f t="shared" si="178"/>
        <v>41863.581608796296</v>
      </c>
    </row>
    <row r="1921" spans="1:20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47.4</v>
      </c>
      <c r="P1921">
        <f t="shared" si="175"/>
        <v>29.625</v>
      </c>
      <c r="Q1921" t="str">
        <f t="shared" si="176"/>
        <v>technology</v>
      </c>
      <c r="R1921" t="str">
        <f t="shared" si="179"/>
        <v>gadgets</v>
      </c>
      <c r="S1921" s="10">
        <f t="shared" si="177"/>
        <v>42113.667233796295</v>
      </c>
      <c r="T1921" s="10">
        <f t="shared" si="178"/>
        <v>42143.667233796295</v>
      </c>
    </row>
    <row r="1922" spans="1:20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9"/>
        <v>gadgets</v>
      </c>
      <c r="S1922" s="10">
        <f t="shared" si="177"/>
        <v>42270.66737268518</v>
      </c>
      <c r="T1922" s="10">
        <f t="shared" si="178"/>
        <v>42298.749999999993</v>
      </c>
    </row>
    <row r="1923" spans="1:20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5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136.80000000000001</v>
      </c>
      <c r="P1923">
        <f t="shared" ref="P1923:P1986" si="181">(E1923/L1923)</f>
        <v>54</v>
      </c>
      <c r="Q1923" t="str">
        <f t="shared" ref="Q1923:Q1986" si="182">LEFT(N1923,SEARCH("/",N1923,1)-1)</f>
        <v>music</v>
      </c>
      <c r="R1923" t="str">
        <f t="shared" si="179"/>
        <v>indie rock</v>
      </c>
      <c r="S1923" s="10">
        <f t="shared" ref="S1923:S1986" si="183">(J1923/86400)+25569+(-5/24)</f>
        <v>41074.013229166667</v>
      </c>
      <c r="T1923" s="10">
        <f t="shared" ref="T1923:T1986" si="184">(I1923/86400)+25569+(-5/24)</f>
        <v>41104.013229166667</v>
      </c>
    </row>
    <row r="1924" spans="1:20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5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79"/>
        <v>indie rock</v>
      </c>
      <c r="S1924" s="10">
        <f t="shared" si="183"/>
        <v>41590.047534722216</v>
      </c>
      <c r="T1924" s="10">
        <f t="shared" si="184"/>
        <v>41620.047534722216</v>
      </c>
    </row>
    <row r="1925" spans="1:20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79"/>
        <v>indie rock</v>
      </c>
      <c r="S1925" s="10">
        <f t="shared" si="183"/>
        <v>40772.640416666662</v>
      </c>
      <c r="T1925" s="10">
        <f t="shared" si="184"/>
        <v>40812.999305555553</v>
      </c>
    </row>
    <row r="1926" spans="1:20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5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ref="R1926:R1989" si="185">RIGHT(N1926,VALUE(LEN(N1926)-LEN(LEFT(N1926,SEARCH("/",N1926,1)-1))-1))</f>
        <v>indie rock</v>
      </c>
      <c r="S1926" s="10">
        <f t="shared" si="183"/>
        <v>41626.552719907406</v>
      </c>
      <c r="T1926" s="10">
        <f t="shared" si="184"/>
        <v>41654.606249999997</v>
      </c>
    </row>
    <row r="1927" spans="1:20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5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ref="O1927:O1990" si="186">(E1927/D1927)*100</f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5"/>
        <v>indie rock</v>
      </c>
      <c r="S1927" s="10">
        <f t="shared" si="183"/>
        <v>41535.693148148144</v>
      </c>
      <c r="T1927" s="10">
        <f t="shared" si="184"/>
        <v>41557.791666666664</v>
      </c>
    </row>
    <row r="1928" spans="1:20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5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6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5"/>
        <v>indie rock</v>
      </c>
      <c r="S1928" s="10">
        <f t="shared" si="183"/>
        <v>40456.746018518512</v>
      </c>
      <c r="T1928" s="10">
        <f t="shared" si="184"/>
        <v>40483.80972222222</v>
      </c>
    </row>
    <row r="1929" spans="1:20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5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6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5"/>
        <v>indie rock</v>
      </c>
      <c r="S1929" s="10">
        <f t="shared" si="183"/>
        <v>40960.653229166666</v>
      </c>
      <c r="T1929" s="10">
        <f t="shared" si="184"/>
        <v>40975.999305555553</v>
      </c>
    </row>
    <row r="1930" spans="1:20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5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6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5"/>
        <v>indie rock</v>
      </c>
      <c r="S1930" s="10">
        <f t="shared" si="183"/>
        <v>41371.439745370364</v>
      </c>
      <c r="T1930" s="10">
        <f t="shared" si="184"/>
        <v>41401.439745370364</v>
      </c>
    </row>
    <row r="1931" spans="1:20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5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6"/>
        <v>100.3125</v>
      </c>
      <c r="P1931">
        <f t="shared" si="181"/>
        <v>42.8</v>
      </c>
      <c r="Q1931" t="str">
        <f t="shared" si="182"/>
        <v>music</v>
      </c>
      <c r="R1931" t="str">
        <f t="shared" si="185"/>
        <v>indie rock</v>
      </c>
      <c r="S1931" s="10">
        <f t="shared" si="183"/>
        <v>40686.813263888886</v>
      </c>
      <c r="T1931" s="10">
        <f t="shared" si="184"/>
        <v>40728.813263888886</v>
      </c>
    </row>
    <row r="1932" spans="1:20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5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6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5"/>
        <v>indie rock</v>
      </c>
      <c r="S1932" s="10">
        <f t="shared" si="183"/>
        <v>41402.350486111107</v>
      </c>
      <c r="T1932" s="10">
        <f t="shared" si="184"/>
        <v>41462.350486111107</v>
      </c>
    </row>
    <row r="1933" spans="1:20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5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6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5"/>
        <v>indie rock</v>
      </c>
      <c r="S1933" s="10">
        <f t="shared" si="183"/>
        <v>41037.684131944443</v>
      </c>
      <c r="T1933" s="10">
        <f t="shared" si="184"/>
        <v>41050.9375</v>
      </c>
    </row>
    <row r="1934" spans="1:20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5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6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5"/>
        <v>indie rock</v>
      </c>
      <c r="S1934" s="10">
        <f t="shared" si="183"/>
        <v>40911.601539351854</v>
      </c>
      <c r="T1934" s="10">
        <f t="shared" si="184"/>
        <v>40932.601539351854</v>
      </c>
    </row>
    <row r="1935" spans="1:20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6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5"/>
        <v>indie rock</v>
      </c>
      <c r="S1935" s="10">
        <f t="shared" si="183"/>
        <v>41878.922534722216</v>
      </c>
      <c r="T1935" s="10">
        <f t="shared" si="184"/>
        <v>41908.922534722216</v>
      </c>
    </row>
    <row r="1936" spans="1:20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5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6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5"/>
        <v>indie rock</v>
      </c>
      <c r="S1936" s="10">
        <f t="shared" si="183"/>
        <v>40865.658807870372</v>
      </c>
      <c r="T1936" s="10">
        <f t="shared" si="184"/>
        <v>40902</v>
      </c>
    </row>
    <row r="1937" spans="1:20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5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6"/>
        <v>108.4</v>
      </c>
      <c r="P1937">
        <f t="shared" si="181"/>
        <v>54.2</v>
      </c>
      <c r="Q1937" t="str">
        <f t="shared" si="182"/>
        <v>music</v>
      </c>
      <c r="R1937" t="str">
        <f t="shared" si="185"/>
        <v>indie rock</v>
      </c>
      <c r="S1937" s="10">
        <f t="shared" si="183"/>
        <v>41773.724201388883</v>
      </c>
      <c r="T1937" s="10">
        <f t="shared" si="184"/>
        <v>41810.999305555553</v>
      </c>
    </row>
    <row r="1938" spans="1:20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5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6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5"/>
        <v>indie rock</v>
      </c>
      <c r="S1938" s="10">
        <f t="shared" si="183"/>
        <v>40852.68136574074</v>
      </c>
      <c r="T1938" s="10">
        <f t="shared" si="184"/>
        <v>40883.040972222218</v>
      </c>
    </row>
    <row r="1939" spans="1:20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5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6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5"/>
        <v>indie rock</v>
      </c>
      <c r="S1939" s="10">
        <f t="shared" si="183"/>
        <v>41058.91065972222</v>
      </c>
      <c r="T1939" s="10">
        <f t="shared" si="184"/>
        <v>41074.957638888889</v>
      </c>
    </row>
    <row r="1940" spans="1:20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5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6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5"/>
        <v>indie rock</v>
      </c>
      <c r="S1940" s="10">
        <f t="shared" si="183"/>
        <v>41426.05128472222</v>
      </c>
      <c r="T1940" s="10">
        <f t="shared" si="184"/>
        <v>41457</v>
      </c>
    </row>
    <row r="1941" spans="1:20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5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6"/>
        <v>110.7</v>
      </c>
      <c r="P1941">
        <f t="shared" si="181"/>
        <v>115.3125</v>
      </c>
      <c r="Q1941" t="str">
        <f t="shared" si="182"/>
        <v>music</v>
      </c>
      <c r="R1941" t="str">
        <f t="shared" si="185"/>
        <v>indie rock</v>
      </c>
      <c r="S1941" s="10">
        <f t="shared" si="183"/>
        <v>41313.776712962957</v>
      </c>
      <c r="T1941" s="10">
        <f t="shared" si="184"/>
        <v>41343.735046296293</v>
      </c>
    </row>
    <row r="1942" spans="1:20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5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6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5"/>
        <v>indie rock</v>
      </c>
      <c r="S1942" s="10">
        <f t="shared" si="183"/>
        <v>40670.298993055556</v>
      </c>
      <c r="T1942" s="10">
        <f t="shared" si="184"/>
        <v>40708.957638888889</v>
      </c>
    </row>
    <row r="1943" spans="1:20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5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6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5"/>
        <v>hardware</v>
      </c>
      <c r="S1943" s="10">
        <f t="shared" si="183"/>
        <v>41744.08253472222</v>
      </c>
      <c r="T1943" s="10">
        <f t="shared" si="184"/>
        <v>41774.08253472222</v>
      </c>
    </row>
    <row r="1944" spans="1:20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5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6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5"/>
        <v>hardware</v>
      </c>
      <c r="S1944" s="10">
        <f t="shared" si="183"/>
        <v>40638.619675925926</v>
      </c>
      <c r="T1944" s="10">
        <f t="shared" si="184"/>
        <v>40728.619675925926</v>
      </c>
    </row>
    <row r="1945" spans="1:20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6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5"/>
        <v>hardware</v>
      </c>
      <c r="S1945" s="10">
        <f t="shared" si="183"/>
        <v>42548.061527777776</v>
      </c>
      <c r="T1945" s="10">
        <f t="shared" si="184"/>
        <v>42593.061527777776</v>
      </c>
    </row>
    <row r="1946" spans="1:20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5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6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5"/>
        <v>hardware</v>
      </c>
      <c r="S1946" s="10">
        <f t="shared" si="183"/>
        <v>41730.376041666663</v>
      </c>
      <c r="T1946" s="10">
        <f t="shared" si="184"/>
        <v>41760.376041666663</v>
      </c>
    </row>
    <row r="1947" spans="1:20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5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6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5"/>
        <v>hardware</v>
      </c>
      <c r="S1947" s="10">
        <f t="shared" si="183"/>
        <v>42157.043495370366</v>
      </c>
      <c r="T1947" s="10">
        <f t="shared" si="184"/>
        <v>42197.043495370366</v>
      </c>
    </row>
    <row r="1948" spans="1:20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5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6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5"/>
        <v>hardware</v>
      </c>
      <c r="S1948" s="10">
        <f t="shared" si="183"/>
        <v>41688.941678240742</v>
      </c>
      <c r="T1948" s="10">
        <f t="shared" si="184"/>
        <v>41748.900011574071</v>
      </c>
    </row>
    <row r="1949" spans="1:20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5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6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5"/>
        <v>hardware</v>
      </c>
      <c r="S1949" s="10">
        <f t="shared" si="183"/>
        <v>40102.709722222222</v>
      </c>
      <c r="T1949" s="10">
        <f t="shared" si="184"/>
        <v>40140.040972222218</v>
      </c>
    </row>
    <row r="1950" spans="1:20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5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6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5"/>
        <v>hardware</v>
      </c>
      <c r="S1950" s="10">
        <f t="shared" si="183"/>
        <v>42473.395937499998</v>
      </c>
      <c r="T1950" s="10">
        <f t="shared" si="184"/>
        <v>42527.501388888886</v>
      </c>
    </row>
    <row r="1951" spans="1:20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5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6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5"/>
        <v>hardware</v>
      </c>
      <c r="S1951" s="10">
        <f t="shared" si="183"/>
        <v>41800.21471064815</v>
      </c>
      <c r="T1951" s="10">
        <f t="shared" si="184"/>
        <v>41830.21471064815</v>
      </c>
    </row>
    <row r="1952" spans="1:20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5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6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5"/>
        <v>hardware</v>
      </c>
      <c r="S1952" s="10">
        <f t="shared" si="183"/>
        <v>40623.973067129627</v>
      </c>
      <c r="T1952" s="10">
        <f t="shared" si="184"/>
        <v>40654.973067129627</v>
      </c>
    </row>
    <row r="1953" spans="1:20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5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6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5"/>
        <v>hardware</v>
      </c>
      <c r="S1953" s="10">
        <f t="shared" si="183"/>
        <v>42651.212233796294</v>
      </c>
      <c r="T1953" s="10">
        <f t="shared" si="184"/>
        <v>42681.253900462958</v>
      </c>
    </row>
    <row r="1954" spans="1:20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5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6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5"/>
        <v>hardware</v>
      </c>
      <c r="S1954" s="10">
        <f t="shared" si="183"/>
        <v>41526.398321759254</v>
      </c>
      <c r="T1954" s="10">
        <f t="shared" si="184"/>
        <v>41563.398321759254</v>
      </c>
    </row>
    <row r="1955" spans="1:20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6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5"/>
        <v>hardware</v>
      </c>
      <c r="S1955" s="10">
        <f t="shared" si="183"/>
        <v>40940.991493055553</v>
      </c>
      <c r="T1955" s="10">
        <f t="shared" si="184"/>
        <v>40969.916666666664</v>
      </c>
    </row>
    <row r="1956" spans="1:20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5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6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5"/>
        <v>hardware</v>
      </c>
      <c r="S1956" s="10">
        <f t="shared" si="183"/>
        <v>42394.372407407405</v>
      </c>
      <c r="T1956" s="10">
        <f t="shared" si="184"/>
        <v>42440.999999999993</v>
      </c>
    </row>
    <row r="1957" spans="1:20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5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6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5"/>
        <v>hardware</v>
      </c>
      <c r="S1957" s="10">
        <f t="shared" si="183"/>
        <v>41020.063437500001</v>
      </c>
      <c r="T1957" s="10">
        <f t="shared" si="184"/>
        <v>41052.583333333328</v>
      </c>
    </row>
    <row r="1958" spans="1:20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5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6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5"/>
        <v>hardware</v>
      </c>
      <c r="S1958" s="10">
        <f t="shared" si="183"/>
        <v>42067.71533564815</v>
      </c>
      <c r="T1958" s="10">
        <f t="shared" si="184"/>
        <v>42112.673668981479</v>
      </c>
    </row>
    <row r="1959" spans="1:20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5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6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5"/>
        <v>hardware</v>
      </c>
      <c r="S1959" s="10">
        <f t="shared" si="183"/>
        <v>41178.890196759261</v>
      </c>
      <c r="T1959" s="10">
        <f t="shared" si="184"/>
        <v>41208.890196759261</v>
      </c>
    </row>
    <row r="1960" spans="1:20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5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6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5"/>
        <v>hardware</v>
      </c>
      <c r="S1960" s="10">
        <f t="shared" si="183"/>
        <v>41326.779641203699</v>
      </c>
      <c r="T1960" s="10">
        <f t="shared" si="184"/>
        <v>41356.737974537034</v>
      </c>
    </row>
    <row r="1961" spans="1:20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5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6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5"/>
        <v>hardware</v>
      </c>
      <c r="S1961" s="10">
        <f t="shared" si="183"/>
        <v>41871.637268518512</v>
      </c>
      <c r="T1961" s="10">
        <f t="shared" si="184"/>
        <v>41912.791666666664</v>
      </c>
    </row>
    <row r="1962" spans="1:20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5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6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5"/>
        <v>hardware</v>
      </c>
      <c r="S1962" s="10">
        <f t="shared" si="183"/>
        <v>41964.154409722221</v>
      </c>
      <c r="T1962" s="10">
        <f t="shared" si="184"/>
        <v>41994.154409722221</v>
      </c>
    </row>
    <row r="1963" spans="1:20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5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6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5"/>
        <v>hardware</v>
      </c>
      <c r="S1963" s="10">
        <f t="shared" si="183"/>
        <v>41147.986307870371</v>
      </c>
      <c r="T1963" s="10">
        <f t="shared" si="184"/>
        <v>41187.957638888889</v>
      </c>
    </row>
    <row r="1964" spans="1:20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5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6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5"/>
        <v>hardware</v>
      </c>
      <c r="S1964" s="10">
        <f t="shared" si="183"/>
        <v>41742.572175925925</v>
      </c>
      <c r="T1964" s="10">
        <f t="shared" si="184"/>
        <v>41772.572175925925</v>
      </c>
    </row>
    <row r="1965" spans="1:20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6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5"/>
        <v>hardware</v>
      </c>
      <c r="S1965" s="10">
        <f t="shared" si="183"/>
        <v>41863.221458333333</v>
      </c>
      <c r="T1965" s="10">
        <f t="shared" si="184"/>
        <v>41898.221458333333</v>
      </c>
    </row>
    <row r="1966" spans="1:20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5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6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5"/>
        <v>hardware</v>
      </c>
      <c r="S1966" s="10">
        <f t="shared" si="183"/>
        <v>42452.064490740733</v>
      </c>
      <c r="T1966" s="10">
        <f t="shared" si="184"/>
        <v>42482.064490740733</v>
      </c>
    </row>
    <row r="1967" spans="1:20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5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6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5"/>
        <v>hardware</v>
      </c>
      <c r="S1967" s="10">
        <f t="shared" si="183"/>
        <v>40897.880902777775</v>
      </c>
      <c r="T1967" s="10">
        <f t="shared" si="184"/>
        <v>40919.833333333328</v>
      </c>
    </row>
    <row r="1968" spans="1:20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5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6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5"/>
        <v>hardware</v>
      </c>
      <c r="S1968" s="10">
        <f t="shared" si="183"/>
        <v>41835.332152777773</v>
      </c>
      <c r="T1968" s="10">
        <f t="shared" si="184"/>
        <v>41865.332152777773</v>
      </c>
    </row>
    <row r="1969" spans="1:20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5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6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5"/>
        <v>hardware</v>
      </c>
      <c r="S1969" s="10">
        <f t="shared" si="183"/>
        <v>41730.455196759256</v>
      </c>
      <c r="T1969" s="10">
        <f t="shared" si="184"/>
        <v>41760.455196759256</v>
      </c>
    </row>
    <row r="1970" spans="1:20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5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6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5"/>
        <v>hardware</v>
      </c>
      <c r="S1970" s="10">
        <f t="shared" si="183"/>
        <v>42676.378645833327</v>
      </c>
      <c r="T1970" s="10">
        <f t="shared" si="184"/>
        <v>42707.420312499999</v>
      </c>
    </row>
    <row r="1971" spans="1:20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5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6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5"/>
        <v>hardware</v>
      </c>
      <c r="S1971" s="10">
        <f t="shared" si="183"/>
        <v>42557.584120370368</v>
      </c>
      <c r="T1971" s="10">
        <f t="shared" si="184"/>
        <v>42587.584120370368</v>
      </c>
    </row>
    <row r="1972" spans="1:20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5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6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5"/>
        <v>hardware</v>
      </c>
      <c r="S1972" s="10">
        <f t="shared" si="183"/>
        <v>41323.984965277778</v>
      </c>
      <c r="T1972" s="10">
        <f t="shared" si="184"/>
        <v>41383.943298611106</v>
      </c>
    </row>
    <row r="1973" spans="1:20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5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6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5"/>
        <v>hardware</v>
      </c>
      <c r="S1973" s="10">
        <f t="shared" si="183"/>
        <v>41561.29237268518</v>
      </c>
      <c r="T1973" s="10">
        <f t="shared" si="184"/>
        <v>41592.958333333328</v>
      </c>
    </row>
    <row r="1974" spans="1:20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5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6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5"/>
        <v>hardware</v>
      </c>
      <c r="S1974" s="10">
        <f t="shared" si="183"/>
        <v>41200.803749999999</v>
      </c>
      <c r="T1974" s="10">
        <f t="shared" si="184"/>
        <v>41230.845416666663</v>
      </c>
    </row>
    <row r="1975" spans="1:20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6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5"/>
        <v>hardware</v>
      </c>
      <c r="S1975" s="10">
        <f t="shared" si="183"/>
        <v>42549.514629629623</v>
      </c>
      <c r="T1975" s="10">
        <f t="shared" si="184"/>
        <v>42588.083333333336</v>
      </c>
    </row>
    <row r="1976" spans="1:20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5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6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5"/>
        <v>hardware</v>
      </c>
      <c r="S1976" s="10">
        <f t="shared" si="183"/>
        <v>41445.125798611109</v>
      </c>
      <c r="T1976" s="10">
        <f t="shared" si="184"/>
        <v>41505.125798611109</v>
      </c>
    </row>
    <row r="1977" spans="1:20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5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6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5"/>
        <v>hardware</v>
      </c>
      <c r="S1977" s="10">
        <f t="shared" si="183"/>
        <v>41313.54688657407</v>
      </c>
      <c r="T1977" s="10">
        <f t="shared" si="184"/>
        <v>41343.54688657407</v>
      </c>
    </row>
    <row r="1978" spans="1:20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5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6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5"/>
        <v>hardware</v>
      </c>
      <c r="S1978" s="10">
        <f t="shared" si="183"/>
        <v>41438.691261574073</v>
      </c>
      <c r="T1978" s="10">
        <f t="shared" si="184"/>
        <v>41468.691261574073</v>
      </c>
    </row>
    <row r="1979" spans="1:20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5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5"/>
        <v>hardware</v>
      </c>
      <c r="S1979" s="10">
        <f t="shared" si="183"/>
        <v>42311.008564814816</v>
      </c>
      <c r="T1979" s="10">
        <f t="shared" si="184"/>
        <v>42357.124305555553</v>
      </c>
    </row>
    <row r="1980" spans="1:20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5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5"/>
        <v>hardware</v>
      </c>
      <c r="S1980" s="10">
        <f t="shared" si="183"/>
        <v>41039.017268518517</v>
      </c>
      <c r="T1980" s="10">
        <f t="shared" si="184"/>
        <v>41072.083333333328</v>
      </c>
    </row>
    <row r="1981" spans="1:20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5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5"/>
        <v>hardware</v>
      </c>
      <c r="S1981" s="10">
        <f t="shared" si="183"/>
        <v>42290.25168981481</v>
      </c>
      <c r="T1981" s="10">
        <f t="shared" si="184"/>
        <v>42326.999305555553</v>
      </c>
    </row>
    <row r="1982" spans="1:20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5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5"/>
        <v>hardware</v>
      </c>
      <c r="S1982" s="10">
        <f t="shared" si="183"/>
        <v>42423.334050925921</v>
      </c>
      <c r="T1982" s="10">
        <f t="shared" si="184"/>
        <v>42463.292384259257</v>
      </c>
    </row>
    <row r="1983" spans="1:20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5.08</v>
      </c>
      <c r="P1983">
        <f t="shared" si="181"/>
        <v>31.75</v>
      </c>
      <c r="Q1983" t="str">
        <f t="shared" si="182"/>
        <v>photography</v>
      </c>
      <c r="R1983" t="str">
        <f t="shared" si="185"/>
        <v>people</v>
      </c>
      <c r="S1983" s="10">
        <f t="shared" si="183"/>
        <v>41799.516956018517</v>
      </c>
      <c r="T1983" s="10">
        <f t="shared" si="184"/>
        <v>41829.516956018517</v>
      </c>
    </row>
    <row r="1984" spans="1:20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5"/>
        <v>people</v>
      </c>
      <c r="S1984" s="10">
        <f t="shared" si="183"/>
        <v>42678.378321759257</v>
      </c>
      <c r="T1984" s="10">
        <f t="shared" si="184"/>
        <v>42708.419988425921</v>
      </c>
    </row>
    <row r="1985" spans="1:20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4.3</v>
      </c>
      <c r="P1985">
        <f t="shared" si="181"/>
        <v>88.6875</v>
      </c>
      <c r="Q1985" t="str">
        <f t="shared" si="182"/>
        <v>photography</v>
      </c>
      <c r="R1985" t="str">
        <f t="shared" si="185"/>
        <v>people</v>
      </c>
      <c r="S1985" s="10">
        <f t="shared" si="183"/>
        <v>42592.803449074076</v>
      </c>
      <c r="T1985" s="10">
        <f t="shared" si="184"/>
        <v>42615.083333333336</v>
      </c>
    </row>
    <row r="1986" spans="1:20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5"/>
        <v>people</v>
      </c>
      <c r="S1986" s="10">
        <f t="shared" si="183"/>
        <v>41913.581956018512</v>
      </c>
      <c r="T1986" s="10">
        <f t="shared" si="184"/>
        <v>41973.623622685183</v>
      </c>
    </row>
    <row r="1987" spans="1:20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</v>
      </c>
      <c r="P1987">
        <f t="shared" ref="P1987:P2050" si="187">(E1987/L1987)</f>
        <v>12.75</v>
      </c>
      <c r="Q1987" t="str">
        <f t="shared" ref="Q1987:Q2050" si="188">LEFT(N1987,SEARCH("/",N1987,1)-1)</f>
        <v>photography</v>
      </c>
      <c r="R1987" t="str">
        <f t="shared" si="185"/>
        <v>people</v>
      </c>
      <c r="S1987" s="10">
        <f t="shared" ref="S1987:S2050" si="189">(J1987/86400)+25569+(-5/24)</f>
        <v>42555.490405092591</v>
      </c>
      <c r="T1987" s="10">
        <f t="shared" ref="T1987:T2050" si="190">(I1987/86400)+25569+(-5/24)</f>
        <v>42584.749999999993</v>
      </c>
    </row>
    <row r="1988" spans="1:20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5"/>
        <v>people</v>
      </c>
      <c r="S1988" s="10">
        <f t="shared" si="189"/>
        <v>42413.225497685184</v>
      </c>
      <c r="T1988" s="10">
        <f t="shared" si="190"/>
        <v>42443.183831018519</v>
      </c>
    </row>
    <row r="1989" spans="1:20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5"/>
        <v>people</v>
      </c>
      <c r="S1989" s="10">
        <f t="shared" si="189"/>
        <v>42034.431435185186</v>
      </c>
      <c r="T1989" s="10">
        <f t="shared" si="190"/>
        <v>42064.431435185186</v>
      </c>
    </row>
    <row r="1990" spans="1:20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ref="R1990:R2053" si="191">RIGHT(N1990,VALUE(LEN(N1990)-LEN(LEFT(N1990,SEARCH("/",N1990,1)-1))-1))</f>
        <v>people</v>
      </c>
      <c r="S1990" s="10">
        <f t="shared" si="189"/>
        <v>42206.554884259262</v>
      </c>
      <c r="T1990" s="10">
        <f t="shared" si="190"/>
        <v>42236.554884259262</v>
      </c>
    </row>
    <row r="1991" spans="1:20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ref="O1991:O2054" si="192">(E1991/D1991)*100</f>
        <v>1</v>
      </c>
      <c r="P1991">
        <f t="shared" si="187"/>
        <v>50</v>
      </c>
      <c r="Q1991" t="str">
        <f t="shared" si="188"/>
        <v>photography</v>
      </c>
      <c r="R1991" t="str">
        <f t="shared" si="191"/>
        <v>people</v>
      </c>
      <c r="S1991" s="10">
        <f t="shared" si="189"/>
        <v>42685.472314814811</v>
      </c>
      <c r="T1991" s="10">
        <f t="shared" si="190"/>
        <v>42715.472314814811</v>
      </c>
    </row>
    <row r="1992" spans="1:20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92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91"/>
        <v>people</v>
      </c>
      <c r="S1992" s="10">
        <f t="shared" si="189"/>
        <v>42397.987638888888</v>
      </c>
      <c r="T1992" s="10">
        <f t="shared" si="190"/>
        <v>42412.987638888888</v>
      </c>
    </row>
    <row r="1993" spans="1:20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92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91"/>
        <v>people</v>
      </c>
      <c r="S1993" s="10">
        <f t="shared" si="189"/>
        <v>42167.685023148144</v>
      </c>
      <c r="T1993" s="10">
        <f t="shared" si="190"/>
        <v>42188.685023148144</v>
      </c>
    </row>
    <row r="1994" spans="1:20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92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91"/>
        <v>people</v>
      </c>
      <c r="S1994" s="10">
        <f t="shared" si="189"/>
        <v>42022.935081018521</v>
      </c>
      <c r="T1994" s="10">
        <f t="shared" si="190"/>
        <v>42052.935081018521</v>
      </c>
    </row>
    <row r="1995" spans="1:20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92"/>
        <v>0</v>
      </c>
      <c r="P1995" t="e">
        <f t="shared" si="187"/>
        <v>#DIV/0!</v>
      </c>
      <c r="Q1995" t="str">
        <f t="shared" si="188"/>
        <v>photography</v>
      </c>
      <c r="R1995" t="str">
        <f t="shared" si="191"/>
        <v>people</v>
      </c>
      <c r="S1995" s="10">
        <f t="shared" si="189"/>
        <v>42329.380057870367</v>
      </c>
      <c r="T1995" s="10">
        <f t="shared" si="190"/>
        <v>42359.380057870367</v>
      </c>
    </row>
    <row r="1996" spans="1:20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92"/>
        <v>0</v>
      </c>
      <c r="P1996" t="e">
        <f t="shared" si="187"/>
        <v>#DIV/0!</v>
      </c>
      <c r="Q1996" t="str">
        <f t="shared" si="188"/>
        <v>photography</v>
      </c>
      <c r="R1996" t="str">
        <f t="shared" si="191"/>
        <v>people</v>
      </c>
      <c r="S1996" s="10">
        <f t="shared" si="189"/>
        <v>42650.797939814809</v>
      </c>
      <c r="T1996" s="10">
        <f t="shared" si="190"/>
        <v>42710.839606481481</v>
      </c>
    </row>
    <row r="1997" spans="1:20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92"/>
        <v>7.8</v>
      </c>
      <c r="P1997">
        <f t="shared" si="187"/>
        <v>26</v>
      </c>
      <c r="Q1997" t="str">
        <f t="shared" si="188"/>
        <v>photography</v>
      </c>
      <c r="R1997" t="str">
        <f t="shared" si="191"/>
        <v>people</v>
      </c>
      <c r="S1997" s="10">
        <f t="shared" si="189"/>
        <v>42181.693703703706</v>
      </c>
      <c r="T1997" s="10">
        <f t="shared" si="190"/>
        <v>42201.693703703706</v>
      </c>
    </row>
    <row r="1998" spans="1:20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92"/>
        <v>0</v>
      </c>
      <c r="P1998" t="e">
        <f t="shared" si="187"/>
        <v>#DIV/0!</v>
      </c>
      <c r="Q1998" t="str">
        <f t="shared" si="188"/>
        <v>photography</v>
      </c>
      <c r="R1998" t="str">
        <f t="shared" si="191"/>
        <v>people</v>
      </c>
      <c r="S1998" s="10">
        <f t="shared" si="189"/>
        <v>41800.611238425925</v>
      </c>
      <c r="T1998" s="10">
        <f t="shared" si="190"/>
        <v>41830.611238425925</v>
      </c>
    </row>
    <row r="1999" spans="1:20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92"/>
        <v>0</v>
      </c>
      <c r="P1999" t="e">
        <f t="shared" si="187"/>
        <v>#DIV/0!</v>
      </c>
      <c r="Q1999" t="str">
        <f t="shared" si="188"/>
        <v>photography</v>
      </c>
      <c r="R1999" t="str">
        <f t="shared" si="191"/>
        <v>people</v>
      </c>
      <c r="S1999" s="10">
        <f t="shared" si="189"/>
        <v>41847.722361111111</v>
      </c>
      <c r="T1999" s="10">
        <f t="shared" si="190"/>
        <v>41877.722361111111</v>
      </c>
    </row>
    <row r="2000" spans="1:20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92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91"/>
        <v>people</v>
      </c>
      <c r="S2000" s="10">
        <f t="shared" si="189"/>
        <v>41806.910162037035</v>
      </c>
      <c r="T2000" s="10">
        <f t="shared" si="190"/>
        <v>41851.910162037035</v>
      </c>
    </row>
    <row r="2001" spans="1:20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92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91"/>
        <v>people</v>
      </c>
      <c r="S2001" s="10">
        <f t="shared" si="189"/>
        <v>41926.274398148147</v>
      </c>
      <c r="T2001" s="10">
        <f t="shared" si="190"/>
        <v>41956.316064814811</v>
      </c>
    </row>
    <row r="2002" spans="1:20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92"/>
        <v>12.5</v>
      </c>
      <c r="P2002">
        <f t="shared" si="187"/>
        <v>25</v>
      </c>
      <c r="Q2002" t="str">
        <f t="shared" si="188"/>
        <v>photography</v>
      </c>
      <c r="R2002" t="str">
        <f t="shared" si="191"/>
        <v>people</v>
      </c>
      <c r="S2002" s="10">
        <f t="shared" si="189"/>
        <v>42345.743206018517</v>
      </c>
      <c r="T2002" s="10">
        <f t="shared" si="190"/>
        <v>42375.743206018517</v>
      </c>
    </row>
    <row r="2003" spans="1:20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5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92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91"/>
        <v>hardware</v>
      </c>
      <c r="S2003" s="10">
        <f t="shared" si="189"/>
        <v>42136.001342592594</v>
      </c>
      <c r="T2003" s="10">
        <f t="shared" si="190"/>
        <v>42167.624999999993</v>
      </c>
    </row>
    <row r="2004" spans="1:20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5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2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91"/>
        <v>hardware</v>
      </c>
      <c r="S2004" s="10">
        <f t="shared" si="189"/>
        <v>42728.503969907404</v>
      </c>
      <c r="T2004" s="10">
        <f t="shared" si="190"/>
        <v>42758.503969907404</v>
      </c>
    </row>
    <row r="2005" spans="1:20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2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91"/>
        <v>hardware</v>
      </c>
      <c r="S2005" s="10">
        <f t="shared" si="189"/>
        <v>40346.917268518519</v>
      </c>
      <c r="T2005" s="10">
        <f t="shared" si="190"/>
        <v>40361.75</v>
      </c>
    </row>
    <row r="2006" spans="1:20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5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2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91"/>
        <v>hardware</v>
      </c>
      <c r="S2006" s="10">
        <f t="shared" si="189"/>
        <v>41800.396562499998</v>
      </c>
      <c r="T2006" s="10">
        <f t="shared" si="190"/>
        <v>41830.396562499998</v>
      </c>
    </row>
    <row r="2007" spans="1:20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5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2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91"/>
        <v>hardware</v>
      </c>
      <c r="S2007" s="10">
        <f t="shared" si="189"/>
        <v>41535.604374999995</v>
      </c>
      <c r="T2007" s="10">
        <f t="shared" si="190"/>
        <v>41562.957638888889</v>
      </c>
    </row>
    <row r="2008" spans="1:20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5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2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91"/>
        <v>hardware</v>
      </c>
      <c r="S2008" s="10">
        <f t="shared" si="189"/>
        <v>41941.292187499996</v>
      </c>
      <c r="T2008" s="10">
        <f t="shared" si="190"/>
        <v>41976.333854166667</v>
      </c>
    </row>
    <row r="2009" spans="1:20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5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2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91"/>
        <v>hardware</v>
      </c>
      <c r="S2009" s="10">
        <f t="shared" si="189"/>
        <v>40347.629467592589</v>
      </c>
      <c r="T2009" s="10">
        <f t="shared" si="190"/>
        <v>40413.958333333328</v>
      </c>
    </row>
    <row r="2010" spans="1:20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5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2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91"/>
        <v>hardware</v>
      </c>
      <c r="S2010" s="10">
        <f t="shared" si="189"/>
        <v>40761.396087962959</v>
      </c>
      <c r="T2010" s="10">
        <f t="shared" si="190"/>
        <v>40805.396087962959</v>
      </c>
    </row>
    <row r="2011" spans="1:20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5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2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91"/>
        <v>hardware</v>
      </c>
      <c r="S2011" s="10">
        <f t="shared" si="189"/>
        <v>42661.115081018514</v>
      </c>
      <c r="T2011" s="10">
        <f t="shared" si="190"/>
        <v>42697.156747685185</v>
      </c>
    </row>
    <row r="2012" spans="1:20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5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2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91"/>
        <v>hardware</v>
      </c>
      <c r="S2012" s="10">
        <f t="shared" si="189"/>
        <v>42570.788090277776</v>
      </c>
      <c r="T2012" s="10">
        <f t="shared" si="190"/>
        <v>42600.788090277776</v>
      </c>
    </row>
    <row r="2013" spans="1:20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5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2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91"/>
        <v>hardware</v>
      </c>
      <c r="S2013" s="10">
        <f t="shared" si="189"/>
        <v>42347.150150462963</v>
      </c>
      <c r="T2013" s="10">
        <f t="shared" si="190"/>
        <v>42380.749999999993</v>
      </c>
    </row>
    <row r="2014" spans="1:20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5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2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91"/>
        <v>hardware</v>
      </c>
      <c r="S2014" s="10">
        <f t="shared" si="189"/>
        <v>42010.613900462959</v>
      </c>
      <c r="T2014" s="10">
        <f t="shared" si="190"/>
        <v>42040.613900462959</v>
      </c>
    </row>
    <row r="2015" spans="1:20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2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91"/>
        <v>hardware</v>
      </c>
      <c r="S2015" s="10">
        <f t="shared" si="189"/>
        <v>42499.752476851849</v>
      </c>
      <c r="T2015" s="10">
        <f t="shared" si="190"/>
        <v>42559.752476851849</v>
      </c>
    </row>
    <row r="2016" spans="1:20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5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2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91"/>
        <v>hardware</v>
      </c>
      <c r="S2016" s="10">
        <f t="shared" si="189"/>
        <v>41324.006238425922</v>
      </c>
      <c r="T2016" s="10">
        <f t="shared" si="190"/>
        <v>41357.964571759258</v>
      </c>
    </row>
    <row r="2017" spans="1:20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5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2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91"/>
        <v>hardware</v>
      </c>
      <c r="S2017" s="10">
        <f t="shared" si="189"/>
        <v>40765.668553240735</v>
      </c>
      <c r="T2017" s="10">
        <f t="shared" si="190"/>
        <v>40795.668553240735</v>
      </c>
    </row>
    <row r="2018" spans="1:20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5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2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91"/>
        <v>hardware</v>
      </c>
      <c r="S2018" s="10">
        <f t="shared" si="189"/>
        <v>41312.672442129631</v>
      </c>
      <c r="T2018" s="10">
        <f t="shared" si="190"/>
        <v>41342.672442129631</v>
      </c>
    </row>
    <row r="2019" spans="1:20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5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2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91"/>
        <v>hardware</v>
      </c>
      <c r="S2019" s="10">
        <f t="shared" si="189"/>
        <v>40960.849016203698</v>
      </c>
      <c r="T2019" s="10">
        <f t="shared" si="190"/>
        <v>40991.958333333328</v>
      </c>
    </row>
    <row r="2020" spans="1:20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5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2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91"/>
        <v>hardware</v>
      </c>
      <c r="S2020" s="10">
        <f t="shared" si="189"/>
        <v>42199.157511574071</v>
      </c>
      <c r="T2020" s="10">
        <f t="shared" si="190"/>
        <v>42229.157511574071</v>
      </c>
    </row>
    <row r="2021" spans="1:20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5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2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91"/>
        <v>hardware</v>
      </c>
      <c r="S2021" s="10">
        <f t="shared" si="189"/>
        <v>42605.500243055554</v>
      </c>
      <c r="T2021" s="10">
        <f t="shared" si="190"/>
        <v>42635.500243055554</v>
      </c>
    </row>
    <row r="2022" spans="1:20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5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2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91"/>
        <v>hardware</v>
      </c>
      <c r="S2022" s="10">
        <f t="shared" si="189"/>
        <v>41736.889166666668</v>
      </c>
      <c r="T2022" s="10">
        <f t="shared" si="190"/>
        <v>41773.75277777778</v>
      </c>
    </row>
    <row r="2023" spans="1:20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5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2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91"/>
        <v>hardware</v>
      </c>
      <c r="S2023" s="10">
        <f t="shared" si="189"/>
        <v>41860.862233796295</v>
      </c>
      <c r="T2023" s="10">
        <f t="shared" si="190"/>
        <v>41905.862233796295</v>
      </c>
    </row>
    <row r="2024" spans="1:20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5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2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91"/>
        <v>hardware</v>
      </c>
      <c r="S2024" s="10">
        <f t="shared" si="189"/>
        <v>42502.36078703704</v>
      </c>
      <c r="T2024" s="10">
        <f t="shared" si="190"/>
        <v>42532.36078703704</v>
      </c>
    </row>
    <row r="2025" spans="1:20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2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91"/>
        <v>hardware</v>
      </c>
      <c r="S2025" s="10">
        <f t="shared" si="189"/>
        <v>42136.212418981479</v>
      </c>
      <c r="T2025" s="10">
        <f t="shared" si="190"/>
        <v>42166.212418981479</v>
      </c>
    </row>
    <row r="2026" spans="1:20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5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2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91"/>
        <v>hardware</v>
      </c>
      <c r="S2026" s="10">
        <f t="shared" si="189"/>
        <v>41099.758611111109</v>
      </c>
      <c r="T2026" s="10">
        <f t="shared" si="190"/>
        <v>41133.916666666664</v>
      </c>
    </row>
    <row r="2027" spans="1:20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5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2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91"/>
        <v>hardware</v>
      </c>
      <c r="S2027" s="10">
        <f t="shared" si="189"/>
        <v>42135.976226851846</v>
      </c>
      <c r="T2027" s="10">
        <f t="shared" si="190"/>
        <v>42165.976226851846</v>
      </c>
    </row>
    <row r="2028" spans="1:20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5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2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91"/>
        <v>hardware</v>
      </c>
      <c r="S2028" s="10">
        <f t="shared" si="189"/>
        <v>41704.527604166666</v>
      </c>
      <c r="T2028" s="10">
        <f t="shared" si="190"/>
        <v>41749.957638888889</v>
      </c>
    </row>
    <row r="2029" spans="1:20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5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2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91"/>
        <v>hardware</v>
      </c>
      <c r="S2029" s="10">
        <f t="shared" si="189"/>
        <v>42048.605543981474</v>
      </c>
      <c r="T2029" s="10">
        <f t="shared" si="190"/>
        <v>42093.563877314817</v>
      </c>
    </row>
    <row r="2030" spans="1:20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5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2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91"/>
        <v>hardware</v>
      </c>
      <c r="S2030" s="10">
        <f t="shared" si="189"/>
        <v>40215.710717592592</v>
      </c>
      <c r="T2030" s="10">
        <f t="shared" si="190"/>
        <v>40252.704861111109</v>
      </c>
    </row>
    <row r="2031" spans="1:20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5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2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91"/>
        <v>hardware</v>
      </c>
      <c r="S2031" s="10">
        <f t="shared" si="189"/>
        <v>41847.813437500001</v>
      </c>
      <c r="T2031" s="10">
        <f t="shared" si="190"/>
        <v>41877.813437500001</v>
      </c>
    </row>
    <row r="2032" spans="1:20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5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2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91"/>
        <v>hardware</v>
      </c>
      <c r="S2032" s="10">
        <f t="shared" si="189"/>
        <v>41212.788148148145</v>
      </c>
      <c r="T2032" s="10">
        <f t="shared" si="190"/>
        <v>41242.788148148145</v>
      </c>
    </row>
    <row r="2033" spans="1:20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5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2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91"/>
        <v>hardware</v>
      </c>
      <c r="S2033" s="10">
        <f t="shared" si="189"/>
        <v>41975.120983796289</v>
      </c>
      <c r="T2033" s="10">
        <f t="shared" si="190"/>
        <v>42012.833333333336</v>
      </c>
    </row>
    <row r="2034" spans="1:20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5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2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91"/>
        <v>hardware</v>
      </c>
      <c r="S2034" s="10">
        <f t="shared" si="189"/>
        <v>42689.35733796296</v>
      </c>
      <c r="T2034" s="10">
        <f t="shared" si="190"/>
        <v>42718.999999999993</v>
      </c>
    </row>
    <row r="2035" spans="1:20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2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91"/>
        <v>hardware</v>
      </c>
      <c r="S2035" s="10">
        <f t="shared" si="189"/>
        <v>41724.874050925922</v>
      </c>
      <c r="T2035" s="10">
        <f t="shared" si="190"/>
        <v>41754.874050925922</v>
      </c>
    </row>
    <row r="2036" spans="1:20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5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2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91"/>
        <v>hardware</v>
      </c>
      <c r="S2036" s="10">
        <f t="shared" si="189"/>
        <v>42075.921678240738</v>
      </c>
      <c r="T2036" s="10">
        <f t="shared" si="190"/>
        <v>42131.081944444442</v>
      </c>
    </row>
    <row r="2037" spans="1:20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5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2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91"/>
        <v>hardware</v>
      </c>
      <c r="S2037" s="10">
        <f t="shared" si="189"/>
        <v>42311.41674768518</v>
      </c>
      <c r="T2037" s="10">
        <f t="shared" si="190"/>
        <v>42356.833333333336</v>
      </c>
    </row>
    <row r="2038" spans="1:20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5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2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91"/>
        <v>hardware</v>
      </c>
      <c r="S2038" s="10">
        <f t="shared" si="189"/>
        <v>41738.656469907401</v>
      </c>
      <c r="T2038" s="10">
        <f t="shared" si="190"/>
        <v>41768.656469907401</v>
      </c>
    </row>
    <row r="2039" spans="1:20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5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2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91"/>
        <v>hardware</v>
      </c>
      <c r="S2039" s="10">
        <f t="shared" si="189"/>
        <v>41578.001770833333</v>
      </c>
      <c r="T2039" s="10">
        <f t="shared" si="190"/>
        <v>41638.043437499997</v>
      </c>
    </row>
    <row r="2040" spans="1:20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5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2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91"/>
        <v>hardware</v>
      </c>
      <c r="S2040" s="10">
        <f t="shared" si="189"/>
        <v>41424.062743055554</v>
      </c>
      <c r="T2040" s="10">
        <f t="shared" si="190"/>
        <v>41456.541666666664</v>
      </c>
    </row>
    <row r="2041" spans="1:20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5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2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91"/>
        <v>hardware</v>
      </c>
      <c r="S2041" s="10">
        <f t="shared" si="189"/>
        <v>42675.23061342592</v>
      </c>
      <c r="T2041" s="10">
        <f t="shared" si="190"/>
        <v>42704.999305555553</v>
      </c>
    </row>
    <row r="2042" spans="1:20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5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2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91"/>
        <v>hardware</v>
      </c>
      <c r="S2042" s="10">
        <f t="shared" si="189"/>
        <v>41578.718784722216</v>
      </c>
      <c r="T2042" s="10">
        <f t="shared" si="190"/>
        <v>41593.760451388887</v>
      </c>
    </row>
    <row r="2043" spans="1:20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5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91"/>
        <v>hardware</v>
      </c>
      <c r="S2043" s="10">
        <f t="shared" si="189"/>
        <v>42654.317442129628</v>
      </c>
      <c r="T2043" s="10">
        <f t="shared" si="190"/>
        <v>42684.359108796292</v>
      </c>
    </row>
    <row r="2044" spans="1:20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5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91"/>
        <v>hardware</v>
      </c>
      <c r="S2044" s="10">
        <f t="shared" si="189"/>
        <v>42331.499699074069</v>
      </c>
      <c r="T2044" s="10">
        <f t="shared" si="190"/>
        <v>42391.499699074069</v>
      </c>
    </row>
    <row r="2045" spans="1:20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91"/>
        <v>hardware</v>
      </c>
      <c r="S2045" s="10">
        <f t="shared" si="189"/>
        <v>42660.968483796292</v>
      </c>
      <c r="T2045" s="10">
        <f t="shared" si="190"/>
        <v>42714.999305555553</v>
      </c>
    </row>
    <row r="2046" spans="1:20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5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91"/>
        <v>hardware</v>
      </c>
      <c r="S2046" s="10">
        <f t="shared" si="189"/>
        <v>42138.475856481477</v>
      </c>
      <c r="T2046" s="10">
        <f t="shared" si="190"/>
        <v>42168.475856481477</v>
      </c>
    </row>
    <row r="2047" spans="1:20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5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91"/>
        <v>hardware</v>
      </c>
      <c r="S2047" s="10">
        <f t="shared" si="189"/>
        <v>41068.880173611113</v>
      </c>
      <c r="T2047" s="10">
        <f t="shared" si="190"/>
        <v>41098.880173611113</v>
      </c>
    </row>
    <row r="2048" spans="1:20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5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91"/>
        <v>hardware</v>
      </c>
      <c r="S2048" s="10">
        <f t="shared" si="189"/>
        <v>41386.963472222218</v>
      </c>
      <c r="T2048" s="10">
        <f t="shared" si="190"/>
        <v>41416.963472222218</v>
      </c>
    </row>
    <row r="2049" spans="1:20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5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91"/>
        <v>hardware</v>
      </c>
      <c r="S2049" s="10">
        <f t="shared" si="189"/>
        <v>42081.695254629631</v>
      </c>
      <c r="T2049" s="10">
        <f t="shared" si="190"/>
        <v>42110.791666666664</v>
      </c>
    </row>
    <row r="2050" spans="1:20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5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91"/>
        <v>hardware</v>
      </c>
      <c r="S2050" s="10">
        <f t="shared" si="189"/>
        <v>41387.443182870367</v>
      </c>
      <c r="T2050" s="10">
        <f t="shared" si="190"/>
        <v>41417.443182870367</v>
      </c>
    </row>
    <row r="2051" spans="1:20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5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120.19070000000001</v>
      </c>
      <c r="P2051">
        <f t="shared" ref="P2051:P2114" si="193">(E2051/L2051)</f>
        <v>80.991037735849048</v>
      </c>
      <c r="Q2051" t="str">
        <f t="shared" ref="Q2051:Q2114" si="194">LEFT(N2051,SEARCH("/",N2051,1)-1)</f>
        <v>technology</v>
      </c>
      <c r="R2051" t="str">
        <f t="shared" si="191"/>
        <v>hardware</v>
      </c>
      <c r="S2051" s="10">
        <f t="shared" ref="S2051:S2114" si="195">(J2051/86400)+25569+(-5/24)</f>
        <v>41575.319016203699</v>
      </c>
      <c r="T2051" s="10">
        <f t="shared" ref="T2051:T2114" si="196">(I2051/86400)+25569+(-5/24)</f>
        <v>41610.749305555553</v>
      </c>
    </row>
    <row r="2052" spans="1:20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5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1"/>
        <v>hardware</v>
      </c>
      <c r="S2052" s="10">
        <f t="shared" si="195"/>
        <v>42114.863171296289</v>
      </c>
      <c r="T2052" s="10">
        <f t="shared" si="196"/>
        <v>42154.863171296289</v>
      </c>
    </row>
    <row r="2053" spans="1:20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5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1"/>
        <v>hardware</v>
      </c>
      <c r="S2053" s="10">
        <f t="shared" si="195"/>
        <v>41603.814085648148</v>
      </c>
      <c r="T2053" s="10">
        <f t="shared" si="196"/>
        <v>41633.814085648148</v>
      </c>
    </row>
    <row r="2054" spans="1:20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5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ref="R2054:R2117" si="197">RIGHT(N2054,VALUE(LEN(N2054)-LEN(LEFT(N2054,SEARCH("/",N2054,1)-1))-1))</f>
        <v>hardware</v>
      </c>
      <c r="S2054" s="10">
        <f t="shared" si="195"/>
        <v>42374.875613425924</v>
      </c>
      <c r="T2054" s="10">
        <f t="shared" si="196"/>
        <v>42419.875613425924</v>
      </c>
    </row>
    <row r="2055" spans="1:20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ref="O2055:O2118" si="198">(E2055/D2055)*100</f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7"/>
        <v>hardware</v>
      </c>
      <c r="S2055" s="10">
        <f t="shared" si="195"/>
        <v>42303.409155092588</v>
      </c>
      <c r="T2055" s="10">
        <f t="shared" si="196"/>
        <v>42333.450821759259</v>
      </c>
    </row>
    <row r="2056" spans="1:20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5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8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7"/>
        <v>hardware</v>
      </c>
      <c r="S2056" s="10">
        <f t="shared" si="195"/>
        <v>41731.312615740739</v>
      </c>
      <c r="T2056" s="10">
        <f t="shared" si="196"/>
        <v>41761.312615740739</v>
      </c>
    </row>
    <row r="2057" spans="1:20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5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8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7"/>
        <v>hardware</v>
      </c>
      <c r="S2057" s="10">
        <f t="shared" si="195"/>
        <v>41946.465775462959</v>
      </c>
      <c r="T2057" s="10">
        <f t="shared" si="196"/>
        <v>41975.958333333336</v>
      </c>
    </row>
    <row r="2058" spans="1:20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5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8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7"/>
        <v>hardware</v>
      </c>
      <c r="S2058" s="10">
        <f t="shared" si="195"/>
        <v>41351.552569444444</v>
      </c>
      <c r="T2058" s="10">
        <f t="shared" si="196"/>
        <v>41381.552569444444</v>
      </c>
    </row>
    <row r="2059" spans="1:20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5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8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7"/>
        <v>hardware</v>
      </c>
      <c r="S2059" s="10">
        <f t="shared" si="195"/>
        <v>42396.286249999997</v>
      </c>
      <c r="T2059" s="10">
        <f t="shared" si="196"/>
        <v>42426.286249999997</v>
      </c>
    </row>
    <row r="2060" spans="1:20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5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8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7"/>
        <v>hardware</v>
      </c>
      <c r="S2060" s="10">
        <f t="shared" si="195"/>
        <v>42026.16238425926</v>
      </c>
      <c r="T2060" s="10">
        <f t="shared" si="196"/>
        <v>42065.624999999993</v>
      </c>
    </row>
    <row r="2061" spans="1:20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5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8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7"/>
        <v>hardware</v>
      </c>
      <c r="S2061" s="10">
        <f t="shared" si="195"/>
        <v>42361.394143518519</v>
      </c>
      <c r="T2061" s="10">
        <f t="shared" si="196"/>
        <v>42400.707638888889</v>
      </c>
    </row>
    <row r="2062" spans="1:20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5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8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7"/>
        <v>hardware</v>
      </c>
      <c r="S2062" s="10">
        <f t="shared" si="195"/>
        <v>41783.434606481482</v>
      </c>
      <c r="T2062" s="10">
        <f t="shared" si="196"/>
        <v>41843.434606481482</v>
      </c>
    </row>
    <row r="2063" spans="1:20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5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8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7"/>
        <v>hardware</v>
      </c>
      <c r="S2063" s="10">
        <f t="shared" si="195"/>
        <v>42705.556180555555</v>
      </c>
      <c r="T2063" s="10">
        <f t="shared" si="196"/>
        <v>42735.556180555555</v>
      </c>
    </row>
    <row r="2064" spans="1:20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5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8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7"/>
        <v>hardware</v>
      </c>
      <c r="S2064" s="10">
        <f t="shared" si="195"/>
        <v>42423.174745370365</v>
      </c>
      <c r="T2064" s="10">
        <f t="shared" si="196"/>
        <v>42453.1330787037</v>
      </c>
    </row>
    <row r="2065" spans="1:20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8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7"/>
        <v>hardware</v>
      </c>
      <c r="S2065" s="10">
        <f t="shared" si="195"/>
        <v>42472.524317129624</v>
      </c>
      <c r="T2065" s="10">
        <f t="shared" si="196"/>
        <v>42505.524317129624</v>
      </c>
    </row>
    <row r="2066" spans="1:20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5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8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7"/>
        <v>hardware</v>
      </c>
      <c r="S2066" s="10">
        <f t="shared" si="195"/>
        <v>41389.1565162037</v>
      </c>
      <c r="T2066" s="10">
        <f t="shared" si="196"/>
        <v>41425.291666666664</v>
      </c>
    </row>
    <row r="2067" spans="1:20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5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8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7"/>
        <v>hardware</v>
      </c>
      <c r="S2067" s="10">
        <f t="shared" si="195"/>
        <v>41603.125335648147</v>
      </c>
      <c r="T2067" s="10">
        <f t="shared" si="196"/>
        <v>41633.125335648147</v>
      </c>
    </row>
    <row r="2068" spans="1:20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5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8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7"/>
        <v>hardware</v>
      </c>
      <c r="S2068" s="10">
        <f t="shared" si="195"/>
        <v>41844.563460648147</v>
      </c>
      <c r="T2068" s="10">
        <f t="shared" si="196"/>
        <v>41874.563460648147</v>
      </c>
    </row>
    <row r="2069" spans="1:20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5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8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7"/>
        <v>hardware</v>
      </c>
      <c r="S2069" s="10">
        <f t="shared" si="195"/>
        <v>42115.645555555551</v>
      </c>
      <c r="T2069" s="10">
        <f t="shared" si="196"/>
        <v>42148.645555555551</v>
      </c>
    </row>
    <row r="2070" spans="1:20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5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8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7"/>
        <v>hardware</v>
      </c>
      <c r="S2070" s="10">
        <f t="shared" si="195"/>
        <v>42633.633275462962</v>
      </c>
      <c r="T2070" s="10">
        <f t="shared" si="196"/>
        <v>42663.633275462962</v>
      </c>
    </row>
    <row r="2071" spans="1:20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5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8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7"/>
        <v>hardware</v>
      </c>
      <c r="S2071" s="10">
        <f t="shared" si="195"/>
        <v>42340.763784722221</v>
      </c>
      <c r="T2071" s="10">
        <f t="shared" si="196"/>
        <v>42371.763784722221</v>
      </c>
    </row>
    <row r="2072" spans="1:20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5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8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7"/>
        <v>hardware</v>
      </c>
      <c r="S2072" s="10">
        <f t="shared" si="195"/>
        <v>42519.448182870365</v>
      </c>
      <c r="T2072" s="10">
        <f t="shared" si="196"/>
        <v>42549.448182870365</v>
      </c>
    </row>
    <row r="2073" spans="1:20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5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8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7"/>
        <v>hardware</v>
      </c>
      <c r="S2073" s="10">
        <f t="shared" si="195"/>
        <v>42600.070416666662</v>
      </c>
      <c r="T2073" s="10">
        <f t="shared" si="196"/>
        <v>42645.070416666662</v>
      </c>
    </row>
    <row r="2074" spans="1:20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5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8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7"/>
        <v>hardware</v>
      </c>
      <c r="S2074" s="10">
        <f t="shared" si="195"/>
        <v>42467.373055555552</v>
      </c>
      <c r="T2074" s="10">
        <f t="shared" si="196"/>
        <v>42497.373055555552</v>
      </c>
    </row>
    <row r="2075" spans="1:20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8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7"/>
        <v>hardware</v>
      </c>
      <c r="S2075" s="10">
        <f t="shared" si="195"/>
        <v>42087.459699074076</v>
      </c>
      <c r="T2075" s="10">
        <f t="shared" si="196"/>
        <v>42132.459699074076</v>
      </c>
    </row>
    <row r="2076" spans="1:20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5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8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7"/>
        <v>hardware</v>
      </c>
      <c r="S2076" s="10">
        <f t="shared" si="195"/>
        <v>42466.617847222216</v>
      </c>
      <c r="T2076" s="10">
        <f t="shared" si="196"/>
        <v>42496.617847222216</v>
      </c>
    </row>
    <row r="2077" spans="1:20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5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8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7"/>
        <v>hardware</v>
      </c>
      <c r="S2077" s="10">
        <f t="shared" si="195"/>
        <v>41450.473240740735</v>
      </c>
      <c r="T2077" s="10">
        <f t="shared" si="196"/>
        <v>41480.473240740735</v>
      </c>
    </row>
    <row r="2078" spans="1:20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5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8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7"/>
        <v>hardware</v>
      </c>
      <c r="S2078" s="10">
        <f t="shared" si="195"/>
        <v>41803.672326388885</v>
      </c>
      <c r="T2078" s="10">
        <f t="shared" si="196"/>
        <v>41843.672326388885</v>
      </c>
    </row>
    <row r="2079" spans="1:20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5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8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7"/>
        <v>hardware</v>
      </c>
      <c r="S2079" s="10">
        <f t="shared" si="195"/>
        <v>42102.83421296296</v>
      </c>
      <c r="T2079" s="10">
        <f t="shared" si="196"/>
        <v>42160.666666666664</v>
      </c>
    </row>
    <row r="2080" spans="1:20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5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8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7"/>
        <v>hardware</v>
      </c>
      <c r="S2080" s="10">
        <f t="shared" si="195"/>
        <v>42692.563159722216</v>
      </c>
      <c r="T2080" s="10">
        <f t="shared" si="196"/>
        <v>42722.563159722216</v>
      </c>
    </row>
    <row r="2081" spans="1:20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5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8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7"/>
        <v>hardware</v>
      </c>
      <c r="S2081" s="10">
        <f t="shared" si="195"/>
        <v>42150.502233796295</v>
      </c>
      <c r="T2081" s="10">
        <f t="shared" si="196"/>
        <v>42180.583333333336</v>
      </c>
    </row>
    <row r="2082" spans="1:20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5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8"/>
        <v>507.8</v>
      </c>
      <c r="P2082">
        <f t="shared" si="193"/>
        <v>101.56</v>
      </c>
      <c r="Q2082" t="str">
        <f t="shared" si="194"/>
        <v>technology</v>
      </c>
      <c r="R2082" t="str">
        <f t="shared" si="197"/>
        <v>hardware</v>
      </c>
      <c r="S2082" s="10">
        <f t="shared" si="195"/>
        <v>42289.748842592591</v>
      </c>
      <c r="T2082" s="10">
        <f t="shared" si="196"/>
        <v>42319.790509259255</v>
      </c>
    </row>
    <row r="2083" spans="1:20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5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8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7"/>
        <v>indie rock</v>
      </c>
      <c r="S2083" s="10">
        <f t="shared" si="195"/>
        <v>41003.948553240734</v>
      </c>
      <c r="T2083" s="10">
        <f t="shared" si="196"/>
        <v>41044.999305555553</v>
      </c>
    </row>
    <row r="2084" spans="1:20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5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8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7"/>
        <v>indie rock</v>
      </c>
      <c r="S2084" s="10">
        <f t="shared" si="195"/>
        <v>40810.911990740737</v>
      </c>
      <c r="T2084" s="10">
        <f t="shared" si="196"/>
        <v>40870.953657407408</v>
      </c>
    </row>
    <row r="2085" spans="1:20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8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7"/>
        <v>indie rock</v>
      </c>
      <c r="S2085" s="10">
        <f t="shared" si="195"/>
        <v>41034.513831018514</v>
      </c>
      <c r="T2085" s="10">
        <f t="shared" si="196"/>
        <v>41064.513831018514</v>
      </c>
    </row>
    <row r="2086" spans="1:20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5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8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7"/>
        <v>indie rock</v>
      </c>
      <c r="S2086" s="10">
        <f t="shared" si="195"/>
        <v>41731.624791666662</v>
      </c>
      <c r="T2086" s="10">
        <f t="shared" si="196"/>
        <v>41763.082638888889</v>
      </c>
    </row>
    <row r="2087" spans="1:20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5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8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7"/>
        <v>indie rock</v>
      </c>
      <c r="S2087" s="10">
        <f t="shared" si="195"/>
        <v>41075.627164351848</v>
      </c>
      <c r="T2087" s="10">
        <f t="shared" si="196"/>
        <v>41105.627164351848</v>
      </c>
    </row>
    <row r="2088" spans="1:20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5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8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7"/>
        <v>indie rock</v>
      </c>
      <c r="S2088" s="10">
        <f t="shared" si="195"/>
        <v>40860.462175925924</v>
      </c>
      <c r="T2088" s="10">
        <f t="shared" si="196"/>
        <v>40890.999305555553</v>
      </c>
    </row>
    <row r="2089" spans="1:20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5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8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7"/>
        <v>indie rock</v>
      </c>
      <c r="S2089" s="10">
        <f t="shared" si="195"/>
        <v>40763.996041666665</v>
      </c>
      <c r="T2089" s="10">
        <f t="shared" si="196"/>
        <v>40793.996041666665</v>
      </c>
    </row>
    <row r="2090" spans="1:20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5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8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7"/>
        <v>indie rock</v>
      </c>
      <c r="S2090" s="10">
        <f t="shared" si="195"/>
        <v>40395.506388888891</v>
      </c>
      <c r="T2090" s="10">
        <f t="shared" si="196"/>
        <v>40431.957638888889</v>
      </c>
    </row>
    <row r="2091" spans="1:20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5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8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7"/>
        <v>indie rock</v>
      </c>
      <c r="S2091" s="10">
        <f t="shared" si="195"/>
        <v>41452.867986111109</v>
      </c>
      <c r="T2091" s="10">
        <f t="shared" si="196"/>
        <v>41487.867986111109</v>
      </c>
    </row>
    <row r="2092" spans="1:20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5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8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7"/>
        <v>indie rock</v>
      </c>
      <c r="S2092" s="10">
        <f t="shared" si="195"/>
        <v>41299.173090277771</v>
      </c>
      <c r="T2092" s="10">
        <f t="shared" si="196"/>
        <v>41329.173090277771</v>
      </c>
    </row>
    <row r="2093" spans="1:20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5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8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7"/>
        <v>indie rock</v>
      </c>
      <c r="S2093" s="10">
        <f t="shared" si="195"/>
        <v>40555.114328703705</v>
      </c>
      <c r="T2093" s="10">
        <f t="shared" si="196"/>
        <v>40603.625</v>
      </c>
    </row>
    <row r="2094" spans="1:20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5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8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7"/>
        <v>indie rock</v>
      </c>
      <c r="S2094" s="10">
        <f t="shared" si="195"/>
        <v>40763.499212962961</v>
      </c>
      <c r="T2094" s="10">
        <f t="shared" si="196"/>
        <v>40823.499212962961</v>
      </c>
    </row>
    <row r="2095" spans="1:20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8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7"/>
        <v>indie rock</v>
      </c>
      <c r="S2095" s="10">
        <f t="shared" si="195"/>
        <v>41205.646203703705</v>
      </c>
      <c r="T2095" s="10">
        <f t="shared" si="196"/>
        <v>41265.68787037037</v>
      </c>
    </row>
    <row r="2096" spans="1:20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5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8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7"/>
        <v>indie rock</v>
      </c>
      <c r="S2096" s="10">
        <f t="shared" si="195"/>
        <v>40938.811689814815</v>
      </c>
      <c r="T2096" s="10">
        <f t="shared" si="196"/>
        <v>40972.916666666664</v>
      </c>
    </row>
    <row r="2097" spans="1:20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5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8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7"/>
        <v>indie rock</v>
      </c>
      <c r="S2097" s="10">
        <f t="shared" si="195"/>
        <v>40758.525150462963</v>
      </c>
      <c r="T2097" s="10">
        <f t="shared" si="196"/>
        <v>40818.525150462963</v>
      </c>
    </row>
    <row r="2098" spans="1:20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5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8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7"/>
        <v>indie rock</v>
      </c>
      <c r="S2098" s="10">
        <f t="shared" si="195"/>
        <v>41192.550173611111</v>
      </c>
      <c r="T2098" s="10">
        <f t="shared" si="196"/>
        <v>41207.957638888889</v>
      </c>
    </row>
    <row r="2099" spans="1:20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5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8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7"/>
        <v>indie rock</v>
      </c>
      <c r="S2099" s="10">
        <f t="shared" si="195"/>
        <v>40818.376562500001</v>
      </c>
      <c r="T2099" s="10">
        <f t="shared" si="196"/>
        <v>40878.418229166666</v>
      </c>
    </row>
    <row r="2100" spans="1:20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5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8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7"/>
        <v>indie rock</v>
      </c>
      <c r="S2100" s="10">
        <f t="shared" si="195"/>
        <v>40945.905497685184</v>
      </c>
      <c r="T2100" s="10">
        <f t="shared" si="196"/>
        <v>40975.905497685184</v>
      </c>
    </row>
    <row r="2101" spans="1:20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5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8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7"/>
        <v>indie rock</v>
      </c>
      <c r="S2101" s="10">
        <f t="shared" si="195"/>
        <v>42173.53800925926</v>
      </c>
      <c r="T2101" s="10">
        <f t="shared" si="196"/>
        <v>42186.944444444445</v>
      </c>
    </row>
    <row r="2102" spans="1:20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5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8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7"/>
        <v>indie rock</v>
      </c>
      <c r="S2102" s="10">
        <f t="shared" si="195"/>
        <v>41074.62663194444</v>
      </c>
      <c r="T2102" s="10">
        <f t="shared" si="196"/>
        <v>41089.957638888889</v>
      </c>
    </row>
    <row r="2103" spans="1:20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5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8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7"/>
        <v>indie rock</v>
      </c>
      <c r="S2103" s="10">
        <f t="shared" si="195"/>
        <v>40891.941134259258</v>
      </c>
      <c r="T2103" s="10">
        <f t="shared" si="196"/>
        <v>40951.941134259258</v>
      </c>
    </row>
    <row r="2104" spans="1:20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5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7"/>
        <v>indie rock</v>
      </c>
      <c r="S2104" s="10">
        <f t="shared" si="195"/>
        <v>40638.660277777773</v>
      </c>
      <c r="T2104" s="10">
        <f t="shared" si="196"/>
        <v>40668.660277777773</v>
      </c>
    </row>
    <row r="2105" spans="1:20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7"/>
        <v>indie rock</v>
      </c>
      <c r="S2105" s="10">
        <f t="shared" si="195"/>
        <v>41192.546608796292</v>
      </c>
      <c r="T2105" s="10">
        <f t="shared" si="196"/>
        <v>41222.588275462964</v>
      </c>
    </row>
    <row r="2106" spans="1:20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5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129.5</v>
      </c>
      <c r="P2106">
        <f t="shared" si="193"/>
        <v>28</v>
      </c>
      <c r="Q2106" t="str">
        <f t="shared" si="194"/>
        <v>music</v>
      </c>
      <c r="R2106" t="str">
        <f t="shared" si="197"/>
        <v>indie rock</v>
      </c>
      <c r="S2106" s="10">
        <f t="shared" si="195"/>
        <v>41393.86613425926</v>
      </c>
      <c r="T2106" s="10">
        <f t="shared" si="196"/>
        <v>41424.791666666664</v>
      </c>
    </row>
    <row r="2107" spans="1:20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5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7"/>
        <v>indie rock</v>
      </c>
      <c r="S2107" s="10">
        <f t="shared" si="195"/>
        <v>41951.580474537033</v>
      </c>
      <c r="T2107" s="10">
        <f t="shared" si="196"/>
        <v>41963.958333333336</v>
      </c>
    </row>
    <row r="2108" spans="1:20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5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7"/>
        <v>indie rock</v>
      </c>
      <c r="S2108" s="10">
        <f t="shared" si="195"/>
        <v>41270.006643518514</v>
      </c>
      <c r="T2108" s="10">
        <f t="shared" si="196"/>
        <v>41300.006643518514</v>
      </c>
    </row>
    <row r="2109" spans="1:20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5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7"/>
        <v>indie rock</v>
      </c>
      <c r="S2109" s="10">
        <f t="shared" si="195"/>
        <v>41934.502233796295</v>
      </c>
      <c r="T2109" s="10">
        <f t="shared" si="196"/>
        <v>41955.543900462959</v>
      </c>
    </row>
    <row r="2110" spans="1:20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5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7"/>
        <v>indie rock</v>
      </c>
      <c r="S2110" s="10">
        <f t="shared" si="195"/>
        <v>41134.967361111107</v>
      </c>
      <c r="T2110" s="10">
        <f t="shared" si="196"/>
        <v>41161.954861111109</v>
      </c>
    </row>
    <row r="2111" spans="1:20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5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7"/>
        <v>indie rock</v>
      </c>
      <c r="S2111" s="10">
        <f t="shared" si="195"/>
        <v>42160.500196759262</v>
      </c>
      <c r="T2111" s="10">
        <f t="shared" si="196"/>
        <v>42190.500196759262</v>
      </c>
    </row>
    <row r="2112" spans="1:20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5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7"/>
        <v>indie rock</v>
      </c>
      <c r="S2112" s="10">
        <f t="shared" si="195"/>
        <v>41759.462604166663</v>
      </c>
      <c r="T2112" s="10">
        <f t="shared" si="196"/>
        <v>41786.999305555553</v>
      </c>
    </row>
    <row r="2113" spans="1:20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5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7"/>
        <v>indie rock</v>
      </c>
      <c r="S2113" s="10">
        <f t="shared" si="195"/>
        <v>40702.988715277774</v>
      </c>
      <c r="T2113" s="10">
        <f t="shared" si="196"/>
        <v>40769.833333333328</v>
      </c>
    </row>
    <row r="2114" spans="1:20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5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7"/>
        <v>indie rock</v>
      </c>
      <c r="S2114" s="10">
        <f t="shared" si="195"/>
        <v>41365.719826388886</v>
      </c>
      <c r="T2114" s="10">
        <f t="shared" si="196"/>
        <v>41379.719826388886</v>
      </c>
    </row>
    <row r="2115" spans="1:20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104.85714285714285</v>
      </c>
      <c r="P2115">
        <f t="shared" ref="P2115:P2178" si="199">(E2115/L2115)</f>
        <v>68.598130841121488</v>
      </c>
      <c r="Q2115" t="str">
        <f t="shared" ref="Q2115:Q2178" si="200">LEFT(N2115,SEARCH("/",N2115,1)-1)</f>
        <v>music</v>
      </c>
      <c r="R2115" t="str">
        <f t="shared" si="197"/>
        <v>indie rock</v>
      </c>
      <c r="S2115" s="10">
        <f t="shared" ref="S2115:S2178" si="201">(J2115/86400)+25569+(-5/24)</f>
        <v>41870.657129629624</v>
      </c>
      <c r="T2115" s="10">
        <f t="shared" ref="T2115:T2178" si="202">(I2115/86400)+25569+(-5/24)</f>
        <v>41905.657129629624</v>
      </c>
    </row>
    <row r="2116" spans="1:20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5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197"/>
        <v>indie rock</v>
      </c>
      <c r="S2116" s="10">
        <f t="shared" si="201"/>
        <v>40458.607291666667</v>
      </c>
      <c r="T2116" s="10">
        <f t="shared" si="202"/>
        <v>40520.999305555553</v>
      </c>
    </row>
    <row r="2117" spans="1:20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5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197"/>
        <v>indie rock</v>
      </c>
      <c r="S2117" s="10">
        <f t="shared" si="201"/>
        <v>40563.872696759259</v>
      </c>
      <c r="T2117" s="10">
        <f t="shared" si="202"/>
        <v>40593.872696759259</v>
      </c>
    </row>
    <row r="2118" spans="1:20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5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ref="R2118:R2181" si="203">RIGHT(N2118,VALUE(LEN(N2118)-LEN(LEFT(N2118,SEARCH("/",N2118,1)-1))-1))</f>
        <v>indie rock</v>
      </c>
      <c r="S2118" s="10">
        <f t="shared" si="201"/>
        <v>41136.569479166668</v>
      </c>
      <c r="T2118" s="10">
        <f t="shared" si="202"/>
        <v>41184.569479166668</v>
      </c>
    </row>
    <row r="2119" spans="1:20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5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ref="O2119:O2182" si="204">(E2119/D2119)*100</f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3"/>
        <v>indie rock</v>
      </c>
      <c r="S2119" s="10">
        <f t="shared" si="201"/>
        <v>42289.851261574069</v>
      </c>
      <c r="T2119" s="10">
        <f t="shared" si="202"/>
        <v>42303.999305555553</v>
      </c>
    </row>
    <row r="2120" spans="1:20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5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4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3"/>
        <v>indie rock</v>
      </c>
      <c r="S2120" s="10">
        <f t="shared" si="201"/>
        <v>40718.631203703699</v>
      </c>
      <c r="T2120" s="10">
        <f t="shared" si="202"/>
        <v>40748.631203703699</v>
      </c>
    </row>
    <row r="2121" spans="1:20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5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4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3"/>
        <v>indie rock</v>
      </c>
      <c r="S2121" s="10">
        <f t="shared" si="201"/>
        <v>41106.921817129631</v>
      </c>
      <c r="T2121" s="10">
        <f t="shared" si="202"/>
        <v>41136.921817129631</v>
      </c>
    </row>
    <row r="2122" spans="1:20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5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4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3"/>
        <v>indie rock</v>
      </c>
      <c r="S2122" s="10">
        <f t="shared" si="201"/>
        <v>41591.756203703699</v>
      </c>
      <c r="T2122" s="10">
        <f t="shared" si="202"/>
        <v>41640.756203703699</v>
      </c>
    </row>
    <row r="2123" spans="1:20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4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3"/>
        <v>video games</v>
      </c>
      <c r="S2123" s="10">
        <f t="shared" si="201"/>
        <v>42716.534120370365</v>
      </c>
      <c r="T2123" s="10">
        <f t="shared" si="202"/>
        <v>42746.534120370365</v>
      </c>
    </row>
    <row r="2124" spans="1:20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4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3"/>
        <v>video games</v>
      </c>
      <c r="S2124" s="10">
        <f t="shared" si="201"/>
        <v>42712.092233796291</v>
      </c>
      <c r="T2124" s="10">
        <f t="shared" si="202"/>
        <v>42742.092233796291</v>
      </c>
    </row>
    <row r="2125" spans="1:20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4"/>
        <v>10</v>
      </c>
      <c r="P2125">
        <f t="shared" si="199"/>
        <v>10</v>
      </c>
      <c r="Q2125" t="str">
        <f t="shared" si="200"/>
        <v>games</v>
      </c>
      <c r="R2125" t="str">
        <f t="shared" si="203"/>
        <v>video games</v>
      </c>
      <c r="S2125" s="10">
        <f t="shared" si="201"/>
        <v>40198.216516203705</v>
      </c>
      <c r="T2125" s="10">
        <f t="shared" si="202"/>
        <v>40252.082638888889</v>
      </c>
    </row>
    <row r="2126" spans="1:20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4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3"/>
        <v>video games</v>
      </c>
      <c r="S2126" s="10">
        <f t="shared" si="201"/>
        <v>40463.819849537038</v>
      </c>
      <c r="T2126" s="10">
        <f t="shared" si="202"/>
        <v>40512</v>
      </c>
    </row>
    <row r="2127" spans="1:20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4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3"/>
        <v>video games</v>
      </c>
      <c r="S2127" s="10">
        <f t="shared" si="201"/>
        <v>42190.815196759257</v>
      </c>
      <c r="T2127" s="10">
        <f t="shared" si="202"/>
        <v>42220.815196759257</v>
      </c>
    </row>
    <row r="2128" spans="1:20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4"/>
        <v>0.05</v>
      </c>
      <c r="P2128">
        <f t="shared" si="199"/>
        <v>5</v>
      </c>
      <c r="Q2128" t="str">
        <f t="shared" si="200"/>
        <v>games</v>
      </c>
      <c r="R2128" t="str">
        <f t="shared" si="203"/>
        <v>video games</v>
      </c>
      <c r="S2128" s="10">
        <f t="shared" si="201"/>
        <v>41951.76489583333</v>
      </c>
      <c r="T2128" s="10">
        <f t="shared" si="202"/>
        <v>41981.76489583333</v>
      </c>
    </row>
    <row r="2129" spans="1:20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4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3"/>
        <v>video games</v>
      </c>
      <c r="S2129" s="10">
        <f t="shared" si="201"/>
        <v>42045.297025462962</v>
      </c>
      <c r="T2129" s="10">
        <f t="shared" si="202"/>
        <v>42075.255358796298</v>
      </c>
    </row>
    <row r="2130" spans="1:20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4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3"/>
        <v>video games</v>
      </c>
      <c r="S2130" s="10">
        <f t="shared" si="201"/>
        <v>41843.564456018517</v>
      </c>
      <c r="T2130" s="10">
        <f t="shared" si="202"/>
        <v>41903.564456018517</v>
      </c>
    </row>
    <row r="2131" spans="1:20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4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3"/>
        <v>video games</v>
      </c>
      <c r="S2131" s="10">
        <f t="shared" si="201"/>
        <v>42408.815972222219</v>
      </c>
      <c r="T2131" s="10">
        <f t="shared" si="202"/>
        <v>42438.815972222219</v>
      </c>
    </row>
    <row r="2132" spans="1:20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4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3"/>
        <v>video games</v>
      </c>
      <c r="S2132" s="10">
        <f t="shared" si="201"/>
        <v>41831.87804398148</v>
      </c>
      <c r="T2132" s="10">
        <f t="shared" si="202"/>
        <v>41866.87804398148</v>
      </c>
    </row>
    <row r="2133" spans="1:20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4"/>
        <v>5</v>
      </c>
      <c r="P2133">
        <f t="shared" si="199"/>
        <v>8.3333333333333339</v>
      </c>
      <c r="Q2133" t="str">
        <f t="shared" si="200"/>
        <v>games</v>
      </c>
      <c r="R2133" t="str">
        <f t="shared" si="203"/>
        <v>video games</v>
      </c>
      <c r="S2133" s="10">
        <f t="shared" si="201"/>
        <v>42166.998738425922</v>
      </c>
      <c r="T2133" s="10">
        <f t="shared" si="202"/>
        <v>42196.998738425922</v>
      </c>
    </row>
    <row r="2134" spans="1:20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3"/>
        <v>video games</v>
      </c>
      <c r="S2134" s="10">
        <f t="shared" si="201"/>
        <v>41643.27884259259</v>
      </c>
      <c r="T2134" s="10">
        <f t="shared" si="202"/>
        <v>41673.27884259259</v>
      </c>
    </row>
    <row r="2135" spans="1:20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3"/>
        <v>video games</v>
      </c>
      <c r="S2135" s="10">
        <f t="shared" si="201"/>
        <v>40618.888877314814</v>
      </c>
      <c r="T2135" s="10">
        <f t="shared" si="202"/>
        <v>40657.082638888889</v>
      </c>
    </row>
    <row r="2136" spans="1:20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3"/>
        <v>video games</v>
      </c>
      <c r="S2136" s="10">
        <f t="shared" si="201"/>
        <v>41361.678136574068</v>
      </c>
      <c r="T2136" s="10">
        <f t="shared" si="202"/>
        <v>41391.678136574068</v>
      </c>
    </row>
    <row r="2137" spans="1:20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3"/>
        <v>video games</v>
      </c>
      <c r="S2137" s="10">
        <f t="shared" si="201"/>
        <v>41156.755011574074</v>
      </c>
      <c r="T2137" s="10">
        <f t="shared" si="202"/>
        <v>41186.755011574074</v>
      </c>
    </row>
    <row r="2138" spans="1:20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3"/>
        <v>video games</v>
      </c>
      <c r="S2138" s="10">
        <f t="shared" si="201"/>
        <v>41536.300763888888</v>
      </c>
      <c r="T2138" s="10">
        <f t="shared" si="202"/>
        <v>41566.300763888888</v>
      </c>
    </row>
    <row r="2139" spans="1:20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3"/>
        <v>video games</v>
      </c>
      <c r="S2139" s="10">
        <f t="shared" si="201"/>
        <v>41948.562835648147</v>
      </c>
      <c r="T2139" s="10">
        <f t="shared" si="202"/>
        <v>41978.562835648147</v>
      </c>
    </row>
    <row r="2140" spans="1:20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3"/>
        <v>video games</v>
      </c>
      <c r="S2140" s="10">
        <f t="shared" si="201"/>
        <v>41556.804849537039</v>
      </c>
      <c r="T2140" s="10">
        <f t="shared" si="202"/>
        <v>41586.846516203703</v>
      </c>
    </row>
    <row r="2141" spans="1:20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3"/>
        <v>video games</v>
      </c>
      <c r="S2141" s="10">
        <f t="shared" si="201"/>
        <v>42647.541759259257</v>
      </c>
      <c r="T2141" s="10">
        <f t="shared" si="202"/>
        <v>42677.541759259257</v>
      </c>
    </row>
    <row r="2142" spans="1:20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3"/>
        <v>video games</v>
      </c>
      <c r="S2142" s="10">
        <f t="shared" si="201"/>
        <v>41255.625277777777</v>
      </c>
      <c r="T2142" s="10">
        <f t="shared" si="202"/>
        <v>41285.625277777777</v>
      </c>
    </row>
    <row r="2143" spans="1:20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t="e">
        <f t="shared" si="199"/>
        <v>#DIV/0!</v>
      </c>
      <c r="Q2143" t="str">
        <f t="shared" si="200"/>
        <v>games</v>
      </c>
      <c r="R2143" t="str">
        <f t="shared" si="203"/>
        <v>video games</v>
      </c>
      <c r="S2143" s="10">
        <f t="shared" si="201"/>
        <v>41927.027303240735</v>
      </c>
      <c r="T2143" s="10">
        <f t="shared" si="202"/>
        <v>41957.068969907406</v>
      </c>
    </row>
    <row r="2144" spans="1:20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3"/>
        <v>video games</v>
      </c>
      <c r="S2144" s="10">
        <f t="shared" si="201"/>
        <v>42340.493171296293</v>
      </c>
      <c r="T2144" s="10">
        <f t="shared" si="202"/>
        <v>42368.493171296293</v>
      </c>
    </row>
    <row r="2145" spans="1:20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11.25</v>
      </c>
      <c r="P2145">
        <f t="shared" si="199"/>
        <v>45</v>
      </c>
      <c r="Q2145" t="str">
        <f t="shared" si="200"/>
        <v>games</v>
      </c>
      <c r="R2145" t="str">
        <f t="shared" si="203"/>
        <v>video games</v>
      </c>
      <c r="S2145" s="10">
        <f t="shared" si="201"/>
        <v>40332.678379629629</v>
      </c>
      <c r="T2145" s="10">
        <f t="shared" si="202"/>
        <v>40380.583333333328</v>
      </c>
    </row>
    <row r="2146" spans="1:20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3"/>
        <v>video games</v>
      </c>
      <c r="S2146" s="10">
        <f t="shared" si="201"/>
        <v>41499.338425925926</v>
      </c>
      <c r="T2146" s="10">
        <f t="shared" si="202"/>
        <v>41531.338425925926</v>
      </c>
    </row>
    <row r="2147" spans="1:20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3"/>
        <v>video games</v>
      </c>
      <c r="S2147" s="10">
        <f t="shared" si="201"/>
        <v>41575.029097222221</v>
      </c>
      <c r="T2147" s="10">
        <f t="shared" si="202"/>
        <v>41605.070763888885</v>
      </c>
    </row>
    <row r="2148" spans="1:20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0.02</v>
      </c>
      <c r="P2148">
        <f t="shared" si="199"/>
        <v>1</v>
      </c>
      <c r="Q2148" t="str">
        <f t="shared" si="200"/>
        <v>games</v>
      </c>
      <c r="R2148" t="str">
        <f t="shared" si="203"/>
        <v>video games</v>
      </c>
      <c r="S2148" s="10">
        <f t="shared" si="201"/>
        <v>42397.471180555549</v>
      </c>
      <c r="T2148" s="10">
        <f t="shared" si="202"/>
        <v>42411.471180555549</v>
      </c>
    </row>
    <row r="2149" spans="1:20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3"/>
        <v>video games</v>
      </c>
      <c r="S2149" s="10">
        <f t="shared" si="201"/>
        <v>41927.087361111109</v>
      </c>
      <c r="T2149" s="10">
        <f t="shared" si="202"/>
        <v>41959.129027777781</v>
      </c>
    </row>
    <row r="2150" spans="1:20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2</v>
      </c>
      <c r="P2150">
        <f t="shared" si="199"/>
        <v>1</v>
      </c>
      <c r="Q2150" t="str">
        <f t="shared" si="200"/>
        <v>games</v>
      </c>
      <c r="R2150" t="str">
        <f t="shared" si="203"/>
        <v>video games</v>
      </c>
      <c r="S2150" s="10">
        <f t="shared" si="201"/>
        <v>42066.525254629632</v>
      </c>
      <c r="T2150" s="10">
        <f t="shared" si="202"/>
        <v>42096.483587962961</v>
      </c>
    </row>
    <row r="2151" spans="1:20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t="e">
        <f t="shared" si="199"/>
        <v>#DIV/0!</v>
      </c>
      <c r="Q2151" t="str">
        <f t="shared" si="200"/>
        <v>games</v>
      </c>
      <c r="R2151" t="str">
        <f t="shared" si="203"/>
        <v>video games</v>
      </c>
      <c r="S2151" s="10">
        <f t="shared" si="201"/>
        <v>40354.816620370366</v>
      </c>
      <c r="T2151" s="10">
        <f t="shared" si="202"/>
        <v>40389.791666666664</v>
      </c>
    </row>
    <row r="2152" spans="1:20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3"/>
        <v>video games</v>
      </c>
      <c r="S2152" s="10">
        <f t="shared" si="201"/>
        <v>42534.076377314814</v>
      </c>
      <c r="T2152" s="10">
        <f t="shared" si="202"/>
        <v>42564.076377314814</v>
      </c>
    </row>
    <row r="2153" spans="1:20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3"/>
        <v>video games</v>
      </c>
      <c r="S2153" s="10">
        <f t="shared" si="201"/>
        <v>42520.639050925922</v>
      </c>
      <c r="T2153" s="10">
        <f t="shared" si="202"/>
        <v>42550.639050925922</v>
      </c>
    </row>
    <row r="2154" spans="1:20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3"/>
        <v>video games</v>
      </c>
      <c r="S2154" s="10">
        <f t="shared" si="201"/>
        <v>41683.62394675926</v>
      </c>
      <c r="T2154" s="10">
        <f t="shared" si="202"/>
        <v>41713.582280092589</v>
      </c>
    </row>
    <row r="2155" spans="1:20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3"/>
        <v>video games</v>
      </c>
      <c r="S2155" s="10">
        <f t="shared" si="201"/>
        <v>41974.702754629623</v>
      </c>
      <c r="T2155" s="10">
        <f t="shared" si="202"/>
        <v>42014.124305555553</v>
      </c>
    </row>
    <row r="2156" spans="1:20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0.8</v>
      </c>
      <c r="P2156">
        <f t="shared" si="199"/>
        <v>1</v>
      </c>
      <c r="Q2156" t="str">
        <f t="shared" si="200"/>
        <v>games</v>
      </c>
      <c r="R2156" t="str">
        <f t="shared" si="203"/>
        <v>video games</v>
      </c>
      <c r="S2156" s="10">
        <f t="shared" si="201"/>
        <v>41647.42392361111</v>
      </c>
      <c r="T2156" s="10">
        <f t="shared" si="202"/>
        <v>41667.42392361111</v>
      </c>
    </row>
    <row r="2157" spans="1:20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3"/>
        <v>video games</v>
      </c>
      <c r="S2157" s="10">
        <f t="shared" si="201"/>
        <v>42430.539178240739</v>
      </c>
      <c r="T2157" s="10">
        <f t="shared" si="202"/>
        <v>42460.497511574074</v>
      </c>
    </row>
    <row r="2158" spans="1:20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3"/>
        <v>video games</v>
      </c>
      <c r="S2158" s="10">
        <f t="shared" si="201"/>
        <v>41488.645902777775</v>
      </c>
      <c r="T2158" s="10">
        <f t="shared" si="202"/>
        <v>41533.645902777775</v>
      </c>
    </row>
    <row r="2159" spans="1:20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3"/>
        <v>video games</v>
      </c>
      <c r="S2159" s="10">
        <f t="shared" si="201"/>
        <v>42694.772951388884</v>
      </c>
      <c r="T2159" s="10">
        <f t="shared" si="202"/>
        <v>42727.124305555553</v>
      </c>
    </row>
    <row r="2160" spans="1:20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3"/>
        <v>video games</v>
      </c>
      <c r="S2160" s="10">
        <f t="shared" si="201"/>
        <v>41264.645532407405</v>
      </c>
      <c r="T2160" s="10">
        <f t="shared" si="202"/>
        <v>41309.645532407405</v>
      </c>
    </row>
    <row r="2161" spans="1:20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3"/>
        <v>video games</v>
      </c>
      <c r="S2161" s="10">
        <f t="shared" si="201"/>
        <v>40710.522847222222</v>
      </c>
      <c r="T2161" s="10">
        <f t="shared" si="202"/>
        <v>40740.522847222222</v>
      </c>
    </row>
    <row r="2162" spans="1:20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3"/>
        <v>video games</v>
      </c>
      <c r="S2162" s="10">
        <f t="shared" si="201"/>
        <v>41018.503530092588</v>
      </c>
      <c r="T2162" s="10">
        <f t="shared" si="202"/>
        <v>41048.503530092588</v>
      </c>
    </row>
    <row r="2163" spans="1:20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5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3"/>
        <v>rock</v>
      </c>
      <c r="S2163" s="10">
        <f t="shared" si="201"/>
        <v>42240.644201388888</v>
      </c>
      <c r="T2163" s="10">
        <f t="shared" si="202"/>
        <v>42270.644201388888</v>
      </c>
    </row>
    <row r="2164" spans="1:20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5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3"/>
        <v>rock</v>
      </c>
      <c r="S2164" s="10">
        <f t="shared" si="201"/>
        <v>41813.557766203703</v>
      </c>
      <c r="T2164" s="10">
        <f t="shared" si="202"/>
        <v>41844.557766203703</v>
      </c>
    </row>
    <row r="2165" spans="1:20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3"/>
        <v>rock</v>
      </c>
      <c r="S2165" s="10">
        <f t="shared" si="201"/>
        <v>42111.691203703704</v>
      </c>
      <c r="T2165" s="10">
        <f t="shared" si="202"/>
        <v>42162.951388888883</v>
      </c>
    </row>
    <row r="2166" spans="1:20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5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3"/>
        <v>rock</v>
      </c>
      <c r="S2166" s="10">
        <f t="shared" si="201"/>
        <v>42515.509421296294</v>
      </c>
      <c r="T2166" s="10">
        <f t="shared" si="202"/>
        <v>42545.957638888889</v>
      </c>
    </row>
    <row r="2167" spans="1:20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5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3"/>
        <v>rock</v>
      </c>
      <c r="S2167" s="10">
        <f t="shared" si="201"/>
        <v>42438.458738425928</v>
      </c>
      <c r="T2167" s="10">
        <f t="shared" si="202"/>
        <v>42468.417071759257</v>
      </c>
    </row>
    <row r="2168" spans="1:20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5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146.6</v>
      </c>
      <c r="P2168">
        <f t="shared" si="199"/>
        <v>91.625</v>
      </c>
      <c r="Q2168" t="str">
        <f t="shared" si="200"/>
        <v>music</v>
      </c>
      <c r="R2168" t="str">
        <f t="shared" si="203"/>
        <v>rock</v>
      </c>
      <c r="S2168" s="10">
        <f t="shared" si="201"/>
        <v>41933.629837962959</v>
      </c>
      <c r="T2168" s="10">
        <f t="shared" si="202"/>
        <v>41978.671504629623</v>
      </c>
    </row>
    <row r="2169" spans="1:20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5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120</v>
      </c>
      <c r="P2169">
        <f t="shared" si="199"/>
        <v>22.5</v>
      </c>
      <c r="Q2169" t="str">
        <f t="shared" si="200"/>
        <v>music</v>
      </c>
      <c r="R2169" t="str">
        <f t="shared" si="203"/>
        <v>rock</v>
      </c>
      <c r="S2169" s="10">
        <f t="shared" si="201"/>
        <v>41152.858067129629</v>
      </c>
      <c r="T2169" s="10">
        <f t="shared" si="202"/>
        <v>41166.858067129629</v>
      </c>
    </row>
    <row r="2170" spans="1:20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5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3"/>
        <v>rock</v>
      </c>
      <c r="S2170" s="10">
        <f t="shared" si="201"/>
        <v>42745.391909722217</v>
      </c>
      <c r="T2170" s="10">
        <f t="shared" si="202"/>
        <v>42775.999999999993</v>
      </c>
    </row>
    <row r="2171" spans="1:20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5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3"/>
        <v>rock</v>
      </c>
      <c r="S2171" s="10">
        <f t="shared" si="201"/>
        <v>42793.492488425924</v>
      </c>
      <c r="T2171" s="10">
        <f t="shared" si="202"/>
        <v>42796.492488425924</v>
      </c>
    </row>
    <row r="2172" spans="1:20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5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3"/>
        <v>rock</v>
      </c>
      <c r="S2172" s="10">
        <f t="shared" si="201"/>
        <v>42198.541921296295</v>
      </c>
      <c r="T2172" s="10">
        <f t="shared" si="202"/>
        <v>42238.541921296295</v>
      </c>
    </row>
    <row r="2173" spans="1:20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5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3"/>
        <v>rock</v>
      </c>
      <c r="S2173" s="10">
        <f t="shared" si="201"/>
        <v>42141.748784722215</v>
      </c>
      <c r="T2173" s="10">
        <f t="shared" si="202"/>
        <v>42176.999999999993</v>
      </c>
    </row>
    <row r="2174" spans="1:20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5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3"/>
        <v>rock</v>
      </c>
      <c r="S2174" s="10">
        <f t="shared" si="201"/>
        <v>42082.371759259258</v>
      </c>
      <c r="T2174" s="10">
        <f t="shared" si="202"/>
        <v>42112.371759259258</v>
      </c>
    </row>
    <row r="2175" spans="1:20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3"/>
        <v>rock</v>
      </c>
      <c r="S2175" s="10">
        <f t="shared" si="201"/>
        <v>41495.484293981477</v>
      </c>
      <c r="T2175" s="10">
        <f t="shared" si="202"/>
        <v>41526.957638888889</v>
      </c>
    </row>
    <row r="2176" spans="1:20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5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3"/>
        <v>rock</v>
      </c>
      <c r="S2176" s="10">
        <f t="shared" si="201"/>
        <v>42465.334571759253</v>
      </c>
      <c r="T2176" s="10">
        <f t="shared" si="202"/>
        <v>42495.334571759253</v>
      </c>
    </row>
    <row r="2177" spans="1:20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5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3"/>
        <v>rock</v>
      </c>
      <c r="S2177" s="10">
        <f t="shared" si="201"/>
        <v>42564.800763888888</v>
      </c>
      <c r="T2177" s="10">
        <f t="shared" si="202"/>
        <v>42571.800763888888</v>
      </c>
    </row>
    <row r="2178" spans="1:20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5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3"/>
        <v>rock</v>
      </c>
      <c r="S2178" s="10">
        <f t="shared" si="201"/>
        <v>42096.424872685187</v>
      </c>
      <c r="T2178" s="10">
        <f t="shared" si="202"/>
        <v>42126.424872685187</v>
      </c>
    </row>
    <row r="2179" spans="1:20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5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100.12</v>
      </c>
      <c r="P2179">
        <f t="shared" ref="P2179:P2242" si="205">(E2179/L2179)</f>
        <v>65.868421052631575</v>
      </c>
      <c r="Q2179" t="str">
        <f t="shared" ref="Q2179:Q2242" si="206">LEFT(N2179,SEARCH("/",N2179,1)-1)</f>
        <v>music</v>
      </c>
      <c r="R2179" t="str">
        <f t="shared" si="203"/>
        <v>rock</v>
      </c>
      <c r="S2179" s="10">
        <f t="shared" ref="S2179:S2242" si="207">(J2179/86400)+25569+(-5/24)</f>
        <v>42502.042442129627</v>
      </c>
      <c r="T2179" s="10">
        <f t="shared" ref="T2179:T2242" si="208">(I2179/86400)+25569+(-5/24)</f>
        <v>42527.042442129627</v>
      </c>
    </row>
    <row r="2180" spans="1:20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5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3"/>
        <v>rock</v>
      </c>
      <c r="S2180" s="10">
        <f t="shared" si="207"/>
        <v>42723.428206018514</v>
      </c>
      <c r="T2180" s="10">
        <f t="shared" si="208"/>
        <v>42753.428206018514</v>
      </c>
    </row>
    <row r="2181" spans="1:20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5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3"/>
        <v>rock</v>
      </c>
      <c r="S2181" s="10">
        <f t="shared" si="207"/>
        <v>42074.962870370371</v>
      </c>
      <c r="T2181" s="10">
        <f t="shared" si="208"/>
        <v>42104.962870370371</v>
      </c>
    </row>
    <row r="2182" spans="1:20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5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ref="R2182:R2245" si="209">RIGHT(N2182,VALUE(LEN(N2182)-LEN(LEFT(N2182,SEARCH("/",N2182,1)-1))-1))</f>
        <v>rock</v>
      </c>
      <c r="S2182" s="10">
        <f t="shared" si="207"/>
        <v>42279.461435185185</v>
      </c>
      <c r="T2182" s="10">
        <f t="shared" si="208"/>
        <v>42321.503101851849</v>
      </c>
    </row>
    <row r="2183" spans="1:20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5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ref="O2183:O2246" si="210">(E2183/D2183)*100</f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9"/>
        <v>tabletop games</v>
      </c>
      <c r="S2183" s="10">
        <f t="shared" si="207"/>
        <v>42772.796909722216</v>
      </c>
      <c r="T2183" s="10">
        <f t="shared" si="208"/>
        <v>42786.796909722216</v>
      </c>
    </row>
    <row r="2184" spans="1:20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5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10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9"/>
        <v>tabletop games</v>
      </c>
      <c r="S2184" s="10">
        <f t="shared" si="207"/>
        <v>41879.692418981482</v>
      </c>
      <c r="T2184" s="10">
        <f t="shared" si="208"/>
        <v>41914.692418981482</v>
      </c>
    </row>
    <row r="2185" spans="1:20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10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9"/>
        <v>tabletop games</v>
      </c>
      <c r="S2185" s="10">
        <f t="shared" si="207"/>
        <v>42745.157141203701</v>
      </c>
      <c r="T2185" s="10">
        <f t="shared" si="208"/>
        <v>42774.999999999993</v>
      </c>
    </row>
    <row r="2186" spans="1:20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5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10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9"/>
        <v>tabletop games</v>
      </c>
      <c r="S2186" s="10">
        <f t="shared" si="207"/>
        <v>42380.481956018521</v>
      </c>
      <c r="T2186" s="10">
        <f t="shared" si="208"/>
        <v>42394.458333333336</v>
      </c>
    </row>
    <row r="2187" spans="1:20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5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10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9"/>
        <v>tabletop games</v>
      </c>
      <c r="S2187" s="10">
        <f t="shared" si="207"/>
        <v>41319.141655092586</v>
      </c>
      <c r="T2187" s="10">
        <f t="shared" si="208"/>
        <v>41359.141655092586</v>
      </c>
    </row>
    <row r="2188" spans="1:20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5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10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9"/>
        <v>tabletop games</v>
      </c>
      <c r="S2188" s="10">
        <f t="shared" si="207"/>
        <v>42583.406747685185</v>
      </c>
      <c r="T2188" s="10">
        <f t="shared" si="208"/>
        <v>42619.874999999993</v>
      </c>
    </row>
    <row r="2189" spans="1:20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5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10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9"/>
        <v>tabletop games</v>
      </c>
      <c r="S2189" s="10">
        <f t="shared" si="207"/>
        <v>42068.000763888886</v>
      </c>
      <c r="T2189" s="10">
        <f t="shared" si="208"/>
        <v>42096.957638888889</v>
      </c>
    </row>
    <row r="2190" spans="1:20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5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10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9"/>
        <v>tabletop games</v>
      </c>
      <c r="S2190" s="10">
        <f t="shared" si="207"/>
        <v>42633.377789351849</v>
      </c>
      <c r="T2190" s="10">
        <f t="shared" si="208"/>
        <v>42668.499999999993</v>
      </c>
    </row>
    <row r="2191" spans="1:20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5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10"/>
        <v>503.25</v>
      </c>
      <c r="P2191">
        <f t="shared" si="205"/>
        <v>68.625</v>
      </c>
      <c r="Q2191" t="str">
        <f t="shared" si="206"/>
        <v>games</v>
      </c>
      <c r="R2191" t="str">
        <f t="shared" si="209"/>
        <v>tabletop games</v>
      </c>
      <c r="S2191" s="10">
        <f t="shared" si="207"/>
        <v>42467.579861111109</v>
      </c>
      <c r="T2191" s="10">
        <f t="shared" si="208"/>
        <v>42481.708333333336</v>
      </c>
    </row>
    <row r="2192" spans="1:20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5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10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9"/>
        <v>tabletop games</v>
      </c>
      <c r="S2192" s="10">
        <f t="shared" si="207"/>
        <v>42417.416712962957</v>
      </c>
      <c r="T2192" s="10">
        <f t="shared" si="208"/>
        <v>42452.082638888889</v>
      </c>
    </row>
    <row r="2193" spans="1:20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5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10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9"/>
        <v>tabletop games</v>
      </c>
      <c r="S2193" s="10">
        <f t="shared" si="207"/>
        <v>42768.6253125</v>
      </c>
      <c r="T2193" s="10">
        <f t="shared" si="208"/>
        <v>42780.6253125</v>
      </c>
    </row>
    <row r="2194" spans="1:20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5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10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9"/>
        <v>tabletop games</v>
      </c>
      <c r="S2194" s="10">
        <f t="shared" si="207"/>
        <v>42691.642870370364</v>
      </c>
      <c r="T2194" s="10">
        <f t="shared" si="208"/>
        <v>42719.749999999993</v>
      </c>
    </row>
    <row r="2195" spans="1:20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10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9"/>
        <v>tabletop games</v>
      </c>
      <c r="S2195" s="10">
        <f t="shared" si="207"/>
        <v>42664.197592592587</v>
      </c>
      <c r="T2195" s="10">
        <f t="shared" si="208"/>
        <v>42694.999305555553</v>
      </c>
    </row>
    <row r="2196" spans="1:20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5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0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9"/>
        <v>tabletop games</v>
      </c>
      <c r="S2196" s="10">
        <f t="shared" si="207"/>
        <v>42425.54965277778</v>
      </c>
      <c r="T2196" s="10">
        <f t="shared" si="208"/>
        <v>42455.507986111108</v>
      </c>
    </row>
    <row r="2197" spans="1:20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5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0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9"/>
        <v>tabletop games</v>
      </c>
      <c r="S2197" s="10">
        <f t="shared" si="207"/>
        <v>42197.563657407409</v>
      </c>
      <c r="T2197" s="10">
        <f t="shared" si="208"/>
        <v>42227.563657407409</v>
      </c>
    </row>
    <row r="2198" spans="1:20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5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9"/>
        <v>tabletop games</v>
      </c>
      <c r="S2198" s="10">
        <f t="shared" si="207"/>
        <v>42675.278958333329</v>
      </c>
      <c r="T2198" s="10">
        <f t="shared" si="208"/>
        <v>42706.083333333336</v>
      </c>
    </row>
    <row r="2199" spans="1:20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5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9"/>
        <v>tabletop games</v>
      </c>
      <c r="S2199" s="10">
        <f t="shared" si="207"/>
        <v>42033.37568287037</v>
      </c>
      <c r="T2199" s="10">
        <f t="shared" si="208"/>
        <v>42063.37568287037</v>
      </c>
    </row>
    <row r="2200" spans="1:20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5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9"/>
        <v>tabletop games</v>
      </c>
      <c r="S2200" s="10">
        <f t="shared" si="207"/>
        <v>42292.305555555555</v>
      </c>
      <c r="T2200" s="10">
        <f t="shared" si="208"/>
        <v>42322.347222222219</v>
      </c>
    </row>
    <row r="2201" spans="1:20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5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9"/>
        <v>tabletop games</v>
      </c>
      <c r="S2201" s="10">
        <f t="shared" si="207"/>
        <v>42262.208310185182</v>
      </c>
      <c r="T2201" s="10">
        <f t="shared" si="208"/>
        <v>42292.208310185182</v>
      </c>
    </row>
    <row r="2202" spans="1:20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5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9"/>
        <v>tabletop games</v>
      </c>
      <c r="S2202" s="10">
        <f t="shared" si="207"/>
        <v>42163.417453703696</v>
      </c>
      <c r="T2202" s="10">
        <f t="shared" si="208"/>
        <v>42190.916666666664</v>
      </c>
    </row>
    <row r="2203" spans="1:20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5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9"/>
        <v>electronic music</v>
      </c>
      <c r="S2203" s="10">
        <f t="shared" si="207"/>
        <v>41276.638483796291</v>
      </c>
      <c r="T2203" s="10">
        <f t="shared" si="208"/>
        <v>41290.638483796291</v>
      </c>
    </row>
    <row r="2204" spans="1:20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5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9"/>
        <v>electronic music</v>
      </c>
      <c r="S2204" s="10">
        <f t="shared" si="207"/>
        <v>41184.640833333331</v>
      </c>
      <c r="T2204" s="10">
        <f t="shared" si="208"/>
        <v>41214.640833333331</v>
      </c>
    </row>
    <row r="2205" spans="1:20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109.55</v>
      </c>
      <c r="P2205">
        <f t="shared" si="205"/>
        <v>43.82</v>
      </c>
      <c r="Q2205" t="str">
        <f t="shared" si="206"/>
        <v>music</v>
      </c>
      <c r="R2205" t="str">
        <f t="shared" si="209"/>
        <v>electronic music</v>
      </c>
      <c r="S2205" s="10">
        <f t="shared" si="207"/>
        <v>42241.651412037034</v>
      </c>
      <c r="T2205" s="10">
        <f t="shared" si="208"/>
        <v>42271.651412037034</v>
      </c>
    </row>
    <row r="2206" spans="1:20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5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9"/>
        <v>electronic music</v>
      </c>
      <c r="S2206" s="10">
        <f t="shared" si="207"/>
        <v>41312.103229166663</v>
      </c>
      <c r="T2206" s="10">
        <f t="shared" si="208"/>
        <v>41342.103229166663</v>
      </c>
    </row>
    <row r="2207" spans="1:20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5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9"/>
        <v>electronic music</v>
      </c>
      <c r="S2207" s="10">
        <f t="shared" si="207"/>
        <v>41031.613298611112</v>
      </c>
      <c r="T2207" s="10">
        <f t="shared" si="208"/>
        <v>41061.613298611112</v>
      </c>
    </row>
    <row r="2208" spans="1:20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5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9"/>
        <v>electronic music</v>
      </c>
      <c r="S2208" s="10">
        <f t="shared" si="207"/>
        <v>40997.048888888887</v>
      </c>
      <c r="T2208" s="10">
        <f t="shared" si="208"/>
        <v>41015.048888888887</v>
      </c>
    </row>
    <row r="2209" spans="1:20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5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9"/>
        <v>electronic music</v>
      </c>
      <c r="S2209" s="10">
        <f t="shared" si="207"/>
        <v>41563.985798611109</v>
      </c>
      <c r="T2209" s="10">
        <f t="shared" si="208"/>
        <v>41594.027465277773</v>
      </c>
    </row>
    <row r="2210" spans="1:20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5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9"/>
        <v>electronic music</v>
      </c>
      <c r="S2210" s="10">
        <f t="shared" si="207"/>
        <v>40946.673912037033</v>
      </c>
      <c r="T2210" s="10">
        <f t="shared" si="208"/>
        <v>41005.958333333328</v>
      </c>
    </row>
    <row r="2211" spans="1:20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5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9"/>
        <v>electronic music</v>
      </c>
      <c r="S2211" s="10">
        <f t="shared" si="207"/>
        <v>41732.27134259259</v>
      </c>
      <c r="T2211" s="10">
        <f t="shared" si="208"/>
        <v>41743.75</v>
      </c>
    </row>
    <row r="2212" spans="1:20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5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9"/>
        <v>electronic music</v>
      </c>
      <c r="S2212" s="10">
        <f t="shared" si="207"/>
        <v>40955.857754629629</v>
      </c>
      <c r="T2212" s="10">
        <f t="shared" si="208"/>
        <v>41013.525000000001</v>
      </c>
    </row>
    <row r="2213" spans="1:20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5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195.6</v>
      </c>
      <c r="P2213">
        <f t="shared" si="205"/>
        <v>40.75</v>
      </c>
      <c r="Q2213" t="str">
        <f t="shared" si="206"/>
        <v>music</v>
      </c>
      <c r="R2213" t="str">
        <f t="shared" si="209"/>
        <v>electronic music</v>
      </c>
      <c r="S2213" s="10">
        <f t="shared" si="207"/>
        <v>41716.576678240737</v>
      </c>
      <c r="T2213" s="10">
        <f t="shared" si="208"/>
        <v>41739.082638888889</v>
      </c>
    </row>
    <row r="2214" spans="1:20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5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9"/>
        <v>electronic music</v>
      </c>
      <c r="S2214" s="10">
        <f t="shared" si="207"/>
        <v>41548.539085648146</v>
      </c>
      <c r="T2214" s="10">
        <f t="shared" si="208"/>
        <v>41581.833333333328</v>
      </c>
    </row>
    <row r="2215" spans="1:20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200</v>
      </c>
      <c r="P2215">
        <f t="shared" si="205"/>
        <v>10</v>
      </c>
      <c r="Q2215" t="str">
        <f t="shared" si="206"/>
        <v>music</v>
      </c>
      <c r="R2215" t="str">
        <f t="shared" si="209"/>
        <v>electronic music</v>
      </c>
      <c r="S2215" s="10">
        <f t="shared" si="207"/>
        <v>42109.617812499993</v>
      </c>
      <c r="T2215" s="10">
        <f t="shared" si="208"/>
        <v>42139.617812499993</v>
      </c>
    </row>
    <row r="2216" spans="1:20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5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9"/>
        <v>electronic music</v>
      </c>
      <c r="S2216" s="10">
        <f t="shared" si="207"/>
        <v>41646.58388888889</v>
      </c>
      <c r="T2216" s="10">
        <f t="shared" si="208"/>
        <v>41676.58388888889</v>
      </c>
    </row>
    <row r="2217" spans="1:20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5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9"/>
        <v>electronic music</v>
      </c>
      <c r="S2217" s="10">
        <f t="shared" si="207"/>
        <v>40958.508935185186</v>
      </c>
      <c r="T2217" s="10">
        <f t="shared" si="208"/>
        <v>40981.082638888889</v>
      </c>
    </row>
    <row r="2218" spans="1:20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5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9"/>
        <v>electronic music</v>
      </c>
      <c r="S2218" s="10">
        <f t="shared" si="207"/>
        <v>42194.543344907404</v>
      </c>
      <c r="T2218" s="10">
        <f t="shared" si="208"/>
        <v>42208.543344907404</v>
      </c>
    </row>
    <row r="2219" spans="1:20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5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9"/>
        <v>electronic music</v>
      </c>
      <c r="S2219" s="10">
        <f t="shared" si="207"/>
        <v>42299.568437499998</v>
      </c>
      <c r="T2219" s="10">
        <f t="shared" si="208"/>
        <v>42310.124999999993</v>
      </c>
    </row>
    <row r="2220" spans="1:20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5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9"/>
        <v>electronic music</v>
      </c>
      <c r="S2220" s="10">
        <f t="shared" si="207"/>
        <v>41127.603969907403</v>
      </c>
      <c r="T2220" s="10">
        <f t="shared" si="208"/>
        <v>41149.791666666664</v>
      </c>
    </row>
    <row r="2221" spans="1:20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5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9"/>
        <v>electronic music</v>
      </c>
      <c r="S2221" s="10">
        <f t="shared" si="207"/>
        <v>42205.510555555556</v>
      </c>
      <c r="T2221" s="10">
        <f t="shared" si="208"/>
        <v>42235.510555555556</v>
      </c>
    </row>
    <row r="2222" spans="1:20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5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9"/>
        <v>electronic music</v>
      </c>
      <c r="S2222" s="10">
        <f t="shared" si="207"/>
        <v>41451.852268518516</v>
      </c>
      <c r="T2222" s="10">
        <f t="shared" si="208"/>
        <v>41481.852268518516</v>
      </c>
    </row>
    <row r="2223" spans="1:20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5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9"/>
        <v>tabletop games</v>
      </c>
      <c r="S2223" s="10">
        <f t="shared" si="207"/>
        <v>42452.458437499998</v>
      </c>
      <c r="T2223" s="10">
        <f t="shared" si="208"/>
        <v>42482.791666666664</v>
      </c>
    </row>
    <row r="2224" spans="1:20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5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162.6</v>
      </c>
      <c r="P2224">
        <f t="shared" si="205"/>
        <v>27.1</v>
      </c>
      <c r="Q2224" t="str">
        <f t="shared" si="206"/>
        <v>games</v>
      </c>
      <c r="R2224" t="str">
        <f t="shared" si="209"/>
        <v>tabletop games</v>
      </c>
      <c r="S2224" s="10">
        <f t="shared" si="207"/>
        <v>40906.579247685186</v>
      </c>
      <c r="T2224" s="10">
        <f t="shared" si="208"/>
        <v>40936.579247685186</v>
      </c>
    </row>
    <row r="2225" spans="1:20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9"/>
        <v>tabletop games</v>
      </c>
      <c r="S2225" s="10">
        <f t="shared" si="207"/>
        <v>42152.432500000003</v>
      </c>
      <c r="T2225" s="10">
        <f t="shared" si="208"/>
        <v>42182.432500000003</v>
      </c>
    </row>
    <row r="2226" spans="1:20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5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9"/>
        <v>tabletop games</v>
      </c>
      <c r="S2226" s="10">
        <f t="shared" si="207"/>
        <v>42644.459201388883</v>
      </c>
      <c r="T2226" s="10">
        <f t="shared" si="208"/>
        <v>42672.583333333336</v>
      </c>
    </row>
    <row r="2227" spans="1:20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5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9"/>
        <v>tabletop games</v>
      </c>
      <c r="S2227" s="10">
        <f t="shared" si="207"/>
        <v>41873.583506944444</v>
      </c>
      <c r="T2227" s="10">
        <f t="shared" si="208"/>
        <v>41903.583506944444</v>
      </c>
    </row>
    <row r="2228" spans="1:20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5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9"/>
        <v>tabletop games</v>
      </c>
      <c r="S2228" s="10">
        <f t="shared" si="207"/>
        <v>42381.590532407405</v>
      </c>
      <c r="T2228" s="10">
        <f t="shared" si="208"/>
        <v>42411.999305555553</v>
      </c>
    </row>
    <row r="2229" spans="1:20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5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9"/>
        <v>tabletop games</v>
      </c>
      <c r="S2229" s="10">
        <f t="shared" si="207"/>
        <v>41561.599016203698</v>
      </c>
      <c r="T2229" s="10">
        <f t="shared" si="208"/>
        <v>41591.640682870369</v>
      </c>
    </row>
    <row r="2230" spans="1:20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5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9"/>
        <v>tabletop games</v>
      </c>
      <c r="S2230" s="10">
        <f t="shared" si="207"/>
        <v>42202.069861111107</v>
      </c>
      <c r="T2230" s="10">
        <f t="shared" si="208"/>
        <v>42232.069861111107</v>
      </c>
    </row>
    <row r="2231" spans="1:20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5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9"/>
        <v>tabletop games</v>
      </c>
      <c r="S2231" s="10">
        <f t="shared" si="207"/>
        <v>41484.455914351849</v>
      </c>
      <c r="T2231" s="10">
        <f t="shared" si="208"/>
        <v>41519.958333333328</v>
      </c>
    </row>
    <row r="2232" spans="1:20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5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9"/>
        <v>tabletop games</v>
      </c>
      <c r="S2232" s="10">
        <f t="shared" si="207"/>
        <v>41724.672766203701</v>
      </c>
      <c r="T2232" s="10">
        <f t="shared" si="208"/>
        <v>41754.672766203701</v>
      </c>
    </row>
    <row r="2233" spans="1:20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5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9"/>
        <v>tabletop games</v>
      </c>
      <c r="S2233" s="10">
        <f t="shared" si="207"/>
        <v>41423.702557870369</v>
      </c>
      <c r="T2233" s="10">
        <f t="shared" si="208"/>
        <v>41450</v>
      </c>
    </row>
    <row r="2234" spans="1:20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5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9"/>
        <v>tabletop games</v>
      </c>
      <c r="S2234" s="10">
        <f t="shared" si="207"/>
        <v>41806.585740740738</v>
      </c>
      <c r="T2234" s="10">
        <f t="shared" si="208"/>
        <v>41838.916666666664</v>
      </c>
    </row>
    <row r="2235" spans="1:20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9"/>
        <v>tabletop games</v>
      </c>
      <c r="S2235" s="10">
        <f t="shared" si="207"/>
        <v>42331.170590277776</v>
      </c>
      <c r="T2235" s="10">
        <f t="shared" si="208"/>
        <v>42351.791666666664</v>
      </c>
    </row>
    <row r="2236" spans="1:20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5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9"/>
        <v>tabletop games</v>
      </c>
      <c r="S2236" s="10">
        <f t="shared" si="207"/>
        <v>42710.616284722222</v>
      </c>
      <c r="T2236" s="10">
        <f t="shared" si="208"/>
        <v>42740.616284722222</v>
      </c>
    </row>
    <row r="2237" spans="1:20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5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9"/>
        <v>tabletop games</v>
      </c>
      <c r="S2237" s="10">
        <f t="shared" si="207"/>
        <v>42061.813784722217</v>
      </c>
      <c r="T2237" s="10">
        <f t="shared" si="208"/>
        <v>42091.772118055553</v>
      </c>
    </row>
    <row r="2238" spans="1:20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5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9"/>
        <v>tabletop games</v>
      </c>
      <c r="S2238" s="10">
        <f t="shared" si="207"/>
        <v>42371.408831018511</v>
      </c>
      <c r="T2238" s="10">
        <f t="shared" si="208"/>
        <v>42401.408831018511</v>
      </c>
    </row>
    <row r="2239" spans="1:20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5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9"/>
        <v>tabletop games</v>
      </c>
      <c r="S2239" s="10">
        <f t="shared" si="207"/>
        <v>41914.794942129629</v>
      </c>
      <c r="T2239" s="10">
        <f t="shared" si="208"/>
        <v>41955.124305555553</v>
      </c>
    </row>
    <row r="2240" spans="1:20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5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9"/>
        <v>tabletop games</v>
      </c>
      <c r="S2240" s="10">
        <f t="shared" si="207"/>
        <v>42774.41337962963</v>
      </c>
      <c r="T2240" s="10">
        <f t="shared" si="208"/>
        <v>42804.41337962963</v>
      </c>
    </row>
    <row r="2241" spans="1:20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5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9"/>
        <v>tabletop games</v>
      </c>
      <c r="S2241" s="10">
        <f t="shared" si="207"/>
        <v>41572.750162037039</v>
      </c>
      <c r="T2241" s="10">
        <f t="shared" si="208"/>
        <v>41608.959722222222</v>
      </c>
    </row>
    <row r="2242" spans="1:20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5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9"/>
        <v>tabletop games</v>
      </c>
      <c r="S2242" s="10">
        <f t="shared" si="207"/>
        <v>42452.617407407401</v>
      </c>
      <c r="T2242" s="10">
        <f t="shared" si="208"/>
        <v>42482.617407407401</v>
      </c>
    </row>
    <row r="2243" spans="1:20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5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806.4</v>
      </c>
      <c r="P2243">
        <f t="shared" ref="P2243:P2306" si="211">(E2243/L2243)</f>
        <v>49.472392638036808</v>
      </c>
      <c r="Q2243" t="str">
        <f t="shared" ref="Q2243:Q2306" si="212">LEFT(N2243,SEARCH("/",N2243,1)-1)</f>
        <v>games</v>
      </c>
      <c r="R2243" t="str">
        <f t="shared" si="209"/>
        <v>tabletop games</v>
      </c>
      <c r="S2243" s="10">
        <f t="shared" ref="S2243:S2306" si="213">(J2243/86400)+25569+(-5/24)</f>
        <v>42766.619212962956</v>
      </c>
      <c r="T2243" s="10">
        <f t="shared" ref="T2243:T2306" si="214">(I2243/86400)+25569+(-5/24)</f>
        <v>42796.619212962956</v>
      </c>
    </row>
    <row r="2244" spans="1:20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5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09"/>
        <v>tabletop games</v>
      </c>
      <c r="S2244" s="10">
        <f t="shared" si="213"/>
        <v>41569.367280092592</v>
      </c>
      <c r="T2244" s="10">
        <f t="shared" si="214"/>
        <v>41604.918055555558</v>
      </c>
    </row>
    <row r="2245" spans="1:20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09"/>
        <v>tabletop games</v>
      </c>
      <c r="S2245" s="10">
        <f t="shared" si="213"/>
        <v>42800.542708333327</v>
      </c>
      <c r="T2245" s="10">
        <f t="shared" si="214"/>
        <v>42806.916666666664</v>
      </c>
    </row>
    <row r="2246" spans="1:20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5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ref="R2246:R2309" si="215">RIGHT(N2246,VALUE(LEN(N2246)-LEN(LEFT(N2246,SEARCH("/",N2246,1)-1))-1))</f>
        <v>tabletop games</v>
      </c>
      <c r="S2246" s="10">
        <f t="shared" si="213"/>
        <v>42647.610486111109</v>
      </c>
      <c r="T2246" s="10">
        <f t="shared" si="214"/>
        <v>42659.645833333336</v>
      </c>
    </row>
    <row r="2247" spans="1:20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5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ref="O2247:O2310" si="216">(E2247/D2247)*100</f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5"/>
        <v>tabletop games</v>
      </c>
      <c r="S2247" s="10">
        <f t="shared" si="213"/>
        <v>41660.500196759254</v>
      </c>
      <c r="T2247" s="10">
        <f t="shared" si="214"/>
        <v>41691.541666666664</v>
      </c>
    </row>
    <row r="2248" spans="1:20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5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6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5"/>
        <v>tabletop games</v>
      </c>
      <c r="S2248" s="10">
        <f t="shared" si="213"/>
        <v>42221.583449074074</v>
      </c>
      <c r="T2248" s="10">
        <f t="shared" si="214"/>
        <v>42251.583449074074</v>
      </c>
    </row>
    <row r="2249" spans="1:20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5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6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5"/>
        <v>tabletop games</v>
      </c>
      <c r="S2249" s="10">
        <f t="shared" si="213"/>
        <v>42200.457928240743</v>
      </c>
      <c r="T2249" s="10">
        <f t="shared" si="214"/>
        <v>42214.457928240743</v>
      </c>
    </row>
    <row r="2250" spans="1:20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5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6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5"/>
        <v>tabletop games</v>
      </c>
      <c r="S2250" s="10">
        <f t="shared" si="213"/>
        <v>42688.667569444442</v>
      </c>
      <c r="T2250" s="10">
        <f t="shared" si="214"/>
        <v>42718.667569444442</v>
      </c>
    </row>
    <row r="2251" spans="1:20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5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6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5"/>
        <v>tabletop games</v>
      </c>
      <c r="S2251" s="10">
        <f t="shared" si="213"/>
        <v>41336.49496527778</v>
      </c>
      <c r="T2251" s="10">
        <f t="shared" si="214"/>
        <v>41366.453298611108</v>
      </c>
    </row>
    <row r="2252" spans="1:20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5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6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5"/>
        <v>tabletop games</v>
      </c>
      <c r="S2252" s="10">
        <f t="shared" si="213"/>
        <v>42676.7971412037</v>
      </c>
      <c r="T2252" s="10">
        <f t="shared" si="214"/>
        <v>42706.838807870365</v>
      </c>
    </row>
    <row r="2253" spans="1:20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5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6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5"/>
        <v>tabletop games</v>
      </c>
      <c r="S2253" s="10">
        <f t="shared" si="213"/>
        <v>41846.137465277774</v>
      </c>
      <c r="T2253" s="10">
        <f t="shared" si="214"/>
        <v>41867.137465277774</v>
      </c>
    </row>
    <row r="2254" spans="1:20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5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6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5"/>
        <v>tabletop games</v>
      </c>
      <c r="S2254" s="10">
        <f t="shared" si="213"/>
        <v>42573.119652777772</v>
      </c>
      <c r="T2254" s="10">
        <f t="shared" si="214"/>
        <v>42588.119652777772</v>
      </c>
    </row>
    <row r="2255" spans="1:20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6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5"/>
        <v>tabletop games</v>
      </c>
      <c r="S2255" s="10">
        <f t="shared" si="213"/>
        <v>42296.422997685186</v>
      </c>
      <c r="T2255" s="10">
        <f t="shared" si="214"/>
        <v>42326.46466435185</v>
      </c>
    </row>
    <row r="2256" spans="1:20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5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6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5"/>
        <v>tabletop games</v>
      </c>
      <c r="S2256" s="10">
        <f t="shared" si="213"/>
        <v>42752.439444444441</v>
      </c>
      <c r="T2256" s="10">
        <f t="shared" si="214"/>
        <v>42759.439444444441</v>
      </c>
    </row>
    <row r="2257" spans="1:20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5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6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5"/>
        <v>tabletop games</v>
      </c>
      <c r="S2257" s="10">
        <f t="shared" si="213"/>
        <v>42467.743645833332</v>
      </c>
      <c r="T2257" s="10">
        <f t="shared" si="214"/>
        <v>42497.743645833332</v>
      </c>
    </row>
    <row r="2258" spans="1:20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5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6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5"/>
        <v>tabletop games</v>
      </c>
      <c r="S2258" s="10">
        <f t="shared" si="213"/>
        <v>42682.243587962956</v>
      </c>
      <c r="T2258" s="10">
        <f t="shared" si="214"/>
        <v>42696.243587962956</v>
      </c>
    </row>
    <row r="2259" spans="1:20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5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6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5"/>
        <v>tabletop games</v>
      </c>
      <c r="S2259" s="10">
        <f t="shared" si="213"/>
        <v>42505.728344907409</v>
      </c>
      <c r="T2259" s="10">
        <f t="shared" si="214"/>
        <v>42540.749999999993</v>
      </c>
    </row>
    <row r="2260" spans="1:20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5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6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5"/>
        <v>tabletop games</v>
      </c>
      <c r="S2260" s="10">
        <f t="shared" si="213"/>
        <v>42136.542673611104</v>
      </c>
      <c r="T2260" s="10">
        <f t="shared" si="214"/>
        <v>42166.542673611104</v>
      </c>
    </row>
    <row r="2261" spans="1:20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5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6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5"/>
        <v>tabletop games</v>
      </c>
      <c r="S2261" s="10">
        <f t="shared" si="213"/>
        <v>42702.59648148148</v>
      </c>
      <c r="T2261" s="10">
        <f t="shared" si="214"/>
        <v>42712.59648148148</v>
      </c>
    </row>
    <row r="2262" spans="1:20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5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5"/>
        <v>tabletop games</v>
      </c>
      <c r="S2262" s="10">
        <f t="shared" si="213"/>
        <v>41694.808449074073</v>
      </c>
      <c r="T2262" s="10">
        <f t="shared" si="214"/>
        <v>41724.766782407409</v>
      </c>
    </row>
    <row r="2263" spans="1:20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5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5"/>
        <v>tabletop games</v>
      </c>
      <c r="S2263" s="10">
        <f t="shared" si="213"/>
        <v>42759.516435185178</v>
      </c>
      <c r="T2263" s="10">
        <f t="shared" si="214"/>
        <v>42780.516435185178</v>
      </c>
    </row>
    <row r="2264" spans="1:20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5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5"/>
        <v>tabletop games</v>
      </c>
      <c r="S2264" s="10">
        <f t="shared" si="213"/>
        <v>41926.376828703702</v>
      </c>
      <c r="T2264" s="10">
        <f t="shared" si="214"/>
        <v>41960.791666666664</v>
      </c>
    </row>
    <row r="2265" spans="1:20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5"/>
        <v>tabletop games</v>
      </c>
      <c r="S2265" s="10">
        <f t="shared" si="213"/>
        <v>42014.623993055553</v>
      </c>
      <c r="T2265" s="10">
        <f t="shared" si="214"/>
        <v>42035.623993055553</v>
      </c>
    </row>
    <row r="2266" spans="1:20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5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5"/>
        <v>tabletop games</v>
      </c>
      <c r="S2266" s="10">
        <f t="shared" si="213"/>
        <v>42496.374004629623</v>
      </c>
      <c r="T2266" s="10">
        <f t="shared" si="214"/>
        <v>42512.916666666664</v>
      </c>
    </row>
    <row r="2267" spans="1:20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5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5"/>
        <v>tabletop games</v>
      </c>
      <c r="S2267" s="10">
        <f t="shared" si="213"/>
        <v>42689.644756944443</v>
      </c>
      <c r="T2267" s="10">
        <f t="shared" si="214"/>
        <v>42696.644756944443</v>
      </c>
    </row>
    <row r="2268" spans="1:20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5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5"/>
        <v>tabletop games</v>
      </c>
      <c r="S2268" s="10">
        <f t="shared" si="213"/>
        <v>42469.666574074072</v>
      </c>
      <c r="T2268" s="10">
        <f t="shared" si="214"/>
        <v>42486.874999999993</v>
      </c>
    </row>
    <row r="2269" spans="1:20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5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5"/>
        <v>tabletop games</v>
      </c>
      <c r="S2269" s="10">
        <f t="shared" si="213"/>
        <v>41968.621493055551</v>
      </c>
      <c r="T2269" s="10">
        <f t="shared" si="214"/>
        <v>41993.833333333336</v>
      </c>
    </row>
    <row r="2270" spans="1:20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5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5"/>
        <v>tabletop games</v>
      </c>
      <c r="S2270" s="10">
        <f t="shared" si="213"/>
        <v>42775.874016203707</v>
      </c>
      <c r="T2270" s="10">
        <f t="shared" si="214"/>
        <v>42805.874016203707</v>
      </c>
    </row>
    <row r="2271" spans="1:20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5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5"/>
        <v>tabletop games</v>
      </c>
      <c r="S2271" s="10">
        <f t="shared" si="213"/>
        <v>42776.496099537035</v>
      </c>
      <c r="T2271" s="10">
        <f t="shared" si="214"/>
        <v>42800.999999999993</v>
      </c>
    </row>
    <row r="2272" spans="1:20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5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5"/>
        <v>tabletop games</v>
      </c>
      <c r="S2272" s="10">
        <f t="shared" si="213"/>
        <v>42725.661030092589</v>
      </c>
      <c r="T2272" s="10">
        <f t="shared" si="214"/>
        <v>42745.707638888889</v>
      </c>
    </row>
    <row r="2273" spans="1:20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5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5"/>
        <v>tabletop games</v>
      </c>
      <c r="S2273" s="10">
        <f t="shared" si="213"/>
        <v>42683.791712962957</v>
      </c>
      <c r="T2273" s="10">
        <f t="shared" si="214"/>
        <v>42713.791712962957</v>
      </c>
    </row>
    <row r="2274" spans="1:20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5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5"/>
        <v>tabletop games</v>
      </c>
      <c r="S2274" s="10">
        <f t="shared" si="213"/>
        <v>42315.491157407407</v>
      </c>
      <c r="T2274" s="10">
        <f t="shared" si="214"/>
        <v>42345.491157407407</v>
      </c>
    </row>
    <row r="2275" spans="1:20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5"/>
        <v>tabletop games</v>
      </c>
      <c r="S2275" s="10">
        <f t="shared" si="213"/>
        <v>42781.340763888882</v>
      </c>
      <c r="T2275" s="10">
        <f t="shared" si="214"/>
        <v>42806.299097222225</v>
      </c>
    </row>
    <row r="2276" spans="1:20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5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5"/>
        <v>tabletop games</v>
      </c>
      <c r="S2276" s="10">
        <f t="shared" si="213"/>
        <v>41663.292326388888</v>
      </c>
      <c r="T2276" s="10">
        <f t="shared" si="214"/>
        <v>41693.292326388888</v>
      </c>
    </row>
    <row r="2277" spans="1:20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5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5"/>
        <v>tabletop games</v>
      </c>
      <c r="S2277" s="10">
        <f t="shared" si="213"/>
        <v>41965.408321759256</v>
      </c>
      <c r="T2277" s="10">
        <f t="shared" si="214"/>
        <v>41995.408321759256</v>
      </c>
    </row>
    <row r="2278" spans="1:20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5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5"/>
        <v>tabletop games</v>
      </c>
      <c r="S2278" s="10">
        <f t="shared" si="213"/>
        <v>41614.443159722221</v>
      </c>
      <c r="T2278" s="10">
        <f t="shared" si="214"/>
        <v>41644.443159722221</v>
      </c>
    </row>
    <row r="2279" spans="1:20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5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5"/>
        <v>tabletop games</v>
      </c>
      <c r="S2279" s="10">
        <f t="shared" si="213"/>
        <v>40936.470173611109</v>
      </c>
      <c r="T2279" s="10">
        <f t="shared" si="214"/>
        <v>40966.470173611109</v>
      </c>
    </row>
    <row r="2280" spans="1:20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5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5"/>
        <v>tabletop games</v>
      </c>
      <c r="S2280" s="10">
        <f t="shared" si="213"/>
        <v>42338.500775462962</v>
      </c>
      <c r="T2280" s="10">
        <f t="shared" si="214"/>
        <v>42372.749305555553</v>
      </c>
    </row>
    <row r="2281" spans="1:20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5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5"/>
        <v>tabletop games</v>
      </c>
      <c r="S2281" s="10">
        <f t="shared" si="213"/>
        <v>42020.598368055558</v>
      </c>
      <c r="T2281" s="10">
        <f t="shared" si="214"/>
        <v>42038.958333333336</v>
      </c>
    </row>
    <row r="2282" spans="1:20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5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5"/>
        <v>tabletop games</v>
      </c>
      <c r="S2282" s="10">
        <f t="shared" si="213"/>
        <v>42234.416562499995</v>
      </c>
      <c r="T2282" s="10">
        <f t="shared" si="214"/>
        <v>42264.416562499995</v>
      </c>
    </row>
    <row r="2283" spans="1:20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5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5"/>
        <v>rock</v>
      </c>
      <c r="S2283" s="10">
        <f t="shared" si="213"/>
        <v>40687.077511574069</v>
      </c>
      <c r="T2283" s="10">
        <f t="shared" si="214"/>
        <v>40749.076388888883</v>
      </c>
    </row>
    <row r="2284" spans="1:20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5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5"/>
        <v>rock</v>
      </c>
      <c r="S2284" s="10">
        <f t="shared" si="213"/>
        <v>42322.966273148144</v>
      </c>
      <c r="T2284" s="10">
        <f t="shared" si="214"/>
        <v>42382.966273148144</v>
      </c>
    </row>
    <row r="2285" spans="1:20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5"/>
        <v>rock</v>
      </c>
      <c r="S2285" s="10">
        <f t="shared" si="213"/>
        <v>40977.916712962957</v>
      </c>
      <c r="T2285" s="10">
        <f t="shared" si="214"/>
        <v>41037.875046296293</v>
      </c>
    </row>
    <row r="2286" spans="1:20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5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5"/>
        <v>rock</v>
      </c>
      <c r="S2286" s="10">
        <f t="shared" si="213"/>
        <v>40585.588483796295</v>
      </c>
      <c r="T2286" s="10">
        <f t="shared" si="214"/>
        <v>40613.958333333328</v>
      </c>
    </row>
    <row r="2287" spans="1:20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5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5"/>
        <v>rock</v>
      </c>
      <c r="S2287" s="10">
        <f t="shared" si="213"/>
        <v>41058.977349537039</v>
      </c>
      <c r="T2287" s="10">
        <f t="shared" si="214"/>
        <v>41088.977349537039</v>
      </c>
    </row>
    <row r="2288" spans="1:20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5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5"/>
        <v>rock</v>
      </c>
      <c r="S2288" s="10">
        <f t="shared" si="213"/>
        <v>41494.755254629628</v>
      </c>
      <c r="T2288" s="10">
        <f t="shared" si="214"/>
        <v>41522.957638888889</v>
      </c>
    </row>
    <row r="2289" spans="1:20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5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5"/>
        <v>rock</v>
      </c>
      <c r="S2289" s="10">
        <f t="shared" si="213"/>
        <v>41792.459027777775</v>
      </c>
      <c r="T2289" s="10">
        <f t="shared" si="214"/>
        <v>41813.459027777775</v>
      </c>
    </row>
    <row r="2290" spans="1:20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5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100.1</v>
      </c>
      <c r="P2290">
        <f t="shared" si="211"/>
        <v>40.04</v>
      </c>
      <c r="Q2290" t="str">
        <f t="shared" si="212"/>
        <v>music</v>
      </c>
      <c r="R2290" t="str">
        <f t="shared" si="215"/>
        <v>rock</v>
      </c>
      <c r="S2290" s="10">
        <f t="shared" si="213"/>
        <v>41067.619085648148</v>
      </c>
      <c r="T2290" s="10">
        <f t="shared" si="214"/>
        <v>41086.541666666664</v>
      </c>
    </row>
    <row r="2291" spans="1:20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5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107.4</v>
      </c>
      <c r="P2291">
        <f t="shared" si="211"/>
        <v>64.44</v>
      </c>
      <c r="Q2291" t="str">
        <f t="shared" si="212"/>
        <v>music</v>
      </c>
      <c r="R2291" t="str">
        <f t="shared" si="215"/>
        <v>rock</v>
      </c>
      <c r="S2291" s="10">
        <f t="shared" si="213"/>
        <v>41571.790046296293</v>
      </c>
      <c r="T2291" s="10">
        <f t="shared" si="214"/>
        <v>41614.765277777777</v>
      </c>
    </row>
    <row r="2292" spans="1:20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5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5"/>
        <v>rock</v>
      </c>
      <c r="S2292" s="10">
        <f t="shared" si="213"/>
        <v>40070.045486111107</v>
      </c>
      <c r="T2292" s="10">
        <f t="shared" si="214"/>
        <v>40148.5</v>
      </c>
    </row>
    <row r="2293" spans="1:20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5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5"/>
        <v>rock</v>
      </c>
      <c r="S2293" s="10">
        <f t="shared" si="213"/>
        <v>40987.768726851849</v>
      </c>
      <c r="T2293" s="10">
        <f t="shared" si="214"/>
        <v>41021.958333333328</v>
      </c>
    </row>
    <row r="2294" spans="1:20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5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5"/>
        <v>rock</v>
      </c>
      <c r="S2294" s="10">
        <f t="shared" si="213"/>
        <v>40987.489305555551</v>
      </c>
      <c r="T2294" s="10">
        <f t="shared" si="214"/>
        <v>41017.489305555551</v>
      </c>
    </row>
    <row r="2295" spans="1:20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5"/>
        <v>rock</v>
      </c>
      <c r="S2295" s="10">
        <f t="shared" si="213"/>
        <v>41151.499988425923</v>
      </c>
      <c r="T2295" s="10">
        <f t="shared" si="214"/>
        <v>41176.957638888889</v>
      </c>
    </row>
    <row r="2296" spans="1:20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5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5"/>
        <v>rock</v>
      </c>
      <c r="S2296" s="10">
        <f t="shared" si="213"/>
        <v>41264.514814814815</v>
      </c>
      <c r="T2296" s="10">
        <f t="shared" si="214"/>
        <v>41294.514814814815</v>
      </c>
    </row>
    <row r="2297" spans="1:20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5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5"/>
        <v>rock</v>
      </c>
      <c r="S2297" s="10">
        <f t="shared" si="213"/>
        <v>41270.746018518512</v>
      </c>
      <c r="T2297" s="10">
        <f t="shared" si="214"/>
        <v>41300.746018518512</v>
      </c>
    </row>
    <row r="2298" spans="1:20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5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5"/>
        <v>rock</v>
      </c>
      <c r="S2298" s="10">
        <f t="shared" si="213"/>
        <v>40927.52344907407</v>
      </c>
      <c r="T2298" s="10">
        <f t="shared" si="214"/>
        <v>40962.52344907407</v>
      </c>
    </row>
    <row r="2299" spans="1:20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5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5"/>
        <v>rock</v>
      </c>
      <c r="S2299" s="10">
        <f t="shared" si="213"/>
        <v>40947.83390046296</v>
      </c>
      <c r="T2299" s="10">
        <f t="shared" si="214"/>
        <v>40981.957638888889</v>
      </c>
    </row>
    <row r="2300" spans="1:20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5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5"/>
        <v>rock</v>
      </c>
      <c r="S2300" s="10">
        <f t="shared" si="213"/>
        <v>41694.632326388884</v>
      </c>
      <c r="T2300" s="10">
        <f t="shared" si="214"/>
        <v>41724.59065972222</v>
      </c>
    </row>
    <row r="2301" spans="1:20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5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5"/>
        <v>rock</v>
      </c>
      <c r="S2301" s="10">
        <f t="shared" si="213"/>
        <v>40564.824178240735</v>
      </c>
      <c r="T2301" s="10">
        <f t="shared" si="214"/>
        <v>40579.824178240735</v>
      </c>
    </row>
    <row r="2302" spans="1:20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5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5"/>
        <v>rock</v>
      </c>
      <c r="S2302" s="10">
        <f t="shared" si="213"/>
        <v>41074.518703703703</v>
      </c>
      <c r="T2302" s="10">
        <f t="shared" si="214"/>
        <v>41088.518703703703</v>
      </c>
    </row>
    <row r="2303" spans="1:20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5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5"/>
        <v>indie rock</v>
      </c>
      <c r="S2303" s="10">
        <f t="shared" si="213"/>
        <v>41415.938611111109</v>
      </c>
      <c r="T2303" s="10">
        <f t="shared" si="214"/>
        <v>41445.938611111109</v>
      </c>
    </row>
    <row r="2304" spans="1:20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5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5"/>
        <v>indie rock</v>
      </c>
      <c r="S2304" s="10">
        <f t="shared" si="213"/>
        <v>41605.660115740735</v>
      </c>
      <c r="T2304" s="10">
        <f t="shared" si="214"/>
        <v>41639.083333333328</v>
      </c>
    </row>
    <row r="2305" spans="1:20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5"/>
        <v>indie rock</v>
      </c>
      <c r="S2305" s="10">
        <f t="shared" si="213"/>
        <v>40849.902731481481</v>
      </c>
      <c r="T2305" s="10">
        <f t="shared" si="214"/>
        <v>40889.944398148145</v>
      </c>
    </row>
    <row r="2306" spans="1:20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5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5"/>
        <v>indie rock</v>
      </c>
      <c r="S2306" s="10">
        <f t="shared" si="213"/>
        <v>40502.607534722221</v>
      </c>
      <c r="T2306" s="10">
        <f t="shared" si="214"/>
        <v>40543.999305555553</v>
      </c>
    </row>
    <row r="2307" spans="1:20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5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101.22777777777779</v>
      </c>
      <c r="P2307">
        <f t="shared" ref="P2307:P2370" si="217">(E2307/L2307)</f>
        <v>109.10778443113773</v>
      </c>
      <c r="Q2307" t="str">
        <f t="shared" ref="Q2307:Q2370" si="218">LEFT(N2307,SEARCH("/",N2307,1)-1)</f>
        <v>music</v>
      </c>
      <c r="R2307" t="str">
        <f t="shared" si="215"/>
        <v>indie rock</v>
      </c>
      <c r="S2307" s="10">
        <f t="shared" ref="S2307:S2370" si="219">(J2307/86400)+25569+(-5/24)</f>
        <v>41834.486944444441</v>
      </c>
      <c r="T2307" s="10">
        <f t="shared" ref="T2307:T2370" si="220">(I2307/86400)+25569+(-5/24)</f>
        <v>41859.541666666664</v>
      </c>
    </row>
    <row r="2308" spans="1:20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5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5"/>
        <v>indie rock</v>
      </c>
      <c r="S2308" s="10">
        <f t="shared" si="219"/>
        <v>40947.959826388884</v>
      </c>
      <c r="T2308" s="10">
        <f t="shared" si="220"/>
        <v>40977.959826388884</v>
      </c>
    </row>
    <row r="2309" spans="1:20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5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5"/>
        <v>indie rock</v>
      </c>
      <c r="S2309" s="10">
        <f t="shared" si="219"/>
        <v>41004.594131944446</v>
      </c>
      <c r="T2309" s="10">
        <f t="shared" si="220"/>
        <v>41034.59407407407</v>
      </c>
    </row>
    <row r="2310" spans="1:20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5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ref="R2310:R2373" si="221">RIGHT(N2310,VALUE(LEN(N2310)-LEN(LEFT(N2310,SEARCH("/",N2310,1)-1))-1))</f>
        <v>indie rock</v>
      </c>
      <c r="S2310" s="10">
        <f t="shared" si="219"/>
        <v>41851.754583333335</v>
      </c>
      <c r="T2310" s="10">
        <f t="shared" si="220"/>
        <v>41879.833333333328</v>
      </c>
    </row>
    <row r="2311" spans="1:20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5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ref="O2311:O2374" si="222">(E2311/D2311)*100</f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21"/>
        <v>indie rock</v>
      </c>
      <c r="S2311" s="10">
        <f t="shared" si="219"/>
        <v>41307.779363425921</v>
      </c>
      <c r="T2311" s="10">
        <f t="shared" si="220"/>
        <v>41342.779363425921</v>
      </c>
    </row>
    <row r="2312" spans="1:20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5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22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21"/>
        <v>indie rock</v>
      </c>
      <c r="S2312" s="10">
        <f t="shared" si="219"/>
        <v>41324.585821759254</v>
      </c>
      <c r="T2312" s="10">
        <f t="shared" si="220"/>
        <v>41354.54415509259</v>
      </c>
    </row>
    <row r="2313" spans="1:20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5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22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21"/>
        <v>indie rock</v>
      </c>
      <c r="S2313" s="10">
        <f t="shared" si="219"/>
        <v>41735.796168981477</v>
      </c>
      <c r="T2313" s="10">
        <f t="shared" si="220"/>
        <v>41765.796168981477</v>
      </c>
    </row>
    <row r="2314" spans="1:20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5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22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21"/>
        <v>indie rock</v>
      </c>
      <c r="S2314" s="10">
        <f t="shared" si="219"/>
        <v>41716.424513888887</v>
      </c>
      <c r="T2314" s="10">
        <f t="shared" si="220"/>
        <v>41747.75</v>
      </c>
    </row>
    <row r="2315" spans="1:20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22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21"/>
        <v>indie rock</v>
      </c>
      <c r="S2315" s="10">
        <f t="shared" si="219"/>
        <v>41002.750300925924</v>
      </c>
      <c r="T2315" s="10">
        <f t="shared" si="220"/>
        <v>41032.750300925924</v>
      </c>
    </row>
    <row r="2316" spans="1:20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5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22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21"/>
        <v>indie rock</v>
      </c>
      <c r="S2316" s="10">
        <f t="shared" si="219"/>
        <v>41037.343252314815</v>
      </c>
      <c r="T2316" s="10">
        <f t="shared" si="220"/>
        <v>41067.343252314815</v>
      </c>
    </row>
    <row r="2317" spans="1:20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5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22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21"/>
        <v>indie rock</v>
      </c>
      <c r="S2317" s="10">
        <f t="shared" si="219"/>
        <v>41004.517858796295</v>
      </c>
      <c r="T2317" s="10">
        <f t="shared" si="220"/>
        <v>41034.517858796295</v>
      </c>
    </row>
    <row r="2318" spans="1:20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5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22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21"/>
        <v>indie rock</v>
      </c>
      <c r="S2318" s="10">
        <f t="shared" si="219"/>
        <v>40079.516782407409</v>
      </c>
      <c r="T2318" s="10">
        <f t="shared" si="220"/>
        <v>40156.558333333327</v>
      </c>
    </row>
    <row r="2319" spans="1:20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5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22"/>
        <v>104</v>
      </c>
      <c r="P2319">
        <f t="shared" si="217"/>
        <v>18.90909090909091</v>
      </c>
      <c r="Q2319" t="str">
        <f t="shared" si="218"/>
        <v>music</v>
      </c>
      <c r="R2319" t="str">
        <f t="shared" si="221"/>
        <v>indie rock</v>
      </c>
      <c r="S2319" s="10">
        <f t="shared" si="219"/>
        <v>40192.33390046296</v>
      </c>
      <c r="T2319" s="10">
        <f t="shared" si="220"/>
        <v>40224</v>
      </c>
    </row>
    <row r="2320" spans="1:20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5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22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21"/>
        <v>indie rock</v>
      </c>
      <c r="S2320" s="10">
        <f t="shared" si="219"/>
        <v>40050.435347222221</v>
      </c>
      <c r="T2320" s="10">
        <f t="shared" si="220"/>
        <v>40081.957638888889</v>
      </c>
    </row>
    <row r="2321" spans="1:20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5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22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21"/>
        <v>indie rock</v>
      </c>
      <c r="S2321" s="10">
        <f t="shared" si="219"/>
        <v>41592.873668981476</v>
      </c>
      <c r="T2321" s="10">
        <f t="shared" si="220"/>
        <v>41622.873668981476</v>
      </c>
    </row>
    <row r="2322" spans="1:20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5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22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21"/>
        <v>indie rock</v>
      </c>
      <c r="S2322" s="10">
        <f t="shared" si="219"/>
        <v>41696.608796296292</v>
      </c>
      <c r="T2322" s="10">
        <f t="shared" si="220"/>
        <v>41731.567129629628</v>
      </c>
    </row>
    <row r="2323" spans="1:20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5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22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21"/>
        <v>small batch</v>
      </c>
      <c r="S2323" s="10">
        <f t="shared" si="219"/>
        <v>42799.052094907405</v>
      </c>
      <c r="T2323" s="10">
        <f t="shared" si="220"/>
        <v>42829.010428240734</v>
      </c>
    </row>
    <row r="2324" spans="1:20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5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2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21"/>
        <v>small batch</v>
      </c>
      <c r="S2324" s="10">
        <f t="shared" si="219"/>
        <v>42804.6871412037</v>
      </c>
      <c r="T2324" s="10">
        <f t="shared" si="220"/>
        <v>42834.645474537036</v>
      </c>
    </row>
    <row r="2325" spans="1:20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48</v>
      </c>
      <c r="P2325">
        <f t="shared" si="217"/>
        <v>30</v>
      </c>
      <c r="Q2325" t="str">
        <f t="shared" si="218"/>
        <v>food</v>
      </c>
      <c r="R2325" t="str">
        <f t="shared" si="221"/>
        <v>small batch</v>
      </c>
      <c r="S2325" s="10">
        <f t="shared" si="219"/>
        <v>42807.546840277777</v>
      </c>
      <c r="T2325" s="10">
        <f t="shared" si="220"/>
        <v>42814.546840277777</v>
      </c>
    </row>
    <row r="2326" spans="1:20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5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21"/>
        <v>small batch</v>
      </c>
      <c r="S2326" s="10">
        <f t="shared" si="219"/>
        <v>42790.67690972222</v>
      </c>
      <c r="T2326" s="10">
        <f t="shared" si="220"/>
        <v>42820.635243055549</v>
      </c>
    </row>
    <row r="2327" spans="1:20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5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8</v>
      </c>
      <c r="P2327">
        <f t="shared" si="217"/>
        <v>11.428571428571429</v>
      </c>
      <c r="Q2327" t="str">
        <f t="shared" si="218"/>
        <v>food</v>
      </c>
      <c r="R2327" t="str">
        <f t="shared" si="221"/>
        <v>small batch</v>
      </c>
      <c r="S2327" s="10">
        <f t="shared" si="219"/>
        <v>42793.814016203702</v>
      </c>
      <c r="T2327" s="10">
        <f t="shared" si="220"/>
        <v>42823.772349537037</v>
      </c>
    </row>
    <row r="2328" spans="1:20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5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0.72</v>
      </c>
      <c r="P2328">
        <f t="shared" si="217"/>
        <v>108</v>
      </c>
      <c r="Q2328" t="str">
        <f t="shared" si="218"/>
        <v>food</v>
      </c>
      <c r="R2328" t="str">
        <f t="shared" si="221"/>
        <v>small batch</v>
      </c>
      <c r="S2328" s="10">
        <f t="shared" si="219"/>
        <v>42803.825787037036</v>
      </c>
      <c r="T2328" s="10">
        <f t="shared" si="220"/>
        <v>42855.499999999993</v>
      </c>
    </row>
    <row r="2329" spans="1:20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5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21"/>
        <v>small batch</v>
      </c>
      <c r="S2329" s="10">
        <f t="shared" si="219"/>
        <v>41842.708796296291</v>
      </c>
      <c r="T2329" s="10">
        <f t="shared" si="220"/>
        <v>41877.708796296291</v>
      </c>
    </row>
    <row r="2330" spans="1:20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5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21"/>
        <v>small batch</v>
      </c>
      <c r="S2330" s="10">
        <f t="shared" si="219"/>
        <v>42139.573344907403</v>
      </c>
      <c r="T2330" s="10">
        <f t="shared" si="220"/>
        <v>42169.573344907403</v>
      </c>
    </row>
    <row r="2331" spans="1:20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5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21"/>
        <v>small batch</v>
      </c>
      <c r="S2331" s="10">
        <f t="shared" si="219"/>
        <v>41807.416041666664</v>
      </c>
      <c r="T2331" s="10">
        <f t="shared" si="220"/>
        <v>41837.416041666664</v>
      </c>
    </row>
    <row r="2332" spans="1:20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5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21"/>
        <v>small batch</v>
      </c>
      <c r="S2332" s="10">
        <f t="shared" si="219"/>
        <v>42332.691469907404</v>
      </c>
      <c r="T2332" s="10">
        <f t="shared" si="220"/>
        <v>42362.791666666664</v>
      </c>
    </row>
    <row r="2333" spans="1:20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5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21"/>
        <v>small batch</v>
      </c>
      <c r="S2333" s="10">
        <f t="shared" si="219"/>
        <v>41838.797337962962</v>
      </c>
      <c r="T2333" s="10">
        <f t="shared" si="220"/>
        <v>41868.797337962962</v>
      </c>
    </row>
    <row r="2334" spans="1:20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5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21"/>
        <v>small batch</v>
      </c>
      <c r="S2334" s="10">
        <f t="shared" si="219"/>
        <v>42011.419803240737</v>
      </c>
      <c r="T2334" s="10">
        <f t="shared" si="220"/>
        <v>42041.419803240737</v>
      </c>
    </row>
    <row r="2335" spans="1:20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21"/>
        <v>small batch</v>
      </c>
      <c r="S2335" s="10">
        <f t="shared" si="219"/>
        <v>41767.442013888889</v>
      </c>
      <c r="T2335" s="10">
        <f t="shared" si="220"/>
        <v>41788.534722222219</v>
      </c>
    </row>
    <row r="2336" spans="1:20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5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21"/>
        <v>small batch</v>
      </c>
      <c r="S2336" s="10">
        <f t="shared" si="219"/>
        <v>41918.461782407401</v>
      </c>
      <c r="T2336" s="10">
        <f t="shared" si="220"/>
        <v>41948.523611111108</v>
      </c>
    </row>
    <row r="2337" spans="1:20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5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21"/>
        <v>small batch</v>
      </c>
      <c r="S2337" s="10">
        <f t="shared" si="219"/>
        <v>41771.363923611112</v>
      </c>
      <c r="T2337" s="10">
        <f t="shared" si="220"/>
        <v>41801.363923611112</v>
      </c>
    </row>
    <row r="2338" spans="1:20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5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21"/>
        <v>small batch</v>
      </c>
      <c r="S2338" s="10">
        <f t="shared" si="219"/>
        <v>41666.716377314813</v>
      </c>
      <c r="T2338" s="10">
        <f t="shared" si="220"/>
        <v>41706.716377314813</v>
      </c>
    </row>
    <row r="2339" spans="1:20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5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21"/>
        <v>small batch</v>
      </c>
      <c r="S2339" s="10">
        <f t="shared" si="219"/>
        <v>41786.432210648149</v>
      </c>
      <c r="T2339" s="10">
        <f t="shared" si="220"/>
        <v>41816.432210648149</v>
      </c>
    </row>
    <row r="2340" spans="1:20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5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21"/>
        <v>small batch</v>
      </c>
      <c r="S2340" s="10">
        <f t="shared" si="219"/>
        <v>41789.688472222224</v>
      </c>
      <c r="T2340" s="10">
        <f t="shared" si="220"/>
        <v>41819.688472222224</v>
      </c>
    </row>
    <row r="2341" spans="1:20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5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21"/>
        <v>small batch</v>
      </c>
      <c r="S2341" s="10">
        <f t="shared" si="219"/>
        <v>42692.591539351844</v>
      </c>
      <c r="T2341" s="10">
        <f t="shared" si="220"/>
        <v>42723.124305555553</v>
      </c>
    </row>
    <row r="2342" spans="1:20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5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21"/>
        <v>small batch</v>
      </c>
      <c r="S2342" s="10">
        <f t="shared" si="219"/>
        <v>42643.434467592589</v>
      </c>
      <c r="T2342" s="10">
        <f t="shared" si="220"/>
        <v>42673.434467592589</v>
      </c>
    </row>
    <row r="2343" spans="1:20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5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t="e">
        <f t="shared" si="217"/>
        <v>#DIV/0!</v>
      </c>
      <c r="Q2343" t="str">
        <f t="shared" si="218"/>
        <v>technology</v>
      </c>
      <c r="R2343" t="str">
        <f t="shared" si="221"/>
        <v>web</v>
      </c>
      <c r="S2343" s="10">
        <f t="shared" si="219"/>
        <v>42167.605370370373</v>
      </c>
      <c r="T2343" s="10">
        <f t="shared" si="220"/>
        <v>42197.605370370373</v>
      </c>
    </row>
    <row r="2344" spans="1:20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5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t="e">
        <f t="shared" si="217"/>
        <v>#DIV/0!</v>
      </c>
      <c r="Q2344" t="str">
        <f t="shared" si="218"/>
        <v>technology</v>
      </c>
      <c r="R2344" t="str">
        <f t="shared" si="221"/>
        <v>web</v>
      </c>
      <c r="S2344" s="10">
        <f t="shared" si="219"/>
        <v>41897.49386574074</v>
      </c>
      <c r="T2344" s="10">
        <f t="shared" si="220"/>
        <v>41918</v>
      </c>
    </row>
    <row r="2345" spans="1:20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3</v>
      </c>
      <c r="P2345">
        <f t="shared" si="217"/>
        <v>300</v>
      </c>
      <c r="Q2345" t="str">
        <f t="shared" si="218"/>
        <v>technology</v>
      </c>
      <c r="R2345" t="str">
        <f t="shared" si="221"/>
        <v>web</v>
      </c>
      <c r="S2345" s="10">
        <f t="shared" si="219"/>
        <v>42327.616956018515</v>
      </c>
      <c r="T2345" s="10">
        <f t="shared" si="220"/>
        <v>42377.615972222215</v>
      </c>
    </row>
    <row r="2346" spans="1:20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5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0.1</v>
      </c>
      <c r="P2346">
        <f t="shared" si="217"/>
        <v>1</v>
      </c>
      <c r="Q2346" t="str">
        <f t="shared" si="218"/>
        <v>technology</v>
      </c>
      <c r="R2346" t="str">
        <f t="shared" si="221"/>
        <v>web</v>
      </c>
      <c r="S2346" s="10">
        <f t="shared" si="219"/>
        <v>42515.519317129627</v>
      </c>
      <c r="T2346" s="10">
        <f t="shared" si="220"/>
        <v>42545.519317129627</v>
      </c>
    </row>
    <row r="2347" spans="1:20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5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t="e">
        <f t="shared" si="217"/>
        <v>#DIV/0!</v>
      </c>
      <c r="Q2347" t="str">
        <f t="shared" si="218"/>
        <v>technology</v>
      </c>
      <c r="R2347" t="str">
        <f t="shared" si="221"/>
        <v>web</v>
      </c>
      <c r="S2347" s="10">
        <f t="shared" si="219"/>
        <v>42059.79347222222</v>
      </c>
      <c r="T2347" s="10">
        <f t="shared" si="220"/>
        <v>42094.777083333327</v>
      </c>
    </row>
    <row r="2348" spans="1:20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5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21"/>
        <v>web</v>
      </c>
      <c r="S2348" s="10">
        <f t="shared" si="219"/>
        <v>42615.590636574074</v>
      </c>
      <c r="T2348" s="10">
        <f t="shared" si="220"/>
        <v>42660.590636574074</v>
      </c>
    </row>
    <row r="2349" spans="1:20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5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1.5</v>
      </c>
      <c r="P2349">
        <f t="shared" si="217"/>
        <v>15</v>
      </c>
      <c r="Q2349" t="str">
        <f t="shared" si="218"/>
        <v>technology</v>
      </c>
      <c r="R2349" t="str">
        <f t="shared" si="221"/>
        <v>web</v>
      </c>
      <c r="S2349" s="10">
        <f t="shared" si="219"/>
        <v>42577.39902777777</v>
      </c>
      <c r="T2349" s="10">
        <f t="shared" si="220"/>
        <v>42607.39902777777</v>
      </c>
    </row>
    <row r="2350" spans="1:20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5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21"/>
        <v>web</v>
      </c>
      <c r="S2350" s="10">
        <f t="shared" si="219"/>
        <v>42360.723819444444</v>
      </c>
      <c r="T2350" s="10">
        <f t="shared" si="220"/>
        <v>42420.723819444444</v>
      </c>
    </row>
    <row r="2351" spans="1:20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5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t="e">
        <f t="shared" si="217"/>
        <v>#DIV/0!</v>
      </c>
      <c r="Q2351" t="str">
        <f t="shared" si="218"/>
        <v>technology</v>
      </c>
      <c r="R2351" t="str">
        <f t="shared" si="221"/>
        <v>web</v>
      </c>
      <c r="S2351" s="10">
        <f t="shared" si="219"/>
        <v>42198.567453703705</v>
      </c>
      <c r="T2351" s="10">
        <f t="shared" si="220"/>
        <v>42227.567453703705</v>
      </c>
    </row>
    <row r="2352" spans="1:20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5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t="e">
        <f t="shared" si="217"/>
        <v>#DIV/0!</v>
      </c>
      <c r="Q2352" t="str">
        <f t="shared" si="218"/>
        <v>technology</v>
      </c>
      <c r="R2352" t="str">
        <f t="shared" si="221"/>
        <v>web</v>
      </c>
      <c r="S2352" s="10">
        <f t="shared" si="219"/>
        <v>42708.633912037032</v>
      </c>
      <c r="T2352" s="10">
        <f t="shared" si="220"/>
        <v>42738.633912037032</v>
      </c>
    </row>
    <row r="2353" spans="1:20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5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21"/>
        <v>web</v>
      </c>
      <c r="S2353" s="10">
        <f t="shared" si="219"/>
        <v>42093.892812500002</v>
      </c>
      <c r="T2353" s="10">
        <f t="shared" si="220"/>
        <v>42123.892812500002</v>
      </c>
    </row>
    <row r="2354" spans="1:20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5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t="e">
        <f t="shared" si="217"/>
        <v>#DIV/0!</v>
      </c>
      <c r="Q2354" t="str">
        <f t="shared" si="218"/>
        <v>technology</v>
      </c>
      <c r="R2354" t="str">
        <f t="shared" si="221"/>
        <v>web</v>
      </c>
      <c r="S2354" s="10">
        <f t="shared" si="219"/>
        <v>42101.425370370365</v>
      </c>
      <c r="T2354" s="10">
        <f t="shared" si="220"/>
        <v>42161.425370370365</v>
      </c>
    </row>
    <row r="2355" spans="1:20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t="e">
        <f t="shared" si="217"/>
        <v>#DIV/0!</v>
      </c>
      <c r="Q2355" t="str">
        <f t="shared" si="218"/>
        <v>technology</v>
      </c>
      <c r="R2355" t="str">
        <f t="shared" si="221"/>
        <v>web</v>
      </c>
      <c r="S2355" s="10">
        <f t="shared" si="219"/>
        <v>42103.467847222222</v>
      </c>
      <c r="T2355" s="10">
        <f t="shared" si="220"/>
        <v>42115.467847222222</v>
      </c>
    </row>
    <row r="2356" spans="1:20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5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21"/>
        <v>web</v>
      </c>
      <c r="S2356" s="10">
        <f t="shared" si="219"/>
        <v>41954.51458333333</v>
      </c>
      <c r="T2356" s="10">
        <f t="shared" si="220"/>
        <v>42014.51458333333</v>
      </c>
    </row>
    <row r="2357" spans="1:20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5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0.6875</v>
      </c>
      <c r="P2357">
        <f t="shared" si="217"/>
        <v>27.5</v>
      </c>
      <c r="Q2357" t="str">
        <f t="shared" si="218"/>
        <v>technology</v>
      </c>
      <c r="R2357" t="str">
        <f t="shared" si="221"/>
        <v>web</v>
      </c>
      <c r="S2357" s="10">
        <f t="shared" si="219"/>
        <v>42096.709907407407</v>
      </c>
      <c r="T2357" s="10">
        <f t="shared" si="220"/>
        <v>42126.709907407407</v>
      </c>
    </row>
    <row r="2358" spans="1:20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5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t="e">
        <f t="shared" si="217"/>
        <v>#DIV/0!</v>
      </c>
      <c r="Q2358" t="str">
        <f t="shared" si="218"/>
        <v>technology</v>
      </c>
      <c r="R2358" t="str">
        <f t="shared" si="221"/>
        <v>web</v>
      </c>
      <c r="S2358" s="10">
        <f t="shared" si="219"/>
        <v>42130.575277777774</v>
      </c>
      <c r="T2358" s="10">
        <f t="shared" si="220"/>
        <v>42160.575277777774</v>
      </c>
    </row>
    <row r="2359" spans="1:20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5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t="e">
        <f t="shared" si="217"/>
        <v>#DIV/0!</v>
      </c>
      <c r="Q2359" t="str">
        <f t="shared" si="218"/>
        <v>technology</v>
      </c>
      <c r="R2359" t="str">
        <f t="shared" si="221"/>
        <v>web</v>
      </c>
      <c r="S2359" s="10">
        <f t="shared" si="219"/>
        <v>42264.411782407406</v>
      </c>
      <c r="T2359" s="10">
        <f t="shared" si="220"/>
        <v>42294.411782407406</v>
      </c>
    </row>
    <row r="2360" spans="1:20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5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t="e">
        <f t="shared" si="217"/>
        <v>#DIV/0!</v>
      </c>
      <c r="Q2360" t="str">
        <f t="shared" si="218"/>
        <v>technology</v>
      </c>
      <c r="R2360" t="str">
        <f t="shared" si="221"/>
        <v>web</v>
      </c>
      <c r="S2360" s="10">
        <f t="shared" si="219"/>
        <v>41978.722638888888</v>
      </c>
      <c r="T2360" s="10">
        <f t="shared" si="220"/>
        <v>42034.818749999999</v>
      </c>
    </row>
    <row r="2361" spans="1:20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5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21"/>
        <v>web</v>
      </c>
      <c r="S2361" s="10">
        <f t="shared" si="219"/>
        <v>42159.441249999996</v>
      </c>
      <c r="T2361" s="10">
        <f t="shared" si="220"/>
        <v>42219.441249999996</v>
      </c>
    </row>
    <row r="2362" spans="1:20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5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0.04</v>
      </c>
      <c r="P2362">
        <f t="shared" si="217"/>
        <v>2</v>
      </c>
      <c r="Q2362" t="str">
        <f t="shared" si="218"/>
        <v>technology</v>
      </c>
      <c r="R2362" t="str">
        <f t="shared" si="221"/>
        <v>web</v>
      </c>
      <c r="S2362" s="10">
        <f t="shared" si="219"/>
        <v>42377.498611111114</v>
      </c>
      <c r="T2362" s="10">
        <f t="shared" si="220"/>
        <v>42407.498611111114</v>
      </c>
    </row>
    <row r="2363" spans="1:20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5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t="e">
        <f t="shared" si="217"/>
        <v>#DIV/0!</v>
      </c>
      <c r="Q2363" t="str">
        <f t="shared" si="218"/>
        <v>technology</v>
      </c>
      <c r="R2363" t="str">
        <f t="shared" si="221"/>
        <v>web</v>
      </c>
      <c r="S2363" s="10">
        <f t="shared" si="219"/>
        <v>42466.650555555556</v>
      </c>
      <c r="T2363" s="10">
        <f t="shared" si="220"/>
        <v>42490.708333333336</v>
      </c>
    </row>
    <row r="2364" spans="1:20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5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21"/>
        <v>web</v>
      </c>
      <c r="S2364" s="10">
        <f t="shared" si="219"/>
        <v>41954.47997685185</v>
      </c>
      <c r="T2364" s="10">
        <f t="shared" si="220"/>
        <v>41984.47997685185</v>
      </c>
    </row>
    <row r="2365" spans="1:20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t="e">
        <f t="shared" si="217"/>
        <v>#DIV/0!</v>
      </c>
      <c r="Q2365" t="str">
        <f t="shared" si="218"/>
        <v>technology</v>
      </c>
      <c r="R2365" t="str">
        <f t="shared" si="221"/>
        <v>web</v>
      </c>
      <c r="S2365" s="10">
        <f t="shared" si="219"/>
        <v>42321.803240740737</v>
      </c>
      <c r="T2365" s="10">
        <f t="shared" si="220"/>
        <v>42366.803240740737</v>
      </c>
    </row>
    <row r="2366" spans="1:20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5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t="e">
        <f t="shared" si="217"/>
        <v>#DIV/0!</v>
      </c>
      <c r="Q2366" t="str">
        <f t="shared" si="218"/>
        <v>technology</v>
      </c>
      <c r="R2366" t="str">
        <f t="shared" si="221"/>
        <v>web</v>
      </c>
      <c r="S2366" s="10">
        <f t="shared" si="219"/>
        <v>42248.726342592585</v>
      </c>
      <c r="T2366" s="10">
        <f t="shared" si="220"/>
        <v>42303.726342592585</v>
      </c>
    </row>
    <row r="2367" spans="1:20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5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t="e">
        <f t="shared" si="217"/>
        <v>#DIV/0!</v>
      </c>
      <c r="Q2367" t="str">
        <f t="shared" si="218"/>
        <v>technology</v>
      </c>
      <c r="R2367" t="str">
        <f t="shared" si="221"/>
        <v>web</v>
      </c>
      <c r="S2367" s="10">
        <f t="shared" si="219"/>
        <v>42346.528067129628</v>
      </c>
      <c r="T2367" s="10">
        <f t="shared" si="220"/>
        <v>42386.749999999993</v>
      </c>
    </row>
    <row r="2368" spans="1:20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5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21"/>
        <v>web</v>
      </c>
      <c r="S2368" s="10">
        <f t="shared" si="219"/>
        <v>42268.323298611103</v>
      </c>
      <c r="T2368" s="10">
        <f t="shared" si="220"/>
        <v>42298.323298611103</v>
      </c>
    </row>
    <row r="2369" spans="1:20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5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21"/>
        <v>web</v>
      </c>
      <c r="S2369" s="10">
        <f t="shared" si="219"/>
        <v>42425.761759259258</v>
      </c>
      <c r="T2369" s="10">
        <f t="shared" si="220"/>
        <v>42485.720092592594</v>
      </c>
    </row>
    <row r="2370" spans="1:20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5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0.25</v>
      </c>
      <c r="P2370">
        <f t="shared" si="217"/>
        <v>50</v>
      </c>
      <c r="Q2370" t="str">
        <f t="shared" si="218"/>
        <v>technology</v>
      </c>
      <c r="R2370" t="str">
        <f t="shared" si="221"/>
        <v>web</v>
      </c>
      <c r="S2370" s="10">
        <f t="shared" si="219"/>
        <v>42063.513483796291</v>
      </c>
      <c r="T2370" s="10">
        <f t="shared" si="220"/>
        <v>42108.471817129626</v>
      </c>
    </row>
    <row r="2371" spans="1:20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5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t="e">
        <f t="shared" ref="P2371:P2434" si="223">(E2371/L2371)</f>
        <v>#DIV/0!</v>
      </c>
      <c r="Q2371" t="str">
        <f t="shared" ref="Q2371:Q2434" si="224">LEFT(N2371,SEARCH("/",N2371,1)-1)</f>
        <v>technology</v>
      </c>
      <c r="R2371" t="str">
        <f t="shared" si="221"/>
        <v>web</v>
      </c>
      <c r="S2371" s="10">
        <f t="shared" ref="S2371:S2434" si="225">(J2371/86400)+25569+(-5/24)</f>
        <v>42380.60429398148</v>
      </c>
      <c r="T2371" s="10">
        <f t="shared" ref="T2371:T2434" si="226">(I2371/86400)+25569+(-5/24)</f>
        <v>42410.60429398148</v>
      </c>
    </row>
    <row r="2372" spans="1:20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5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1"/>
        <v>web</v>
      </c>
      <c r="S2372" s="10">
        <f t="shared" si="225"/>
        <v>41960.980798611105</v>
      </c>
      <c r="T2372" s="10">
        <f t="shared" si="226"/>
        <v>41990.980798611105</v>
      </c>
    </row>
    <row r="2373" spans="1:20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5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1"/>
        <v>web</v>
      </c>
      <c r="S2373" s="10">
        <f t="shared" si="225"/>
        <v>42150.569398148145</v>
      </c>
      <c r="T2373" s="10">
        <f t="shared" si="226"/>
        <v>42180.569398148145</v>
      </c>
    </row>
    <row r="2374" spans="1:20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5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ref="R2374:R2437" si="227">RIGHT(N2374,VALUE(LEN(N2374)-LEN(LEFT(N2374,SEARCH("/",N2374,1)-1))-1))</f>
        <v>web</v>
      </c>
      <c r="S2374" s="10">
        <f t="shared" si="225"/>
        <v>42087.860775462956</v>
      </c>
      <c r="T2374" s="10">
        <f t="shared" si="226"/>
        <v>42117.860775462956</v>
      </c>
    </row>
    <row r="2375" spans="1:20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ref="O2375:O2438" si="228">(E2375/D2375)*100</f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7"/>
        <v>web</v>
      </c>
      <c r="S2375" s="10">
        <f t="shared" si="225"/>
        <v>42215.453981481478</v>
      </c>
      <c r="T2375" s="10">
        <f t="shared" si="226"/>
        <v>42245.453981481478</v>
      </c>
    </row>
    <row r="2376" spans="1:20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5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8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7"/>
        <v>web</v>
      </c>
      <c r="S2376" s="10">
        <f t="shared" si="225"/>
        <v>42017.634953703702</v>
      </c>
      <c r="T2376" s="10">
        <f t="shared" si="226"/>
        <v>42047.634953703702</v>
      </c>
    </row>
    <row r="2377" spans="1:20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5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8"/>
        <v>0</v>
      </c>
      <c r="P2377" t="e">
        <f t="shared" si="223"/>
        <v>#DIV/0!</v>
      </c>
      <c r="Q2377" t="str">
        <f t="shared" si="224"/>
        <v>technology</v>
      </c>
      <c r="R2377" t="str">
        <f t="shared" si="227"/>
        <v>web</v>
      </c>
      <c r="S2377" s="10">
        <f t="shared" si="225"/>
        <v>42592.627743055556</v>
      </c>
      <c r="T2377" s="10">
        <f t="shared" si="226"/>
        <v>42622.627743055556</v>
      </c>
    </row>
    <row r="2378" spans="1:20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5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8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7"/>
        <v>web</v>
      </c>
      <c r="S2378" s="10">
        <f t="shared" si="225"/>
        <v>42318.717199074068</v>
      </c>
      <c r="T2378" s="10">
        <f t="shared" si="226"/>
        <v>42348.717199074068</v>
      </c>
    </row>
    <row r="2379" spans="1:20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5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8"/>
        <v>0</v>
      </c>
      <c r="P2379" t="e">
        <f t="shared" si="223"/>
        <v>#DIV/0!</v>
      </c>
      <c r="Q2379" t="str">
        <f t="shared" si="224"/>
        <v>technology</v>
      </c>
      <c r="R2379" t="str">
        <f t="shared" si="227"/>
        <v>web</v>
      </c>
      <c r="S2379" s="10">
        <f t="shared" si="225"/>
        <v>42669.661840277775</v>
      </c>
      <c r="T2379" s="10">
        <f t="shared" si="226"/>
        <v>42699.703506944446</v>
      </c>
    </row>
    <row r="2380" spans="1:20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5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8"/>
        <v>0</v>
      </c>
      <c r="P2380" t="e">
        <f t="shared" si="223"/>
        <v>#DIV/0!</v>
      </c>
      <c r="Q2380" t="str">
        <f t="shared" si="224"/>
        <v>technology</v>
      </c>
      <c r="R2380" t="str">
        <f t="shared" si="227"/>
        <v>web</v>
      </c>
      <c r="S2380" s="10">
        <f t="shared" si="225"/>
        <v>42212.804745370369</v>
      </c>
      <c r="T2380" s="10">
        <f t="shared" si="226"/>
        <v>42241.804745370369</v>
      </c>
    </row>
    <row r="2381" spans="1:20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5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8"/>
        <v>0</v>
      </c>
      <c r="P2381" t="e">
        <f t="shared" si="223"/>
        <v>#DIV/0!</v>
      </c>
      <c r="Q2381" t="str">
        <f t="shared" si="224"/>
        <v>technology</v>
      </c>
      <c r="R2381" t="str">
        <f t="shared" si="227"/>
        <v>web</v>
      </c>
      <c r="S2381" s="10">
        <f t="shared" si="225"/>
        <v>42236.808055555557</v>
      </c>
      <c r="T2381" s="10">
        <f t="shared" si="226"/>
        <v>42281.808055555557</v>
      </c>
    </row>
    <row r="2382" spans="1:20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5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8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7"/>
        <v>web</v>
      </c>
      <c r="S2382" s="10">
        <f t="shared" si="225"/>
        <v>42248.584976851846</v>
      </c>
      <c r="T2382" s="10">
        <f t="shared" si="226"/>
        <v>42278.584976851846</v>
      </c>
    </row>
    <row r="2383" spans="1:20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5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8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7"/>
        <v>web</v>
      </c>
      <c r="S2383" s="10">
        <f t="shared" si="225"/>
        <v>42074.727407407401</v>
      </c>
      <c r="T2383" s="10">
        <f t="shared" si="226"/>
        <v>42104.727407407401</v>
      </c>
    </row>
    <row r="2384" spans="1:20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5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8"/>
        <v>2.5</v>
      </c>
      <c r="P2384">
        <f t="shared" si="223"/>
        <v>37.5</v>
      </c>
      <c r="Q2384" t="str">
        <f t="shared" si="224"/>
        <v>technology</v>
      </c>
      <c r="R2384" t="str">
        <f t="shared" si="227"/>
        <v>web</v>
      </c>
      <c r="S2384" s="10">
        <f t="shared" si="225"/>
        <v>42194.979201388887</v>
      </c>
      <c r="T2384" s="10">
        <f t="shared" si="226"/>
        <v>42219.979201388887</v>
      </c>
    </row>
    <row r="2385" spans="1:20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8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7"/>
        <v>web</v>
      </c>
      <c r="S2385" s="10">
        <f t="shared" si="225"/>
        <v>42026.848460648143</v>
      </c>
      <c r="T2385" s="10">
        <f t="shared" si="226"/>
        <v>42056.848460648143</v>
      </c>
    </row>
    <row r="2386" spans="1:20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5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8"/>
        <v>0.8</v>
      </c>
      <c r="P2386">
        <f t="shared" si="223"/>
        <v>1</v>
      </c>
      <c r="Q2386" t="str">
        <f t="shared" si="224"/>
        <v>technology</v>
      </c>
      <c r="R2386" t="str">
        <f t="shared" si="227"/>
        <v>web</v>
      </c>
      <c r="S2386" s="10">
        <f t="shared" si="225"/>
        <v>41926.859293981477</v>
      </c>
      <c r="T2386" s="10">
        <f t="shared" si="226"/>
        <v>41956.900960648149</v>
      </c>
    </row>
    <row r="2387" spans="1:20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5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8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7"/>
        <v>web</v>
      </c>
      <c r="S2387" s="10">
        <f t="shared" si="225"/>
        <v>42191.493425925924</v>
      </c>
      <c r="T2387" s="10">
        <f t="shared" si="226"/>
        <v>42221.493425925924</v>
      </c>
    </row>
    <row r="2388" spans="1:20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5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8"/>
        <v>0</v>
      </c>
      <c r="P2388" t="e">
        <f t="shared" si="223"/>
        <v>#DIV/0!</v>
      </c>
      <c r="Q2388" t="str">
        <f t="shared" si="224"/>
        <v>technology</v>
      </c>
      <c r="R2388" t="str">
        <f t="shared" si="227"/>
        <v>web</v>
      </c>
      <c r="S2388" s="10">
        <f t="shared" si="225"/>
        <v>41954.629907407405</v>
      </c>
      <c r="T2388" s="10">
        <f t="shared" si="226"/>
        <v>42014.629907407405</v>
      </c>
    </row>
    <row r="2389" spans="1:20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5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7"/>
        <v>web</v>
      </c>
      <c r="S2389" s="10">
        <f t="shared" si="225"/>
        <v>42528.418287037035</v>
      </c>
      <c r="T2389" s="10">
        <f t="shared" si="226"/>
        <v>42573.418287037035</v>
      </c>
    </row>
    <row r="2390" spans="1:20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5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7"/>
        <v>web</v>
      </c>
      <c r="S2390" s="10">
        <f t="shared" si="225"/>
        <v>41989.645358796297</v>
      </c>
      <c r="T2390" s="10">
        <f t="shared" si="226"/>
        <v>42019.603472222218</v>
      </c>
    </row>
    <row r="2391" spans="1:20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5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0.1875</v>
      </c>
      <c r="P2391">
        <f t="shared" si="223"/>
        <v>30</v>
      </c>
      <c r="Q2391" t="str">
        <f t="shared" si="224"/>
        <v>technology</v>
      </c>
      <c r="R2391" t="str">
        <f t="shared" si="227"/>
        <v>web</v>
      </c>
      <c r="S2391" s="10">
        <f t="shared" si="225"/>
        <v>42179.445046296292</v>
      </c>
      <c r="T2391" s="10">
        <f t="shared" si="226"/>
        <v>42210.707638888889</v>
      </c>
    </row>
    <row r="2392" spans="1:20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5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t="e">
        <f t="shared" si="223"/>
        <v>#DIV/0!</v>
      </c>
      <c r="Q2392" t="str">
        <f t="shared" si="224"/>
        <v>technology</v>
      </c>
      <c r="R2392" t="str">
        <f t="shared" si="227"/>
        <v>web</v>
      </c>
      <c r="S2392" s="10">
        <f t="shared" si="225"/>
        <v>41968.053981481477</v>
      </c>
      <c r="T2392" s="10">
        <f t="shared" si="226"/>
        <v>42008.053981481477</v>
      </c>
    </row>
    <row r="2393" spans="1:20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5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0.125</v>
      </c>
      <c r="P2393">
        <f t="shared" si="223"/>
        <v>25</v>
      </c>
      <c r="Q2393" t="str">
        <f t="shared" si="224"/>
        <v>technology</v>
      </c>
      <c r="R2393" t="str">
        <f t="shared" si="227"/>
        <v>web</v>
      </c>
      <c r="S2393" s="10">
        <f t="shared" si="225"/>
        <v>42064.586157407401</v>
      </c>
      <c r="T2393" s="10">
        <f t="shared" si="226"/>
        <v>42094.544490740744</v>
      </c>
    </row>
    <row r="2394" spans="1:20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5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t="e">
        <f t="shared" si="223"/>
        <v>#DIV/0!</v>
      </c>
      <c r="Q2394" t="str">
        <f t="shared" si="224"/>
        <v>technology</v>
      </c>
      <c r="R2394" t="str">
        <f t="shared" si="227"/>
        <v>web</v>
      </c>
      <c r="S2394" s="10">
        <f t="shared" si="225"/>
        <v>42275.912303240737</v>
      </c>
      <c r="T2394" s="10">
        <f t="shared" si="226"/>
        <v>42305.912303240737</v>
      </c>
    </row>
    <row r="2395" spans="1:20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0.05</v>
      </c>
      <c r="P2395">
        <f t="shared" si="223"/>
        <v>50</v>
      </c>
      <c r="Q2395" t="str">
        <f t="shared" si="224"/>
        <v>technology</v>
      </c>
      <c r="R2395" t="str">
        <f t="shared" si="227"/>
        <v>web</v>
      </c>
      <c r="S2395" s="10">
        <f t="shared" si="225"/>
        <v>42194.440011574072</v>
      </c>
      <c r="T2395" s="10">
        <f t="shared" si="226"/>
        <v>42224.440011574072</v>
      </c>
    </row>
    <row r="2396" spans="1:20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5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0.06</v>
      </c>
      <c r="P2396">
        <f t="shared" si="223"/>
        <v>1.5</v>
      </c>
      <c r="Q2396" t="str">
        <f t="shared" si="224"/>
        <v>technology</v>
      </c>
      <c r="R2396" t="str">
        <f t="shared" si="227"/>
        <v>web</v>
      </c>
      <c r="S2396" s="10">
        <f t="shared" si="225"/>
        <v>42031.15385416666</v>
      </c>
      <c r="T2396" s="10">
        <f t="shared" si="226"/>
        <v>42061.15385416666</v>
      </c>
    </row>
    <row r="2397" spans="1:20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5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t="e">
        <f t="shared" si="223"/>
        <v>#DIV/0!</v>
      </c>
      <c r="Q2397" t="str">
        <f t="shared" si="224"/>
        <v>technology</v>
      </c>
      <c r="R2397" t="str">
        <f t="shared" si="227"/>
        <v>web</v>
      </c>
      <c r="S2397" s="10">
        <f t="shared" si="225"/>
        <v>42716.913043981483</v>
      </c>
      <c r="T2397" s="10">
        <f t="shared" si="226"/>
        <v>42745.164583333331</v>
      </c>
    </row>
    <row r="2398" spans="1:20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5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0.2</v>
      </c>
      <c r="P2398">
        <f t="shared" si="223"/>
        <v>10</v>
      </c>
      <c r="Q2398" t="str">
        <f t="shared" si="224"/>
        <v>technology</v>
      </c>
      <c r="R2398" t="str">
        <f t="shared" si="227"/>
        <v>web</v>
      </c>
      <c r="S2398" s="10">
        <f t="shared" si="225"/>
        <v>42262.640717592592</v>
      </c>
      <c r="T2398" s="10">
        <f t="shared" si="226"/>
        <v>42292.640717592592</v>
      </c>
    </row>
    <row r="2399" spans="1:20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5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t="e">
        <f t="shared" si="223"/>
        <v>#DIV/0!</v>
      </c>
      <c r="Q2399" t="str">
        <f t="shared" si="224"/>
        <v>technology</v>
      </c>
      <c r="R2399" t="str">
        <f t="shared" si="227"/>
        <v>web</v>
      </c>
      <c r="S2399" s="10">
        <f t="shared" si="225"/>
        <v>41976.676574074074</v>
      </c>
      <c r="T2399" s="10">
        <f t="shared" si="226"/>
        <v>42006.676574074074</v>
      </c>
    </row>
    <row r="2400" spans="1:20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5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t="e">
        <f t="shared" si="223"/>
        <v>#DIV/0!</v>
      </c>
      <c r="Q2400" t="str">
        <f t="shared" si="224"/>
        <v>technology</v>
      </c>
      <c r="R2400" t="str">
        <f t="shared" si="227"/>
        <v>web</v>
      </c>
      <c r="S2400" s="10">
        <f t="shared" si="225"/>
        <v>42157.708148148151</v>
      </c>
      <c r="T2400" s="10">
        <f t="shared" si="226"/>
        <v>42187.708148148151</v>
      </c>
    </row>
    <row r="2401" spans="1:20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5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t="e">
        <f t="shared" si="223"/>
        <v>#DIV/0!</v>
      </c>
      <c r="Q2401" t="str">
        <f t="shared" si="224"/>
        <v>technology</v>
      </c>
      <c r="R2401" t="str">
        <f t="shared" si="227"/>
        <v>web</v>
      </c>
      <c r="S2401" s="10">
        <f t="shared" si="225"/>
        <v>41956.644745370366</v>
      </c>
      <c r="T2401" s="10">
        <f t="shared" si="226"/>
        <v>41991.644745370366</v>
      </c>
    </row>
    <row r="2402" spans="1:20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5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t="e">
        <f t="shared" si="223"/>
        <v>#DIV/0!</v>
      </c>
      <c r="Q2402" t="str">
        <f t="shared" si="224"/>
        <v>technology</v>
      </c>
      <c r="R2402" t="str">
        <f t="shared" si="227"/>
        <v>web</v>
      </c>
      <c r="S2402" s="10">
        <f t="shared" si="225"/>
        <v>42444.059768518513</v>
      </c>
      <c r="T2402" s="10">
        <f t="shared" si="226"/>
        <v>42474.059768518513</v>
      </c>
    </row>
    <row r="2403" spans="1:20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7"/>
        <v>food trucks</v>
      </c>
      <c r="S2403" s="10">
        <f t="shared" si="225"/>
        <v>42374.614537037036</v>
      </c>
      <c r="T2403" s="10">
        <f t="shared" si="226"/>
        <v>42434.614537037036</v>
      </c>
    </row>
    <row r="2404" spans="1:20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7"/>
        <v>food trucks</v>
      </c>
      <c r="S2404" s="10">
        <f t="shared" si="225"/>
        <v>42107.47142361111</v>
      </c>
      <c r="T2404" s="10">
        <f t="shared" si="226"/>
        <v>42137.47142361111</v>
      </c>
    </row>
    <row r="2405" spans="1:20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7"/>
        <v>food trucks</v>
      </c>
      <c r="S2405" s="10">
        <f t="shared" si="225"/>
        <v>42399.67428240741</v>
      </c>
      <c r="T2405" s="10">
        <f t="shared" si="226"/>
        <v>42459.632615740738</v>
      </c>
    </row>
    <row r="2406" spans="1:20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t="e">
        <f t="shared" si="223"/>
        <v>#DIV/0!</v>
      </c>
      <c r="Q2406" t="str">
        <f t="shared" si="224"/>
        <v>food</v>
      </c>
      <c r="R2406" t="str">
        <f t="shared" si="227"/>
        <v>food trucks</v>
      </c>
      <c r="S2406" s="10">
        <f t="shared" si="225"/>
        <v>42341.831099537034</v>
      </c>
      <c r="T2406" s="10">
        <f t="shared" si="226"/>
        <v>42371.831099537034</v>
      </c>
    </row>
    <row r="2407" spans="1:20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22.52</v>
      </c>
      <c r="P2407">
        <f t="shared" si="223"/>
        <v>56.3</v>
      </c>
      <c r="Q2407" t="str">
        <f t="shared" si="224"/>
        <v>food</v>
      </c>
      <c r="R2407" t="str">
        <f t="shared" si="227"/>
        <v>food trucks</v>
      </c>
      <c r="S2407" s="10">
        <f t="shared" si="225"/>
        <v>42595.377025462956</v>
      </c>
      <c r="T2407" s="10">
        <f t="shared" si="226"/>
        <v>42616.377025462956</v>
      </c>
    </row>
    <row r="2408" spans="1:20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7"/>
        <v>food trucks</v>
      </c>
      <c r="S2408" s="10">
        <f t="shared" si="225"/>
        <v>41982.902662037035</v>
      </c>
      <c r="T2408" s="10">
        <f t="shared" si="226"/>
        <v>42022.902662037035</v>
      </c>
    </row>
    <row r="2409" spans="1:20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7"/>
        <v>food trucks</v>
      </c>
      <c r="S2409" s="10">
        <f t="shared" si="225"/>
        <v>42082.367222222216</v>
      </c>
      <c r="T2409" s="10">
        <f t="shared" si="226"/>
        <v>42105.041666666664</v>
      </c>
    </row>
    <row r="2410" spans="1:20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0.2</v>
      </c>
      <c r="P2410">
        <f t="shared" si="223"/>
        <v>15</v>
      </c>
      <c r="Q2410" t="str">
        <f t="shared" si="224"/>
        <v>food</v>
      </c>
      <c r="R2410" t="str">
        <f t="shared" si="227"/>
        <v>food trucks</v>
      </c>
      <c r="S2410" s="10">
        <f t="shared" si="225"/>
        <v>41918.93237268518</v>
      </c>
      <c r="T2410" s="10">
        <f t="shared" si="226"/>
        <v>41948.974039351851</v>
      </c>
    </row>
    <row r="2411" spans="1:20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7"/>
        <v>food trucks</v>
      </c>
      <c r="S2411" s="10">
        <f t="shared" si="225"/>
        <v>42204.667534722219</v>
      </c>
      <c r="T2411" s="10">
        <f t="shared" si="226"/>
        <v>42234.667534722219</v>
      </c>
    </row>
    <row r="2412" spans="1:20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t="e">
        <f t="shared" si="223"/>
        <v>#DIV/0!</v>
      </c>
      <c r="Q2412" t="str">
        <f t="shared" si="224"/>
        <v>food</v>
      </c>
      <c r="R2412" t="str">
        <f t="shared" si="227"/>
        <v>food trucks</v>
      </c>
      <c r="S2412" s="10">
        <f t="shared" si="225"/>
        <v>42224.199942129628</v>
      </c>
      <c r="T2412" s="10">
        <f t="shared" si="226"/>
        <v>42254.199942129628</v>
      </c>
    </row>
    <row r="2413" spans="1:20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7"/>
        <v>food trucks</v>
      </c>
      <c r="S2413" s="10">
        <f t="shared" si="225"/>
        <v>42211.524097222216</v>
      </c>
      <c r="T2413" s="10">
        <f t="shared" si="226"/>
        <v>42241.524097222216</v>
      </c>
    </row>
    <row r="2414" spans="1:20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t="e">
        <f t="shared" si="223"/>
        <v>#DIV/0!</v>
      </c>
      <c r="Q2414" t="str">
        <f t="shared" si="224"/>
        <v>food</v>
      </c>
      <c r="R2414" t="str">
        <f t="shared" si="227"/>
        <v>food trucks</v>
      </c>
      <c r="S2414" s="10">
        <f t="shared" si="225"/>
        <v>42655.528622685182</v>
      </c>
      <c r="T2414" s="10">
        <f t="shared" si="226"/>
        <v>42700.570289351854</v>
      </c>
    </row>
    <row r="2415" spans="1:20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7"/>
        <v>food trucks</v>
      </c>
      <c r="S2415" s="10">
        <f t="shared" si="225"/>
        <v>41759.901412037034</v>
      </c>
      <c r="T2415" s="10">
        <f t="shared" si="226"/>
        <v>41790.770833333328</v>
      </c>
    </row>
    <row r="2416" spans="1:20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7"/>
        <v>food trucks</v>
      </c>
      <c r="S2416" s="10">
        <f t="shared" si="225"/>
        <v>42198.486805555549</v>
      </c>
      <c r="T2416" s="10">
        <f t="shared" si="226"/>
        <v>42237.957638888889</v>
      </c>
    </row>
    <row r="2417" spans="1:20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7"/>
        <v>food trucks</v>
      </c>
      <c r="S2417" s="10">
        <f t="shared" si="225"/>
        <v>42536.654467592591</v>
      </c>
      <c r="T2417" s="10">
        <f t="shared" si="226"/>
        <v>42566.654467592591</v>
      </c>
    </row>
    <row r="2418" spans="1:20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7"/>
        <v>food trucks</v>
      </c>
      <c r="S2418" s="10">
        <f t="shared" si="225"/>
        <v>42019.529432870368</v>
      </c>
      <c r="T2418" s="10">
        <f t="shared" si="226"/>
        <v>42077.416666666664</v>
      </c>
    </row>
    <row r="2419" spans="1:20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t="e">
        <f t="shared" si="223"/>
        <v>#DIV/0!</v>
      </c>
      <c r="Q2419" t="str">
        <f t="shared" si="224"/>
        <v>food</v>
      </c>
      <c r="R2419" t="str">
        <f t="shared" si="227"/>
        <v>food trucks</v>
      </c>
      <c r="S2419" s="10">
        <f t="shared" si="225"/>
        <v>41831.675775462958</v>
      </c>
      <c r="T2419" s="10">
        <f t="shared" si="226"/>
        <v>41861.675775462958</v>
      </c>
    </row>
    <row r="2420" spans="1:20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0.02</v>
      </c>
      <c r="P2420">
        <f t="shared" si="223"/>
        <v>1</v>
      </c>
      <c r="Q2420" t="str">
        <f t="shared" si="224"/>
        <v>food</v>
      </c>
      <c r="R2420" t="str">
        <f t="shared" si="227"/>
        <v>food trucks</v>
      </c>
      <c r="S2420" s="10">
        <f t="shared" si="225"/>
        <v>42027.648657407401</v>
      </c>
      <c r="T2420" s="10">
        <f t="shared" si="226"/>
        <v>42087.606990740744</v>
      </c>
    </row>
    <row r="2421" spans="1:20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t="e">
        <f t="shared" si="223"/>
        <v>#DIV/0!</v>
      </c>
      <c r="Q2421" t="str">
        <f t="shared" si="224"/>
        <v>food</v>
      </c>
      <c r="R2421" t="str">
        <f t="shared" si="227"/>
        <v>food trucks</v>
      </c>
      <c r="S2421" s="10">
        <f t="shared" si="225"/>
        <v>41993.529965277776</v>
      </c>
      <c r="T2421" s="10">
        <f t="shared" si="226"/>
        <v>42053.529965277776</v>
      </c>
    </row>
    <row r="2422" spans="1:20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7"/>
        <v>food trucks</v>
      </c>
      <c r="S2422" s="10">
        <f t="shared" si="225"/>
        <v>41892.820543981477</v>
      </c>
      <c r="T2422" s="10">
        <f t="shared" si="226"/>
        <v>41952.862210648142</v>
      </c>
    </row>
    <row r="2423" spans="1:20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7"/>
        <v>food trucks</v>
      </c>
      <c r="S2423" s="10">
        <f t="shared" si="225"/>
        <v>42026.479120370372</v>
      </c>
      <c r="T2423" s="10">
        <f t="shared" si="226"/>
        <v>42056.479120370372</v>
      </c>
    </row>
    <row r="2424" spans="1:20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0.2</v>
      </c>
      <c r="P2424">
        <f t="shared" si="223"/>
        <v>1</v>
      </c>
      <c r="Q2424" t="str">
        <f t="shared" si="224"/>
        <v>food</v>
      </c>
      <c r="R2424" t="str">
        <f t="shared" si="227"/>
        <v>food trucks</v>
      </c>
      <c r="S2424" s="10">
        <f t="shared" si="225"/>
        <v>42044.516620370363</v>
      </c>
      <c r="T2424" s="10">
        <f t="shared" si="226"/>
        <v>42074.474953703706</v>
      </c>
    </row>
    <row r="2425" spans="1:20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7"/>
        <v>food trucks</v>
      </c>
      <c r="S2425" s="10">
        <f t="shared" si="225"/>
        <v>41974.496412037035</v>
      </c>
      <c r="T2425" s="10">
        <f t="shared" si="226"/>
        <v>42004.496412037035</v>
      </c>
    </row>
    <row r="2426" spans="1:20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7"/>
        <v>food trucks</v>
      </c>
      <c r="S2426" s="10">
        <f t="shared" si="225"/>
        <v>41909.684120370366</v>
      </c>
      <c r="T2426" s="10">
        <f t="shared" si="226"/>
        <v>41939.684120370366</v>
      </c>
    </row>
    <row r="2427" spans="1:20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7"/>
        <v>food trucks</v>
      </c>
      <c r="S2427" s="10">
        <f t="shared" si="225"/>
        <v>42502.705428240741</v>
      </c>
      <c r="T2427" s="10">
        <f t="shared" si="226"/>
        <v>42517.711111111108</v>
      </c>
    </row>
    <row r="2428" spans="1:20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t="e">
        <f t="shared" si="223"/>
        <v>#DIV/0!</v>
      </c>
      <c r="Q2428" t="str">
        <f t="shared" si="224"/>
        <v>food</v>
      </c>
      <c r="R2428" t="str">
        <f t="shared" si="227"/>
        <v>food trucks</v>
      </c>
      <c r="S2428" s="10">
        <f t="shared" si="225"/>
        <v>42163.961712962962</v>
      </c>
      <c r="T2428" s="10">
        <f t="shared" si="226"/>
        <v>42223.961712962962</v>
      </c>
    </row>
    <row r="2429" spans="1:20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2E-3</v>
      </c>
      <c r="P2429">
        <f t="shared" si="223"/>
        <v>1</v>
      </c>
      <c r="Q2429" t="str">
        <f t="shared" si="224"/>
        <v>food</v>
      </c>
      <c r="R2429" t="str">
        <f t="shared" si="227"/>
        <v>food trucks</v>
      </c>
      <c r="S2429" s="10">
        <f t="shared" si="225"/>
        <v>42412.110335648147</v>
      </c>
      <c r="T2429" s="10">
        <f t="shared" si="226"/>
        <v>42452.068668981483</v>
      </c>
    </row>
    <row r="2430" spans="1:20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7"/>
        <v>food trucks</v>
      </c>
      <c r="S2430" s="10">
        <f t="shared" si="225"/>
        <v>42045.575821759259</v>
      </c>
      <c r="T2430" s="10">
        <f t="shared" si="226"/>
        <v>42075.534155092588</v>
      </c>
    </row>
    <row r="2431" spans="1:20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7"/>
        <v>food trucks</v>
      </c>
      <c r="S2431" s="10">
        <f t="shared" si="225"/>
        <v>42734.670902777776</v>
      </c>
      <c r="T2431" s="10">
        <f t="shared" si="226"/>
        <v>42771.488888888889</v>
      </c>
    </row>
    <row r="2432" spans="1:20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7"/>
        <v>food trucks</v>
      </c>
      <c r="S2432" s="10">
        <f t="shared" si="225"/>
        <v>42381.922499999993</v>
      </c>
      <c r="T2432" s="10">
        <f t="shared" si="226"/>
        <v>42411.922499999993</v>
      </c>
    </row>
    <row r="2433" spans="1:20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2E-3</v>
      </c>
      <c r="P2433">
        <f t="shared" si="223"/>
        <v>1</v>
      </c>
      <c r="Q2433" t="str">
        <f t="shared" si="224"/>
        <v>food</v>
      </c>
      <c r="R2433" t="str">
        <f t="shared" si="227"/>
        <v>food trucks</v>
      </c>
      <c r="S2433" s="10">
        <f t="shared" si="225"/>
        <v>42488.891354166662</v>
      </c>
      <c r="T2433" s="10">
        <f t="shared" si="226"/>
        <v>42548.891354166662</v>
      </c>
    </row>
    <row r="2434" spans="1:20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7"/>
        <v>food trucks</v>
      </c>
      <c r="S2434" s="10">
        <f t="shared" si="225"/>
        <v>42041.010381944441</v>
      </c>
      <c r="T2434" s="10">
        <f t="shared" si="226"/>
        <v>42071.010381944441</v>
      </c>
    </row>
    <row r="2435" spans="1:20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t="e">
        <f t="shared" ref="P2435:P2498" si="229">(E2435/L2435)</f>
        <v>#DIV/0!</v>
      </c>
      <c r="Q2435" t="str">
        <f t="shared" ref="Q2435:Q2498" si="230">LEFT(N2435,SEARCH("/",N2435,1)-1)</f>
        <v>food</v>
      </c>
      <c r="R2435" t="str">
        <f t="shared" si="227"/>
        <v>food trucks</v>
      </c>
      <c r="S2435" s="10">
        <f t="shared" ref="S2435:S2498" si="231">(J2435/86400)+25569+(-5/24)</f>
        <v>42397.691469907404</v>
      </c>
      <c r="T2435" s="10">
        <f t="shared" ref="T2435:T2498" si="232">(I2435/86400)+25569+(-5/24)</f>
        <v>42427.691469907404</v>
      </c>
    </row>
    <row r="2436" spans="1:20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27"/>
        <v>food trucks</v>
      </c>
      <c r="S2436" s="10">
        <f t="shared" si="231"/>
        <v>42179.977708333332</v>
      </c>
      <c r="T2436" s="10">
        <f t="shared" si="232"/>
        <v>42219.977708333332</v>
      </c>
    </row>
    <row r="2437" spans="1:20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27"/>
        <v>food trucks</v>
      </c>
      <c r="S2437" s="10">
        <f t="shared" si="231"/>
        <v>42252.069282407407</v>
      </c>
      <c r="T2437" s="10">
        <f t="shared" si="232"/>
        <v>42282.069282407407</v>
      </c>
    </row>
    <row r="2438" spans="1:20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ref="R2438:R2501" si="233">RIGHT(N2438,VALUE(LEN(N2438)-LEN(LEFT(N2438,SEARCH("/",N2438,1)-1))-1))</f>
        <v>food trucks</v>
      </c>
      <c r="S2438" s="10">
        <f t="shared" si="231"/>
        <v>42338.407060185178</v>
      </c>
      <c r="T2438" s="10">
        <f t="shared" si="232"/>
        <v>42398.407060185178</v>
      </c>
    </row>
    <row r="2439" spans="1:20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ref="O2439:O2502" si="234">(E2439/D2439)*100</f>
        <v>0</v>
      </c>
      <c r="P2439" t="e">
        <f t="shared" si="229"/>
        <v>#DIV/0!</v>
      </c>
      <c r="Q2439" t="str">
        <f t="shared" si="230"/>
        <v>food</v>
      </c>
      <c r="R2439" t="str">
        <f t="shared" si="233"/>
        <v>food trucks</v>
      </c>
      <c r="S2439" s="10">
        <f t="shared" si="231"/>
        <v>42031.756805555553</v>
      </c>
      <c r="T2439" s="10">
        <f t="shared" si="232"/>
        <v>42080.541666666664</v>
      </c>
    </row>
    <row r="2440" spans="1:20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4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3"/>
        <v>food trucks</v>
      </c>
      <c r="S2440" s="10">
        <f t="shared" si="231"/>
        <v>42285.706736111104</v>
      </c>
      <c r="T2440" s="10">
        <f t="shared" si="232"/>
        <v>42345.748402777775</v>
      </c>
    </row>
    <row r="2441" spans="1:20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4"/>
        <v>0</v>
      </c>
      <c r="P2441" t="e">
        <f t="shared" si="229"/>
        <v>#DIV/0!</v>
      </c>
      <c r="Q2441" t="str">
        <f t="shared" si="230"/>
        <v>food</v>
      </c>
      <c r="R2441" t="str">
        <f t="shared" si="233"/>
        <v>food trucks</v>
      </c>
      <c r="S2441" s="10">
        <f t="shared" si="231"/>
        <v>42265.610289351847</v>
      </c>
      <c r="T2441" s="10">
        <f t="shared" si="232"/>
        <v>42295.610289351847</v>
      </c>
    </row>
    <row r="2442" spans="1:20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4"/>
        <v>0.2</v>
      </c>
      <c r="P2442">
        <f t="shared" si="229"/>
        <v>5</v>
      </c>
      <c r="Q2442" t="str">
        <f t="shared" si="230"/>
        <v>food</v>
      </c>
      <c r="R2442" t="str">
        <f t="shared" si="233"/>
        <v>food trucks</v>
      </c>
      <c r="S2442" s="10">
        <f t="shared" si="231"/>
        <v>42383.691122685188</v>
      </c>
      <c r="T2442" s="10">
        <f t="shared" si="232"/>
        <v>42413.691122685188</v>
      </c>
    </row>
    <row r="2443" spans="1:20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5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4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3"/>
        <v>small batch</v>
      </c>
      <c r="S2443" s="10">
        <f t="shared" si="231"/>
        <v>42186.917291666665</v>
      </c>
      <c r="T2443" s="10">
        <f t="shared" si="232"/>
        <v>42207.999305555553</v>
      </c>
    </row>
    <row r="2444" spans="1:20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5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4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3"/>
        <v>small batch</v>
      </c>
      <c r="S2444" s="10">
        <f t="shared" si="231"/>
        <v>42052.458657407406</v>
      </c>
      <c r="T2444" s="10">
        <f t="shared" si="232"/>
        <v>42082.416990740741</v>
      </c>
    </row>
    <row r="2445" spans="1:20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4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3"/>
        <v>small batch</v>
      </c>
      <c r="S2445" s="10">
        <f t="shared" si="231"/>
        <v>41836.416921296295</v>
      </c>
      <c r="T2445" s="10">
        <f t="shared" si="232"/>
        <v>41866.416921296295</v>
      </c>
    </row>
    <row r="2446" spans="1:20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5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4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3"/>
        <v>small batch</v>
      </c>
      <c r="S2446" s="10">
        <f t="shared" si="231"/>
        <v>42485.54619212963</v>
      </c>
      <c r="T2446" s="10">
        <f t="shared" si="232"/>
        <v>42515.54619212963</v>
      </c>
    </row>
    <row r="2447" spans="1:20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5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4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3"/>
        <v>small batch</v>
      </c>
      <c r="S2447" s="10">
        <f t="shared" si="231"/>
        <v>42242.981724537036</v>
      </c>
      <c r="T2447" s="10">
        <f t="shared" si="232"/>
        <v>42272.981724537036</v>
      </c>
    </row>
    <row r="2448" spans="1:20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5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4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3"/>
        <v>small batch</v>
      </c>
      <c r="S2448" s="10">
        <f t="shared" si="231"/>
        <v>42670.394340277773</v>
      </c>
      <c r="T2448" s="10">
        <f t="shared" si="232"/>
        <v>42700.436006944445</v>
      </c>
    </row>
    <row r="2449" spans="1:20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5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4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3"/>
        <v>small batch</v>
      </c>
      <c r="S2449" s="10">
        <f t="shared" si="231"/>
        <v>42654.26149305555</v>
      </c>
      <c r="T2449" s="10">
        <f t="shared" si="232"/>
        <v>42685.958333333336</v>
      </c>
    </row>
    <row r="2450" spans="1:20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5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4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3"/>
        <v>small batch</v>
      </c>
      <c r="S2450" s="10">
        <f t="shared" si="231"/>
        <v>42607.107789351845</v>
      </c>
      <c r="T2450" s="10">
        <f t="shared" si="232"/>
        <v>42613.025000000001</v>
      </c>
    </row>
    <row r="2451" spans="1:20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5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4"/>
        <v>108</v>
      </c>
      <c r="P2451">
        <f t="shared" si="229"/>
        <v>90</v>
      </c>
      <c r="Q2451" t="str">
        <f t="shared" si="230"/>
        <v>food</v>
      </c>
      <c r="R2451" t="str">
        <f t="shared" si="233"/>
        <v>small batch</v>
      </c>
      <c r="S2451" s="10">
        <f t="shared" si="231"/>
        <v>41942.934201388889</v>
      </c>
      <c r="T2451" s="10">
        <f t="shared" si="232"/>
        <v>41972.975868055553</v>
      </c>
    </row>
    <row r="2452" spans="1:20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5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4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3"/>
        <v>small batch</v>
      </c>
      <c r="S2452" s="10">
        <f t="shared" si="231"/>
        <v>41901.864074074074</v>
      </c>
      <c r="T2452" s="10">
        <f t="shared" si="232"/>
        <v>41939.924305555549</v>
      </c>
    </row>
    <row r="2453" spans="1:20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5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3"/>
        <v>small batch</v>
      </c>
      <c r="S2453" s="10">
        <f t="shared" si="231"/>
        <v>42779.700115740743</v>
      </c>
      <c r="T2453" s="10">
        <f t="shared" si="232"/>
        <v>42799.700115740743</v>
      </c>
    </row>
    <row r="2454" spans="1:20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5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133.5</v>
      </c>
      <c r="P2454">
        <f t="shared" si="229"/>
        <v>53.4</v>
      </c>
      <c r="Q2454" t="str">
        <f t="shared" si="230"/>
        <v>food</v>
      </c>
      <c r="R2454" t="str">
        <f t="shared" si="233"/>
        <v>small batch</v>
      </c>
      <c r="S2454" s="10">
        <f t="shared" si="231"/>
        <v>42338.635416666664</v>
      </c>
      <c r="T2454" s="10">
        <f t="shared" si="232"/>
        <v>42367.749999999993</v>
      </c>
    </row>
    <row r="2455" spans="1:20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3"/>
        <v>small batch</v>
      </c>
      <c r="S2455" s="10">
        <f t="shared" si="231"/>
        <v>42738.483900462961</v>
      </c>
      <c r="T2455" s="10">
        <f t="shared" si="232"/>
        <v>42768.483900462961</v>
      </c>
    </row>
    <row r="2456" spans="1:20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5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3"/>
        <v>small batch</v>
      </c>
      <c r="S2456" s="10">
        <f t="shared" si="231"/>
        <v>42769.993148148147</v>
      </c>
      <c r="T2456" s="10">
        <f t="shared" si="232"/>
        <v>42804.993148148147</v>
      </c>
    </row>
    <row r="2457" spans="1:20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5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182</v>
      </c>
      <c r="P2457">
        <f t="shared" si="229"/>
        <v>34.125</v>
      </c>
      <c r="Q2457" t="str">
        <f t="shared" si="230"/>
        <v>food</v>
      </c>
      <c r="R2457" t="str">
        <f t="shared" si="233"/>
        <v>small batch</v>
      </c>
      <c r="S2457" s="10">
        <f t="shared" si="231"/>
        <v>42452.573495370372</v>
      </c>
      <c r="T2457" s="10">
        <f t="shared" si="232"/>
        <v>42480.573495370372</v>
      </c>
    </row>
    <row r="2458" spans="1:20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5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3"/>
        <v>small batch</v>
      </c>
      <c r="S2458" s="10">
        <f t="shared" si="231"/>
        <v>42761.752766203703</v>
      </c>
      <c r="T2458" s="10">
        <f t="shared" si="232"/>
        <v>42791.752766203703</v>
      </c>
    </row>
    <row r="2459" spans="1:20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5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3"/>
        <v>small batch</v>
      </c>
      <c r="S2459" s="10">
        <f t="shared" si="231"/>
        <v>42423.394166666665</v>
      </c>
      <c r="T2459" s="10">
        <f t="shared" si="232"/>
        <v>42453.352500000001</v>
      </c>
    </row>
    <row r="2460" spans="1:20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5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3"/>
        <v>small batch</v>
      </c>
      <c r="S2460" s="10">
        <f t="shared" si="231"/>
        <v>42495.663402777776</v>
      </c>
      <c r="T2460" s="10">
        <f t="shared" si="232"/>
        <v>42530.583333333336</v>
      </c>
    </row>
    <row r="2461" spans="1:20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5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3"/>
        <v>small batch</v>
      </c>
      <c r="S2461" s="10">
        <f t="shared" si="231"/>
        <v>42407.429224537038</v>
      </c>
      <c r="T2461" s="10">
        <f t="shared" si="232"/>
        <v>42452.387557870366</v>
      </c>
    </row>
    <row r="2462" spans="1:20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5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3"/>
        <v>small batch</v>
      </c>
      <c r="S2462" s="10">
        <f t="shared" si="231"/>
        <v>42703.978784722225</v>
      </c>
      <c r="T2462" s="10">
        <f t="shared" si="232"/>
        <v>42737.970138888886</v>
      </c>
    </row>
    <row r="2463" spans="1:20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5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3"/>
        <v>indie rock</v>
      </c>
      <c r="S2463" s="10">
        <f t="shared" si="231"/>
        <v>40783.804363425923</v>
      </c>
      <c r="T2463" s="10">
        <f t="shared" si="232"/>
        <v>40816.916666666664</v>
      </c>
    </row>
    <row r="2464" spans="1:20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5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3"/>
        <v>indie rock</v>
      </c>
      <c r="S2464" s="10">
        <f t="shared" si="231"/>
        <v>41088.977962962963</v>
      </c>
      <c r="T2464" s="10">
        <f t="shared" si="232"/>
        <v>41108.977962962963</v>
      </c>
    </row>
    <row r="2465" spans="1:20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3"/>
        <v>indie rock</v>
      </c>
      <c r="S2465" s="10">
        <f t="shared" si="231"/>
        <v>41340.903067129628</v>
      </c>
      <c r="T2465" s="10">
        <f t="shared" si="232"/>
        <v>41380.583333333328</v>
      </c>
    </row>
    <row r="2466" spans="1:20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5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3"/>
        <v>indie rock</v>
      </c>
      <c r="S2466" s="10">
        <f t="shared" si="231"/>
        <v>42248.692094907405</v>
      </c>
      <c r="T2466" s="10">
        <f t="shared" si="232"/>
        <v>42277.603472222218</v>
      </c>
    </row>
    <row r="2467" spans="1:20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5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3"/>
        <v>indie rock</v>
      </c>
      <c r="S2467" s="10">
        <f t="shared" si="231"/>
        <v>41145.510972222219</v>
      </c>
      <c r="T2467" s="10">
        <f t="shared" si="232"/>
        <v>41175.510972222219</v>
      </c>
    </row>
    <row r="2468" spans="1:20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5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3"/>
        <v>indie rock</v>
      </c>
      <c r="S2468" s="10">
        <f t="shared" si="231"/>
        <v>41372.894131944442</v>
      </c>
      <c r="T2468" s="10">
        <f t="shared" si="232"/>
        <v>41402.894131944442</v>
      </c>
    </row>
    <row r="2469" spans="1:20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5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3"/>
        <v>indie rock</v>
      </c>
      <c r="S2469" s="10">
        <f t="shared" si="231"/>
        <v>41025.665868055556</v>
      </c>
      <c r="T2469" s="10">
        <f t="shared" si="232"/>
        <v>41039.5</v>
      </c>
    </row>
    <row r="2470" spans="1:20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5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3"/>
        <v>indie rock</v>
      </c>
      <c r="S2470" s="10">
        <f t="shared" si="231"/>
        <v>41173.945844907408</v>
      </c>
      <c r="T2470" s="10">
        <f t="shared" si="232"/>
        <v>41210</v>
      </c>
    </row>
    <row r="2471" spans="1:20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5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3"/>
        <v>indie rock</v>
      </c>
      <c r="S2471" s="10">
        <f t="shared" si="231"/>
        <v>40557.221400462957</v>
      </c>
      <c r="T2471" s="10">
        <f t="shared" si="232"/>
        <v>40582.221400462957</v>
      </c>
    </row>
    <row r="2472" spans="1:20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5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3"/>
        <v>indie rock</v>
      </c>
      <c r="S2472" s="10">
        <f t="shared" si="231"/>
        <v>41022.866377314815</v>
      </c>
      <c r="T2472" s="10">
        <f t="shared" si="232"/>
        <v>41052.866377314815</v>
      </c>
    </row>
    <row r="2473" spans="1:20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5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3"/>
        <v>indie rock</v>
      </c>
      <c r="S2473" s="10">
        <f t="shared" si="231"/>
        <v>40893.784629629627</v>
      </c>
      <c r="T2473" s="10">
        <f t="shared" si="232"/>
        <v>40933.784629629627</v>
      </c>
    </row>
    <row r="2474" spans="1:20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5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3"/>
        <v>indie rock</v>
      </c>
      <c r="S2474" s="10">
        <f t="shared" si="231"/>
        <v>40353.907175925924</v>
      </c>
      <c r="T2474" s="10">
        <f t="shared" si="232"/>
        <v>40424.835416666661</v>
      </c>
    </row>
    <row r="2475" spans="1:20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3"/>
        <v>indie rock</v>
      </c>
      <c r="S2475" s="10">
        <f t="shared" si="231"/>
        <v>41193.540150462963</v>
      </c>
      <c r="T2475" s="10">
        <f t="shared" si="232"/>
        <v>41223.581817129627</v>
      </c>
    </row>
    <row r="2476" spans="1:20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5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3"/>
        <v>indie rock</v>
      </c>
      <c r="S2476" s="10">
        <f t="shared" si="231"/>
        <v>40416.80296296296</v>
      </c>
      <c r="T2476" s="10">
        <f t="shared" si="232"/>
        <v>40461.80296296296</v>
      </c>
    </row>
    <row r="2477" spans="1:20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5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3"/>
        <v>indie rock</v>
      </c>
      <c r="S2477" s="10">
        <f t="shared" si="231"/>
        <v>40310.079340277771</v>
      </c>
      <c r="T2477" s="10">
        <f t="shared" si="232"/>
        <v>40369.708333333328</v>
      </c>
    </row>
    <row r="2478" spans="1:20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5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3"/>
        <v>indie rock</v>
      </c>
      <c r="S2478" s="10">
        <f t="shared" si="231"/>
        <v>41913.120023148142</v>
      </c>
      <c r="T2478" s="10">
        <f t="shared" si="232"/>
        <v>41946.161689814813</v>
      </c>
    </row>
    <row r="2479" spans="1:20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5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3"/>
        <v>indie rock</v>
      </c>
      <c r="S2479" s="10">
        <f t="shared" si="231"/>
        <v>41088.483159722222</v>
      </c>
      <c r="T2479" s="10">
        <f t="shared" si="232"/>
        <v>41133.483159722222</v>
      </c>
    </row>
    <row r="2480" spans="1:20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5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3"/>
        <v>indie rock</v>
      </c>
      <c r="S2480" s="10">
        <f t="shared" si="231"/>
        <v>41257.742048611108</v>
      </c>
      <c r="T2480" s="10">
        <f t="shared" si="232"/>
        <v>41287.742048611108</v>
      </c>
    </row>
    <row r="2481" spans="1:20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5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3"/>
        <v>indie rock</v>
      </c>
      <c r="S2481" s="10">
        <f t="shared" si="231"/>
        <v>41107.518449074072</v>
      </c>
      <c r="T2481" s="10">
        <f t="shared" si="232"/>
        <v>41117.875</v>
      </c>
    </row>
    <row r="2482" spans="1:20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5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100</v>
      </c>
      <c r="P2482">
        <f t="shared" si="229"/>
        <v>250</v>
      </c>
      <c r="Q2482" t="str">
        <f t="shared" si="230"/>
        <v>music</v>
      </c>
      <c r="R2482" t="str">
        <f t="shared" si="233"/>
        <v>indie rock</v>
      </c>
      <c r="S2482" s="10">
        <f t="shared" si="231"/>
        <v>42227.727824074071</v>
      </c>
      <c r="T2482" s="10">
        <f t="shared" si="232"/>
        <v>42287.727824074071</v>
      </c>
    </row>
    <row r="2483" spans="1:20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5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3"/>
        <v>indie rock</v>
      </c>
      <c r="S2483" s="10">
        <f t="shared" si="231"/>
        <v>40999.437592592592</v>
      </c>
      <c r="T2483" s="10">
        <f t="shared" si="232"/>
        <v>41029.437592592592</v>
      </c>
    </row>
    <row r="2484" spans="1:20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5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100.1</v>
      </c>
      <c r="P2484">
        <f t="shared" si="229"/>
        <v>40.04</v>
      </c>
      <c r="Q2484" t="str">
        <f t="shared" si="230"/>
        <v>music</v>
      </c>
      <c r="R2484" t="str">
        <f t="shared" si="233"/>
        <v>indie rock</v>
      </c>
      <c r="S2484" s="10">
        <f t="shared" si="231"/>
        <v>40711.573877314811</v>
      </c>
      <c r="T2484" s="10">
        <f t="shared" si="232"/>
        <v>40756.573877314811</v>
      </c>
    </row>
    <row r="2485" spans="1:20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3"/>
        <v>indie rock</v>
      </c>
      <c r="S2485" s="10">
        <f t="shared" si="231"/>
        <v>40970.541701388887</v>
      </c>
      <c r="T2485" s="10">
        <f t="shared" si="232"/>
        <v>41030.500034722216</v>
      </c>
    </row>
    <row r="2486" spans="1:20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5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3"/>
        <v>indie rock</v>
      </c>
      <c r="S2486" s="10">
        <f t="shared" si="231"/>
        <v>40771.708368055552</v>
      </c>
      <c r="T2486" s="10">
        <f t="shared" si="232"/>
        <v>40801.708368055552</v>
      </c>
    </row>
    <row r="2487" spans="1:20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5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3"/>
        <v>indie rock</v>
      </c>
      <c r="S2487" s="10">
        <f t="shared" si="231"/>
        <v>40793.790266203701</v>
      </c>
      <c r="T2487" s="10">
        <f t="shared" si="232"/>
        <v>40828.790266203701</v>
      </c>
    </row>
    <row r="2488" spans="1:20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5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3"/>
        <v>indie rock</v>
      </c>
      <c r="S2488" s="10">
        <f t="shared" si="231"/>
        <v>40991.499722222223</v>
      </c>
      <c r="T2488" s="10">
        <f t="shared" si="232"/>
        <v>41021.499722222223</v>
      </c>
    </row>
    <row r="2489" spans="1:20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5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3"/>
        <v>indie rock</v>
      </c>
      <c r="S2489" s="10">
        <f t="shared" si="231"/>
        <v>41025.874965277777</v>
      </c>
      <c r="T2489" s="10">
        <f t="shared" si="232"/>
        <v>41055.874965277777</v>
      </c>
    </row>
    <row r="2490" spans="1:20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5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3"/>
        <v>indie rock</v>
      </c>
      <c r="S2490" s="10">
        <f t="shared" si="231"/>
        <v>40833.424861111111</v>
      </c>
      <c r="T2490" s="10">
        <f t="shared" si="232"/>
        <v>40863.466527777775</v>
      </c>
    </row>
    <row r="2491" spans="1:20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5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3"/>
        <v>indie rock</v>
      </c>
      <c r="S2491" s="10">
        <f t="shared" si="231"/>
        <v>41373.481932870367</v>
      </c>
      <c r="T2491" s="10">
        <f t="shared" si="232"/>
        <v>41403.481932870367</v>
      </c>
    </row>
    <row r="2492" spans="1:20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5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3"/>
        <v>indie rock</v>
      </c>
      <c r="S2492" s="10">
        <f t="shared" si="231"/>
        <v>41023.01939814815</v>
      </c>
      <c r="T2492" s="10">
        <f t="shared" si="232"/>
        <v>41083.01939814815</v>
      </c>
    </row>
    <row r="2493" spans="1:20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5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103.2</v>
      </c>
      <c r="P2493">
        <f t="shared" si="229"/>
        <v>51.6</v>
      </c>
      <c r="Q2493" t="str">
        <f t="shared" si="230"/>
        <v>music</v>
      </c>
      <c r="R2493" t="str">
        <f t="shared" si="233"/>
        <v>indie rock</v>
      </c>
      <c r="S2493" s="10">
        <f t="shared" si="231"/>
        <v>40542.630949074075</v>
      </c>
      <c r="T2493" s="10">
        <f t="shared" si="232"/>
        <v>40558.868750000001</v>
      </c>
    </row>
    <row r="2494" spans="1:20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5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3"/>
        <v>indie rock</v>
      </c>
      <c r="S2494" s="10">
        <f t="shared" si="231"/>
        <v>41024.777638888889</v>
      </c>
      <c r="T2494" s="10">
        <f t="shared" si="232"/>
        <v>41076.207638888889</v>
      </c>
    </row>
    <row r="2495" spans="1:20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3"/>
        <v>indie rock</v>
      </c>
      <c r="S2495" s="10">
        <f t="shared" si="231"/>
        <v>41347.959953703699</v>
      </c>
      <c r="T2495" s="10">
        <f t="shared" si="232"/>
        <v>41392.959953703699</v>
      </c>
    </row>
    <row r="2496" spans="1:20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5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3"/>
        <v>indie rock</v>
      </c>
      <c r="S2496" s="10">
        <f t="shared" si="231"/>
        <v>41022.436851851853</v>
      </c>
      <c r="T2496" s="10">
        <f t="shared" si="232"/>
        <v>41052.436851851853</v>
      </c>
    </row>
    <row r="2497" spans="1:20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5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3"/>
        <v>indie rock</v>
      </c>
      <c r="S2497" s="10">
        <f t="shared" si="231"/>
        <v>41036.738136574073</v>
      </c>
      <c r="T2497" s="10">
        <f t="shared" si="232"/>
        <v>41066.738136574073</v>
      </c>
    </row>
    <row r="2498" spans="1:20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5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100</v>
      </c>
      <c r="P2498">
        <f t="shared" si="229"/>
        <v>600</v>
      </c>
      <c r="Q2498" t="str">
        <f t="shared" si="230"/>
        <v>music</v>
      </c>
      <c r="R2498" t="str">
        <f t="shared" si="233"/>
        <v>indie rock</v>
      </c>
      <c r="S2498" s="10">
        <f t="shared" si="231"/>
        <v>41327.788101851846</v>
      </c>
      <c r="T2498" s="10">
        <f t="shared" si="232"/>
        <v>41362.746435185181</v>
      </c>
    </row>
    <row r="2499" spans="1:20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5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112.7715</v>
      </c>
      <c r="P2499">
        <f t="shared" ref="P2499:P2562" si="235">(E2499/L2499)</f>
        <v>80.551071428571419</v>
      </c>
      <c r="Q2499" t="str">
        <f t="shared" ref="Q2499:Q2562" si="236">LEFT(N2499,SEARCH("/",N2499,1)-1)</f>
        <v>music</v>
      </c>
      <c r="R2499" t="str">
        <f t="shared" si="233"/>
        <v>indie rock</v>
      </c>
      <c r="S2499" s="10">
        <f t="shared" ref="S2499:S2562" si="237">(J2499/86400)+25569+(-5/24)</f>
        <v>40730.670578703699</v>
      </c>
      <c r="T2499" s="10">
        <f t="shared" ref="T2499:T2562" si="238">(I2499/86400)+25569+(-5/24)</f>
        <v>40760.670578703699</v>
      </c>
    </row>
    <row r="2500" spans="1:20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5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3"/>
        <v>indie rock</v>
      </c>
      <c r="S2500" s="10">
        <f t="shared" si="237"/>
        <v>42017.759108796294</v>
      </c>
      <c r="T2500" s="10">
        <f t="shared" si="238"/>
        <v>42031.759108796294</v>
      </c>
    </row>
    <row r="2501" spans="1:20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5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3"/>
        <v>indie rock</v>
      </c>
      <c r="S2501" s="10">
        <f t="shared" si="237"/>
        <v>41226.440243055556</v>
      </c>
      <c r="T2501" s="10">
        <f t="shared" si="238"/>
        <v>41274.541666666664</v>
      </c>
    </row>
    <row r="2502" spans="1:20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5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ref="R2502:R2565" si="239">RIGHT(N2502,VALUE(LEN(N2502)-LEN(LEFT(N2502,SEARCH("/",N2502,1)-1))-1))</f>
        <v>indie rock</v>
      </c>
      <c r="S2502" s="10">
        <f t="shared" si="237"/>
        <v>41053.564525462956</v>
      </c>
      <c r="T2502" s="10">
        <f t="shared" si="238"/>
        <v>41083.564525462956</v>
      </c>
    </row>
    <row r="2503" spans="1:20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ref="O2503:O2566" si="240">(E2503/D2503)*100</f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9"/>
        <v>restaurants</v>
      </c>
      <c r="S2503" s="10">
        <f t="shared" si="237"/>
        <v>42244.568333333336</v>
      </c>
      <c r="T2503" s="10">
        <f t="shared" si="238"/>
        <v>42274.568333333336</v>
      </c>
    </row>
    <row r="2504" spans="1:20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40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9"/>
        <v>restaurants</v>
      </c>
      <c r="S2504" s="10">
        <f t="shared" si="237"/>
        <v>41858.617106481477</v>
      </c>
      <c r="T2504" s="10">
        <f t="shared" si="238"/>
        <v>41903.617106481477</v>
      </c>
    </row>
    <row r="2505" spans="1:20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40"/>
        <v>0</v>
      </c>
      <c r="P2505" t="e">
        <f t="shared" si="235"/>
        <v>#DIV/0!</v>
      </c>
      <c r="Q2505" t="str">
        <f t="shared" si="236"/>
        <v>food</v>
      </c>
      <c r="R2505" t="str">
        <f t="shared" si="239"/>
        <v>restaurants</v>
      </c>
      <c r="S2505" s="10">
        <f t="shared" si="237"/>
        <v>42498.691064814811</v>
      </c>
      <c r="T2505" s="10">
        <f t="shared" si="238"/>
        <v>42528.67083333333</v>
      </c>
    </row>
    <row r="2506" spans="1:20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40"/>
        <v>0</v>
      </c>
      <c r="P2506" t="e">
        <f t="shared" si="235"/>
        <v>#DIV/0!</v>
      </c>
      <c r="Q2506" t="str">
        <f t="shared" si="236"/>
        <v>food</v>
      </c>
      <c r="R2506" t="str">
        <f t="shared" si="239"/>
        <v>restaurants</v>
      </c>
      <c r="S2506" s="10">
        <f t="shared" si="237"/>
        <v>41927.807106481479</v>
      </c>
      <c r="T2506" s="10">
        <f t="shared" si="238"/>
        <v>41957.848773148151</v>
      </c>
    </row>
    <row r="2507" spans="1:20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40"/>
        <v>0</v>
      </c>
      <c r="P2507" t="e">
        <f t="shared" si="235"/>
        <v>#DIV/0!</v>
      </c>
      <c r="Q2507" t="str">
        <f t="shared" si="236"/>
        <v>food</v>
      </c>
      <c r="R2507" t="str">
        <f t="shared" si="239"/>
        <v>restaurants</v>
      </c>
      <c r="S2507" s="10">
        <f t="shared" si="237"/>
        <v>42046.847407407404</v>
      </c>
      <c r="T2507" s="10">
        <f t="shared" si="238"/>
        <v>42076.80574074074</v>
      </c>
    </row>
    <row r="2508" spans="1:20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40"/>
        <v>0.6</v>
      </c>
      <c r="P2508">
        <f t="shared" si="235"/>
        <v>15</v>
      </c>
      <c r="Q2508" t="str">
        <f t="shared" si="236"/>
        <v>food</v>
      </c>
      <c r="R2508" t="str">
        <f t="shared" si="239"/>
        <v>restaurants</v>
      </c>
      <c r="S2508" s="10">
        <f t="shared" si="237"/>
        <v>42258.088761574072</v>
      </c>
      <c r="T2508" s="10">
        <f t="shared" si="238"/>
        <v>42280.666666666664</v>
      </c>
    </row>
    <row r="2509" spans="1:20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40"/>
        <v>0</v>
      </c>
      <c r="P2509" t="e">
        <f t="shared" si="235"/>
        <v>#DIV/0!</v>
      </c>
      <c r="Q2509" t="str">
        <f t="shared" si="236"/>
        <v>food</v>
      </c>
      <c r="R2509" t="str">
        <f t="shared" si="239"/>
        <v>restaurants</v>
      </c>
      <c r="S2509" s="10">
        <f t="shared" si="237"/>
        <v>42104.864629629628</v>
      </c>
      <c r="T2509" s="10">
        <f t="shared" si="238"/>
        <v>42134.864629629628</v>
      </c>
    </row>
    <row r="2510" spans="1:20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40"/>
        <v>0</v>
      </c>
      <c r="P2510" t="e">
        <f t="shared" si="235"/>
        <v>#DIV/0!</v>
      </c>
      <c r="Q2510" t="str">
        <f t="shared" si="236"/>
        <v>food</v>
      </c>
      <c r="R2510" t="str">
        <f t="shared" si="239"/>
        <v>restaurants</v>
      </c>
      <c r="S2510" s="10">
        <f t="shared" si="237"/>
        <v>41835.743449074071</v>
      </c>
      <c r="T2510" s="10">
        <f t="shared" si="238"/>
        <v>41865.743449074071</v>
      </c>
    </row>
    <row r="2511" spans="1:20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40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9"/>
        <v>restaurants</v>
      </c>
      <c r="S2511" s="10">
        <f t="shared" si="237"/>
        <v>42058.601261574069</v>
      </c>
      <c r="T2511" s="10">
        <f t="shared" si="238"/>
        <v>42114.559594907405</v>
      </c>
    </row>
    <row r="2512" spans="1:20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40"/>
        <v>0.15</v>
      </c>
      <c r="P2512">
        <f t="shared" si="235"/>
        <v>37.5</v>
      </c>
      <c r="Q2512" t="str">
        <f t="shared" si="236"/>
        <v>food</v>
      </c>
      <c r="R2512" t="str">
        <f t="shared" si="239"/>
        <v>restaurants</v>
      </c>
      <c r="S2512" s="10">
        <f t="shared" si="237"/>
        <v>42078.789027777777</v>
      </c>
      <c r="T2512" s="10">
        <f t="shared" si="238"/>
        <v>42138.789027777777</v>
      </c>
    </row>
    <row r="2513" spans="1:20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40"/>
        <v>0</v>
      </c>
      <c r="P2513" t="e">
        <f t="shared" si="235"/>
        <v>#DIV/0!</v>
      </c>
      <c r="Q2513" t="str">
        <f t="shared" si="236"/>
        <v>food</v>
      </c>
      <c r="R2513" t="str">
        <f t="shared" si="239"/>
        <v>restaurants</v>
      </c>
      <c r="S2513" s="10">
        <f t="shared" si="237"/>
        <v>42371.238576388881</v>
      </c>
      <c r="T2513" s="10">
        <f t="shared" si="238"/>
        <v>42401.238576388881</v>
      </c>
    </row>
    <row r="2514" spans="1:20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40"/>
        <v>0</v>
      </c>
      <c r="P2514" t="e">
        <f t="shared" si="235"/>
        <v>#DIV/0!</v>
      </c>
      <c r="Q2514" t="str">
        <f t="shared" si="236"/>
        <v>food</v>
      </c>
      <c r="R2514" t="str">
        <f t="shared" si="239"/>
        <v>restaurants</v>
      </c>
      <c r="S2514" s="10">
        <f t="shared" si="237"/>
        <v>41971.668530092589</v>
      </c>
      <c r="T2514" s="10">
        <f t="shared" si="238"/>
        <v>41986.668530092589</v>
      </c>
    </row>
    <row r="2515" spans="1:20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40"/>
        <v>0</v>
      </c>
      <c r="P2515" t="e">
        <f t="shared" si="235"/>
        <v>#DIV/0!</v>
      </c>
      <c r="Q2515" t="str">
        <f t="shared" si="236"/>
        <v>food</v>
      </c>
      <c r="R2515" t="str">
        <f t="shared" si="239"/>
        <v>restaurants</v>
      </c>
      <c r="S2515" s="10">
        <f t="shared" si="237"/>
        <v>42731.798483796294</v>
      </c>
      <c r="T2515" s="10">
        <f t="shared" si="238"/>
        <v>42791.798483796294</v>
      </c>
    </row>
    <row r="2516" spans="1:20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0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9"/>
        <v>restaurants</v>
      </c>
      <c r="S2516" s="10">
        <f t="shared" si="237"/>
        <v>41854.181446759256</v>
      </c>
      <c r="T2516" s="10">
        <f t="shared" si="238"/>
        <v>41871.181446759256</v>
      </c>
    </row>
    <row r="2517" spans="1:20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9"/>
        <v>restaurants</v>
      </c>
      <c r="S2517" s="10">
        <f t="shared" si="237"/>
        <v>42027.63140046296</v>
      </c>
      <c r="T2517" s="10">
        <f t="shared" si="238"/>
        <v>42057.63140046296</v>
      </c>
    </row>
    <row r="2518" spans="1:20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t="e">
        <f t="shared" si="235"/>
        <v>#DIV/0!</v>
      </c>
      <c r="Q2518" t="str">
        <f t="shared" si="236"/>
        <v>food</v>
      </c>
      <c r="R2518" t="str">
        <f t="shared" si="239"/>
        <v>restaurants</v>
      </c>
      <c r="S2518" s="10">
        <f t="shared" si="237"/>
        <v>41942.445046296292</v>
      </c>
      <c r="T2518" s="10">
        <f t="shared" si="238"/>
        <v>41972.486712962964</v>
      </c>
    </row>
    <row r="2519" spans="1:20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9"/>
        <v>restaurants</v>
      </c>
      <c r="S2519" s="10">
        <f t="shared" si="237"/>
        <v>42052.594097222223</v>
      </c>
      <c r="T2519" s="10">
        <f t="shared" si="238"/>
        <v>42082.552430555552</v>
      </c>
    </row>
    <row r="2520" spans="1:20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t="e">
        <f t="shared" si="235"/>
        <v>#DIV/0!</v>
      </c>
      <c r="Q2520" t="str">
        <f t="shared" si="236"/>
        <v>food</v>
      </c>
      <c r="R2520" t="str">
        <f t="shared" si="239"/>
        <v>restaurants</v>
      </c>
      <c r="S2520" s="10">
        <f t="shared" si="237"/>
        <v>41926.472546296296</v>
      </c>
      <c r="T2520" s="10">
        <f t="shared" si="238"/>
        <v>41956.51421296296</v>
      </c>
    </row>
    <row r="2521" spans="1:20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9"/>
        <v>restaurants</v>
      </c>
      <c r="S2521" s="10">
        <f t="shared" si="237"/>
        <v>41808.946805555555</v>
      </c>
      <c r="T2521" s="10">
        <f t="shared" si="238"/>
        <v>41838.946805555555</v>
      </c>
    </row>
    <row r="2522" spans="1:20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t="e">
        <f t="shared" si="235"/>
        <v>#DIV/0!</v>
      </c>
      <c r="Q2522" t="str">
        <f t="shared" si="236"/>
        <v>food</v>
      </c>
      <c r="R2522" t="str">
        <f t="shared" si="239"/>
        <v>restaurants</v>
      </c>
      <c r="S2522" s="10">
        <f t="shared" si="237"/>
        <v>42612.392187500001</v>
      </c>
      <c r="T2522" s="10">
        <f t="shared" si="238"/>
        <v>42658.597916666666</v>
      </c>
    </row>
    <row r="2523" spans="1:20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5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9"/>
        <v>classical music</v>
      </c>
      <c r="S2523" s="10">
        <f t="shared" si="237"/>
        <v>42269.75950231481</v>
      </c>
      <c r="T2523" s="10">
        <f t="shared" si="238"/>
        <v>42290.75950231481</v>
      </c>
    </row>
    <row r="2524" spans="1:20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5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9"/>
        <v>classical music</v>
      </c>
      <c r="S2524" s="10">
        <f t="shared" si="237"/>
        <v>42460.365277777775</v>
      </c>
      <c r="T2524" s="10">
        <f t="shared" si="238"/>
        <v>42482.411111111105</v>
      </c>
    </row>
    <row r="2525" spans="1:20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9"/>
        <v>classical music</v>
      </c>
      <c r="S2525" s="10">
        <f t="shared" si="237"/>
        <v>41930.767268518517</v>
      </c>
      <c r="T2525" s="10">
        <f t="shared" si="238"/>
        <v>41960.808935185181</v>
      </c>
    </row>
    <row r="2526" spans="1:20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5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9"/>
        <v>classical music</v>
      </c>
      <c r="S2526" s="10">
        <f t="shared" si="237"/>
        <v>41961.599039351851</v>
      </c>
      <c r="T2526" s="10">
        <f t="shared" si="238"/>
        <v>41993.979166666664</v>
      </c>
    </row>
    <row r="2527" spans="1:20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5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100.325</v>
      </c>
      <c r="P2527">
        <f t="shared" si="235"/>
        <v>100.325</v>
      </c>
      <c r="Q2527" t="str">
        <f t="shared" si="236"/>
        <v>music</v>
      </c>
      <c r="R2527" t="str">
        <f t="shared" si="239"/>
        <v>classical music</v>
      </c>
      <c r="S2527" s="10">
        <f t="shared" si="237"/>
        <v>41058.636238425919</v>
      </c>
      <c r="T2527" s="10">
        <f t="shared" si="238"/>
        <v>41088.636238425919</v>
      </c>
    </row>
    <row r="2528" spans="1:20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5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9"/>
        <v>classical music</v>
      </c>
      <c r="S2528" s="10">
        <f t="shared" si="237"/>
        <v>41952.882800925923</v>
      </c>
      <c r="T2528" s="10">
        <f t="shared" si="238"/>
        <v>41980.999305555553</v>
      </c>
    </row>
    <row r="2529" spans="1:20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5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9"/>
        <v>classical music</v>
      </c>
      <c r="S2529" s="10">
        <f t="shared" si="237"/>
        <v>41546.542719907404</v>
      </c>
      <c r="T2529" s="10">
        <f t="shared" si="238"/>
        <v>41564.957638888889</v>
      </c>
    </row>
    <row r="2530" spans="1:20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5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9"/>
        <v>classical music</v>
      </c>
      <c r="S2530" s="10">
        <f t="shared" si="237"/>
        <v>42217.626192129632</v>
      </c>
      <c r="T2530" s="10">
        <f t="shared" si="238"/>
        <v>42236.249999999993</v>
      </c>
    </row>
    <row r="2531" spans="1:20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5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9"/>
        <v>classical music</v>
      </c>
      <c r="S2531" s="10">
        <f t="shared" si="237"/>
        <v>40947.872395833328</v>
      </c>
      <c r="T2531" s="10">
        <f t="shared" si="238"/>
        <v>40992.830729166664</v>
      </c>
    </row>
    <row r="2532" spans="1:20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5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9"/>
        <v>classical music</v>
      </c>
      <c r="S2532" s="10">
        <f t="shared" si="237"/>
        <v>42081.656307870369</v>
      </c>
      <c r="T2532" s="10">
        <f t="shared" si="238"/>
        <v>42113.993055555555</v>
      </c>
    </row>
    <row r="2533" spans="1:20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5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9"/>
        <v>classical music</v>
      </c>
      <c r="S2533" s="10">
        <f t="shared" si="237"/>
        <v>42208.471689814811</v>
      </c>
      <c r="T2533" s="10">
        <f t="shared" si="238"/>
        <v>42230.957638888889</v>
      </c>
    </row>
    <row r="2534" spans="1:20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5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9"/>
        <v>classical music</v>
      </c>
      <c r="S2534" s="10">
        <f t="shared" si="237"/>
        <v>41107.640810185185</v>
      </c>
      <c r="T2534" s="10">
        <f t="shared" si="238"/>
        <v>41137.640810185185</v>
      </c>
    </row>
    <row r="2535" spans="1:20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9"/>
        <v>classical music</v>
      </c>
      <c r="S2535" s="10">
        <f t="shared" si="237"/>
        <v>41304.542951388888</v>
      </c>
      <c r="T2535" s="10">
        <f t="shared" si="238"/>
        <v>41334.542453703703</v>
      </c>
    </row>
    <row r="2536" spans="1:20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5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105</v>
      </c>
      <c r="P2536">
        <f t="shared" si="235"/>
        <v>150</v>
      </c>
      <c r="Q2536" t="str">
        <f t="shared" si="236"/>
        <v>music</v>
      </c>
      <c r="R2536" t="str">
        <f t="shared" si="239"/>
        <v>classical music</v>
      </c>
      <c r="S2536" s="10">
        <f t="shared" si="237"/>
        <v>40127.492037037031</v>
      </c>
      <c r="T2536" s="10">
        <f t="shared" si="238"/>
        <v>40179.041666666664</v>
      </c>
    </row>
    <row r="2537" spans="1:20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5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9"/>
        <v>classical music</v>
      </c>
      <c r="S2537" s="10">
        <f t="shared" si="237"/>
        <v>41943.582696759258</v>
      </c>
      <c r="T2537" s="10">
        <f t="shared" si="238"/>
        <v>41974.624363425923</v>
      </c>
    </row>
    <row r="2538" spans="1:20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5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9"/>
        <v>classical music</v>
      </c>
      <c r="S2538" s="10">
        <f t="shared" si="237"/>
        <v>41463.89775462963</v>
      </c>
      <c r="T2538" s="10">
        <f t="shared" si="238"/>
        <v>41484.89775462963</v>
      </c>
    </row>
    <row r="2539" spans="1:20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5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9"/>
        <v>classical music</v>
      </c>
      <c r="S2539" s="10">
        <f t="shared" si="237"/>
        <v>40696.440451388888</v>
      </c>
      <c r="T2539" s="10">
        <f t="shared" si="238"/>
        <v>40756.440451388888</v>
      </c>
    </row>
    <row r="2540" spans="1:20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5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9"/>
        <v>classical music</v>
      </c>
      <c r="S2540" s="10">
        <f t="shared" si="237"/>
        <v>41298.301631944443</v>
      </c>
      <c r="T2540" s="10">
        <f t="shared" si="238"/>
        <v>41328.999305555553</v>
      </c>
    </row>
    <row r="2541" spans="1:20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5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9"/>
        <v>classical music</v>
      </c>
      <c r="S2541" s="10">
        <f t="shared" si="237"/>
        <v>41977.693888888891</v>
      </c>
      <c r="T2541" s="10">
        <f t="shared" si="238"/>
        <v>42037.693888888891</v>
      </c>
    </row>
    <row r="2542" spans="1:20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5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9"/>
        <v>classical music</v>
      </c>
      <c r="S2542" s="10">
        <f t="shared" si="237"/>
        <v>40785.466678240737</v>
      </c>
      <c r="T2542" s="10">
        <f t="shared" si="238"/>
        <v>40845.466678240737</v>
      </c>
    </row>
    <row r="2543" spans="1:20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5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9"/>
        <v>classical music</v>
      </c>
      <c r="S2543" s="10">
        <f t="shared" si="237"/>
        <v>41483.240949074076</v>
      </c>
      <c r="T2543" s="10">
        <f t="shared" si="238"/>
        <v>41543.240949074076</v>
      </c>
    </row>
    <row r="2544" spans="1:20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5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9"/>
        <v>classical music</v>
      </c>
      <c r="S2544" s="10">
        <f t="shared" si="237"/>
        <v>41509.218252314815</v>
      </c>
      <c r="T2544" s="10">
        <f t="shared" si="238"/>
        <v>41547.957638888889</v>
      </c>
    </row>
    <row r="2545" spans="1:20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9"/>
        <v>classical music</v>
      </c>
      <c r="S2545" s="10">
        <f t="shared" si="237"/>
        <v>40513.899282407401</v>
      </c>
      <c r="T2545" s="10">
        <f t="shared" si="238"/>
        <v>40544.916666666664</v>
      </c>
    </row>
    <row r="2546" spans="1:20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5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9"/>
        <v>classical music</v>
      </c>
      <c r="S2546" s="10">
        <f t="shared" si="237"/>
        <v>41068.3121412037</v>
      </c>
      <c r="T2546" s="10">
        <f t="shared" si="238"/>
        <v>41098.3121412037</v>
      </c>
    </row>
    <row r="2547" spans="1:20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5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9"/>
        <v>classical music</v>
      </c>
      <c r="S2547" s="10">
        <f t="shared" si="237"/>
        <v>42026.929837962962</v>
      </c>
      <c r="T2547" s="10">
        <f t="shared" si="238"/>
        <v>42061.812499999993</v>
      </c>
    </row>
    <row r="2548" spans="1:20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5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9"/>
        <v>classical music</v>
      </c>
      <c r="S2548" s="10">
        <f t="shared" si="237"/>
        <v>41524.650219907409</v>
      </c>
      <c r="T2548" s="10">
        <f t="shared" si="238"/>
        <v>41552</v>
      </c>
    </row>
    <row r="2549" spans="1:20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5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9"/>
        <v>classical music</v>
      </c>
      <c r="S2549" s="10">
        <f t="shared" si="237"/>
        <v>40973.564849537033</v>
      </c>
      <c r="T2549" s="10">
        <f t="shared" si="238"/>
        <v>41003.523182870369</v>
      </c>
    </row>
    <row r="2550" spans="1:20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5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9"/>
        <v>classical music</v>
      </c>
      <c r="S2550" s="10">
        <f t="shared" si="237"/>
        <v>42618.417094907403</v>
      </c>
      <c r="T2550" s="10">
        <f t="shared" si="238"/>
        <v>42642.977083333331</v>
      </c>
    </row>
    <row r="2551" spans="1:20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5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9"/>
        <v>classical music</v>
      </c>
      <c r="S2551" s="10">
        <f t="shared" si="237"/>
        <v>41390.549421296295</v>
      </c>
      <c r="T2551" s="10">
        <f t="shared" si="238"/>
        <v>41425.5</v>
      </c>
    </row>
    <row r="2552" spans="1:20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5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9"/>
        <v>classical music</v>
      </c>
      <c r="S2552" s="10">
        <f t="shared" si="237"/>
        <v>42228.425995370366</v>
      </c>
      <c r="T2552" s="10">
        <f t="shared" si="238"/>
        <v>42284.957638888889</v>
      </c>
    </row>
    <row r="2553" spans="1:20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5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9"/>
        <v>classical music</v>
      </c>
      <c r="S2553" s="10">
        <f t="shared" si="237"/>
        <v>40961.043807870366</v>
      </c>
      <c r="T2553" s="10">
        <f t="shared" si="238"/>
        <v>40989.658333333333</v>
      </c>
    </row>
    <row r="2554" spans="1:20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5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106.5</v>
      </c>
      <c r="P2554">
        <f t="shared" si="235"/>
        <v>177.5</v>
      </c>
      <c r="Q2554" t="str">
        <f t="shared" si="236"/>
        <v>music</v>
      </c>
      <c r="R2554" t="str">
        <f t="shared" si="239"/>
        <v>classical music</v>
      </c>
      <c r="S2554" s="10">
        <f t="shared" si="237"/>
        <v>42769.601631944439</v>
      </c>
      <c r="T2554" s="10">
        <f t="shared" si="238"/>
        <v>42799.601631944439</v>
      </c>
    </row>
    <row r="2555" spans="1:20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9"/>
        <v>classical music</v>
      </c>
      <c r="S2555" s="10">
        <f t="shared" si="237"/>
        <v>41112.990821759253</v>
      </c>
      <c r="T2555" s="10">
        <f t="shared" si="238"/>
        <v>41172.990821759253</v>
      </c>
    </row>
    <row r="2556" spans="1:20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5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9"/>
        <v>classical music</v>
      </c>
      <c r="S2556" s="10">
        <f t="shared" si="237"/>
        <v>42124.869942129626</v>
      </c>
      <c r="T2556" s="10">
        <f t="shared" si="238"/>
        <v>42155.957638888889</v>
      </c>
    </row>
    <row r="2557" spans="1:20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5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9"/>
        <v>classical music</v>
      </c>
      <c r="S2557" s="10">
        <f t="shared" si="237"/>
        <v>41026.44667824074</v>
      </c>
      <c r="T2557" s="10">
        <f t="shared" si="238"/>
        <v>41057.44667824074</v>
      </c>
    </row>
    <row r="2558" spans="1:20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5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9"/>
        <v>classical music</v>
      </c>
      <c r="S2558" s="10">
        <f t="shared" si="237"/>
        <v>41222.783067129625</v>
      </c>
      <c r="T2558" s="10">
        <f t="shared" si="238"/>
        <v>41267.783067129625</v>
      </c>
    </row>
    <row r="2559" spans="1:20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5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9"/>
        <v>classical music</v>
      </c>
      <c r="S2559" s="10">
        <f t="shared" si="237"/>
        <v>41744.536874999998</v>
      </c>
      <c r="T2559" s="10">
        <f t="shared" si="238"/>
        <v>41774.536874999998</v>
      </c>
    </row>
    <row r="2560" spans="1:20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5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9"/>
        <v>classical music</v>
      </c>
      <c r="S2560" s="10">
        <f t="shared" si="237"/>
        <v>42093.651689814811</v>
      </c>
      <c r="T2560" s="10">
        <f t="shared" si="238"/>
        <v>42125.374305555553</v>
      </c>
    </row>
    <row r="2561" spans="1:20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5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111.25</v>
      </c>
      <c r="P2561">
        <f t="shared" si="235"/>
        <v>35.6</v>
      </c>
      <c r="Q2561" t="str">
        <f t="shared" si="236"/>
        <v>music</v>
      </c>
      <c r="R2561" t="str">
        <f t="shared" si="239"/>
        <v>classical music</v>
      </c>
      <c r="S2561" s="10">
        <f t="shared" si="237"/>
        <v>40829.665324074071</v>
      </c>
      <c r="T2561" s="10">
        <f t="shared" si="238"/>
        <v>40862.609027777777</v>
      </c>
    </row>
    <row r="2562" spans="1:20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5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100.1</v>
      </c>
      <c r="P2562">
        <f t="shared" si="235"/>
        <v>143</v>
      </c>
      <c r="Q2562" t="str">
        <f t="shared" si="236"/>
        <v>music</v>
      </c>
      <c r="R2562" t="str">
        <f t="shared" si="239"/>
        <v>classical music</v>
      </c>
      <c r="S2562" s="10">
        <f t="shared" si="237"/>
        <v>42039.742754629631</v>
      </c>
      <c r="T2562" s="10">
        <f t="shared" si="238"/>
        <v>42069.742754629631</v>
      </c>
    </row>
    <row r="2563" spans="1:20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5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t="e">
        <f t="shared" ref="P2563:P2626" si="241">(E2563/L2563)</f>
        <v>#DIV/0!</v>
      </c>
      <c r="Q2563" t="str">
        <f t="shared" ref="Q2563:Q2626" si="242">LEFT(N2563,SEARCH("/",N2563,1)-1)</f>
        <v>food</v>
      </c>
      <c r="R2563" t="str">
        <f t="shared" si="239"/>
        <v>food trucks</v>
      </c>
      <c r="S2563" s="10">
        <f t="shared" ref="S2563:S2626" si="243">(J2563/86400)+25569+(-5/24)</f>
        <v>42260.320474537039</v>
      </c>
      <c r="T2563" s="10">
        <f t="shared" ref="T2563:T2626" si="244">(I2563/86400)+25569+(-5/24)</f>
        <v>42290.320474537039</v>
      </c>
    </row>
    <row r="2564" spans="1:20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5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39"/>
        <v>food trucks</v>
      </c>
      <c r="S2564" s="10">
        <f t="shared" si="243"/>
        <v>42594.316423611112</v>
      </c>
      <c r="T2564" s="10">
        <f t="shared" si="244"/>
        <v>42654.316423611112</v>
      </c>
    </row>
    <row r="2565" spans="1:20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39"/>
        <v>food trucks</v>
      </c>
      <c r="S2565" s="10">
        <f t="shared" si="243"/>
        <v>42154.931145833332</v>
      </c>
      <c r="T2565" s="10">
        <f t="shared" si="244"/>
        <v>42214.931145833332</v>
      </c>
    </row>
    <row r="2566" spans="1:20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5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ref="R2566:R2629" si="245">RIGHT(N2566,VALUE(LEN(N2566)-LEN(LEFT(N2566,SEARCH("/",N2566,1)-1))-1))</f>
        <v>food trucks</v>
      </c>
      <c r="S2566" s="10">
        <f t="shared" si="243"/>
        <v>41821.83216435185</v>
      </c>
      <c r="T2566" s="10">
        <f t="shared" si="244"/>
        <v>41851.83216435185</v>
      </c>
    </row>
    <row r="2567" spans="1:20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5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ref="O2567:O2630" si="246">(E2567/D2567)*100</f>
        <v>1</v>
      </c>
      <c r="P2567">
        <f t="shared" si="241"/>
        <v>100</v>
      </c>
      <c r="Q2567" t="str">
        <f t="shared" si="242"/>
        <v>food</v>
      </c>
      <c r="R2567" t="str">
        <f t="shared" si="245"/>
        <v>food trucks</v>
      </c>
      <c r="S2567" s="10">
        <f t="shared" si="243"/>
        <v>42440.442002314812</v>
      </c>
      <c r="T2567" s="10">
        <f t="shared" si="244"/>
        <v>42499.659722222219</v>
      </c>
    </row>
    <row r="2568" spans="1:20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5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6"/>
        <v>0</v>
      </c>
      <c r="P2568" t="e">
        <f t="shared" si="241"/>
        <v>#DIV/0!</v>
      </c>
      <c r="Q2568" t="str">
        <f t="shared" si="242"/>
        <v>food</v>
      </c>
      <c r="R2568" t="str">
        <f t="shared" si="245"/>
        <v>food trucks</v>
      </c>
      <c r="S2568" s="10">
        <f t="shared" si="243"/>
        <v>41842.772546296292</v>
      </c>
      <c r="T2568" s="10">
        <f t="shared" si="244"/>
        <v>41872.772546296292</v>
      </c>
    </row>
    <row r="2569" spans="1:20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5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6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5"/>
        <v>food trucks</v>
      </c>
      <c r="S2569" s="10">
        <f t="shared" si="243"/>
        <v>42087.670578703699</v>
      </c>
      <c r="T2569" s="10">
        <f t="shared" si="244"/>
        <v>42117.670578703699</v>
      </c>
    </row>
    <row r="2570" spans="1:20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5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6"/>
        <v>0.5</v>
      </c>
      <c r="P2570">
        <f t="shared" si="241"/>
        <v>50</v>
      </c>
      <c r="Q2570" t="str">
        <f t="shared" si="242"/>
        <v>food</v>
      </c>
      <c r="R2570" t="str">
        <f t="shared" si="245"/>
        <v>food trucks</v>
      </c>
      <c r="S2570" s="10">
        <f t="shared" si="243"/>
        <v>42584.45826388889</v>
      </c>
      <c r="T2570" s="10">
        <f t="shared" si="244"/>
        <v>42614.45826388889</v>
      </c>
    </row>
    <row r="2571" spans="1:20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5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6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5"/>
        <v>food trucks</v>
      </c>
      <c r="S2571" s="10">
        <f t="shared" si="243"/>
        <v>42233.897129629629</v>
      </c>
      <c r="T2571" s="10">
        <f t="shared" si="244"/>
        <v>42263.897129629629</v>
      </c>
    </row>
    <row r="2572" spans="1:20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5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6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5"/>
        <v>food trucks</v>
      </c>
      <c r="S2572" s="10">
        <f t="shared" si="243"/>
        <v>42744.694849537038</v>
      </c>
      <c r="T2572" s="10">
        <f t="shared" si="244"/>
        <v>42774.694849537038</v>
      </c>
    </row>
    <row r="2573" spans="1:20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5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6"/>
        <v>0.25</v>
      </c>
      <c r="P2573">
        <f t="shared" si="241"/>
        <v>62.5</v>
      </c>
      <c r="Q2573" t="str">
        <f t="shared" si="242"/>
        <v>food</v>
      </c>
      <c r="R2573" t="str">
        <f t="shared" si="245"/>
        <v>food trucks</v>
      </c>
      <c r="S2573" s="10">
        <f t="shared" si="243"/>
        <v>42449.133344907408</v>
      </c>
      <c r="T2573" s="10">
        <f t="shared" si="244"/>
        <v>42509.133344907408</v>
      </c>
    </row>
    <row r="2574" spans="1:20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5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6"/>
        <v>0</v>
      </c>
      <c r="P2574" t="e">
        <f t="shared" si="241"/>
        <v>#DIV/0!</v>
      </c>
      <c r="Q2574" t="str">
        <f t="shared" si="242"/>
        <v>food</v>
      </c>
      <c r="R2574" t="str">
        <f t="shared" si="245"/>
        <v>food trucks</v>
      </c>
      <c r="S2574" s="10">
        <f t="shared" si="243"/>
        <v>42076.911076388882</v>
      </c>
      <c r="T2574" s="10">
        <f t="shared" si="244"/>
        <v>42106.911076388882</v>
      </c>
    </row>
    <row r="2575" spans="1:20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6"/>
        <v>0</v>
      </c>
      <c r="P2575" t="e">
        <f t="shared" si="241"/>
        <v>#DIV/0!</v>
      </c>
      <c r="Q2575" t="str">
        <f t="shared" si="242"/>
        <v>food</v>
      </c>
      <c r="R2575" t="str">
        <f t="shared" si="245"/>
        <v>food trucks</v>
      </c>
      <c r="S2575" s="10">
        <f t="shared" si="243"/>
        <v>41829.383668981478</v>
      </c>
      <c r="T2575" s="10">
        <f t="shared" si="244"/>
        <v>41874.383668981478</v>
      </c>
    </row>
    <row r="2576" spans="1:20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5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6"/>
        <v>0</v>
      </c>
      <c r="P2576" t="e">
        <f t="shared" si="241"/>
        <v>#DIV/0!</v>
      </c>
      <c r="Q2576" t="str">
        <f t="shared" si="242"/>
        <v>food</v>
      </c>
      <c r="R2576" t="str">
        <f t="shared" si="245"/>
        <v>food trucks</v>
      </c>
      <c r="S2576" s="10">
        <f t="shared" si="243"/>
        <v>42487.617418981477</v>
      </c>
      <c r="T2576" s="10">
        <f t="shared" si="244"/>
        <v>42508.617418981477</v>
      </c>
    </row>
    <row r="2577" spans="1:20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5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6"/>
        <v>0</v>
      </c>
      <c r="P2577" t="e">
        <f t="shared" si="241"/>
        <v>#DIV/0!</v>
      </c>
      <c r="Q2577" t="str">
        <f t="shared" si="242"/>
        <v>food</v>
      </c>
      <c r="R2577" t="str">
        <f t="shared" si="245"/>
        <v>food trucks</v>
      </c>
      <c r="S2577" s="10">
        <f t="shared" si="243"/>
        <v>41985.900393518517</v>
      </c>
      <c r="T2577" s="10">
        <f t="shared" si="244"/>
        <v>42015.900393518517</v>
      </c>
    </row>
    <row r="2578" spans="1:20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5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6"/>
        <v>0</v>
      </c>
      <c r="P2578" t="e">
        <f t="shared" si="241"/>
        <v>#DIV/0!</v>
      </c>
      <c r="Q2578" t="str">
        <f t="shared" si="242"/>
        <v>food</v>
      </c>
      <c r="R2578" t="str">
        <f t="shared" si="245"/>
        <v>food trucks</v>
      </c>
      <c r="S2578" s="10">
        <f t="shared" si="243"/>
        <v>42059.801469907405</v>
      </c>
      <c r="T2578" s="10">
        <f t="shared" si="244"/>
        <v>42104.759803240733</v>
      </c>
    </row>
    <row r="2579" spans="1:20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5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6"/>
        <v>0</v>
      </c>
      <c r="P2579" t="e">
        <f t="shared" si="241"/>
        <v>#DIV/0!</v>
      </c>
      <c r="Q2579" t="str">
        <f t="shared" si="242"/>
        <v>food</v>
      </c>
      <c r="R2579" t="str">
        <f t="shared" si="245"/>
        <v>food trucks</v>
      </c>
      <c r="S2579" s="10">
        <f t="shared" si="243"/>
        <v>41830.612233796295</v>
      </c>
      <c r="T2579" s="10">
        <f t="shared" si="244"/>
        <v>41855.612233796295</v>
      </c>
    </row>
    <row r="2580" spans="1:20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5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6"/>
        <v>0</v>
      </c>
      <c r="P2580" t="e">
        <f t="shared" si="241"/>
        <v>#DIV/0!</v>
      </c>
      <c r="Q2580" t="str">
        <f t="shared" si="242"/>
        <v>food</v>
      </c>
      <c r="R2580" t="str">
        <f t="shared" si="245"/>
        <v>food trucks</v>
      </c>
      <c r="S2580" s="10">
        <f t="shared" si="243"/>
        <v>42237.814571759256</v>
      </c>
      <c r="T2580" s="10">
        <f t="shared" si="244"/>
        <v>42286.499999999993</v>
      </c>
    </row>
    <row r="2581" spans="1:20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5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5"/>
        <v>food trucks</v>
      </c>
      <c r="S2581" s="10">
        <f t="shared" si="243"/>
        <v>41837.621562499997</v>
      </c>
      <c r="T2581" s="10">
        <f t="shared" si="244"/>
        <v>41897.621562499997</v>
      </c>
    </row>
    <row r="2582" spans="1:20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5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0.6</v>
      </c>
      <c r="P2582">
        <f t="shared" si="241"/>
        <v>25.5</v>
      </c>
      <c r="Q2582" t="str">
        <f t="shared" si="242"/>
        <v>food</v>
      </c>
      <c r="R2582" t="str">
        <f t="shared" si="245"/>
        <v>food trucks</v>
      </c>
      <c r="S2582" s="10">
        <f t="shared" si="243"/>
        <v>42110.118090277778</v>
      </c>
      <c r="T2582" s="10">
        <f t="shared" si="244"/>
        <v>42139.916666666664</v>
      </c>
    </row>
    <row r="2583" spans="1:20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5"/>
        <v>food trucks</v>
      </c>
      <c r="S2583" s="10">
        <f t="shared" si="243"/>
        <v>42294.420115740737</v>
      </c>
      <c r="T2583" s="10">
        <f t="shared" si="244"/>
        <v>42324.461782407401</v>
      </c>
    </row>
    <row r="2584" spans="1:20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5"/>
        <v>food trucks</v>
      </c>
      <c r="S2584" s="10">
        <f t="shared" si="243"/>
        <v>42642.780486111107</v>
      </c>
      <c r="T2584" s="10">
        <f t="shared" si="244"/>
        <v>42672.780486111107</v>
      </c>
    </row>
    <row r="2585" spans="1:20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0.5</v>
      </c>
      <c r="P2585">
        <f t="shared" si="241"/>
        <v>1</v>
      </c>
      <c r="Q2585" t="str">
        <f t="shared" si="242"/>
        <v>food</v>
      </c>
      <c r="R2585" t="str">
        <f t="shared" si="245"/>
        <v>food trucks</v>
      </c>
      <c r="S2585" s="10">
        <f t="shared" si="243"/>
        <v>42019.561111111114</v>
      </c>
      <c r="T2585" s="10">
        <f t="shared" si="244"/>
        <v>42079.519444444442</v>
      </c>
    </row>
    <row r="2586" spans="1:20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t="e">
        <f t="shared" si="241"/>
        <v>#DIV/0!</v>
      </c>
      <c r="Q2586" t="str">
        <f t="shared" si="242"/>
        <v>food</v>
      </c>
      <c r="R2586" t="str">
        <f t="shared" si="245"/>
        <v>food trucks</v>
      </c>
      <c r="S2586" s="10">
        <f t="shared" si="243"/>
        <v>42139.964918981474</v>
      </c>
      <c r="T2586" s="10">
        <f t="shared" si="244"/>
        <v>42169.964918981474</v>
      </c>
    </row>
    <row r="2587" spans="1:20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5"/>
        <v>food trucks</v>
      </c>
      <c r="S2587" s="10">
        <f t="shared" si="243"/>
        <v>41795.754999999997</v>
      </c>
      <c r="T2587" s="10">
        <f t="shared" si="244"/>
        <v>41825.754999999997</v>
      </c>
    </row>
    <row r="2588" spans="1:20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0.16666666666666669</v>
      </c>
      <c r="P2588">
        <f t="shared" si="241"/>
        <v>5</v>
      </c>
      <c r="Q2588" t="str">
        <f t="shared" si="242"/>
        <v>food</v>
      </c>
      <c r="R2588" t="str">
        <f t="shared" si="245"/>
        <v>food trucks</v>
      </c>
      <c r="S2588" s="10">
        <f t="shared" si="243"/>
        <v>42333.121944444443</v>
      </c>
      <c r="T2588" s="10">
        <f t="shared" si="244"/>
        <v>42363.121944444443</v>
      </c>
    </row>
    <row r="2589" spans="1:20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5"/>
        <v>food trucks</v>
      </c>
      <c r="S2589" s="10">
        <f t="shared" si="243"/>
        <v>42338.467048611106</v>
      </c>
      <c r="T2589" s="10">
        <f t="shared" si="244"/>
        <v>42368.467048611106</v>
      </c>
    </row>
    <row r="2590" spans="1:20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5"/>
        <v>food trucks</v>
      </c>
      <c r="S2590" s="10">
        <f t="shared" si="243"/>
        <v>42042.467893518515</v>
      </c>
      <c r="T2590" s="10">
        <f t="shared" si="244"/>
        <v>42094.343055555553</v>
      </c>
    </row>
    <row r="2591" spans="1:20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0.01</v>
      </c>
      <c r="P2591">
        <f t="shared" si="241"/>
        <v>5</v>
      </c>
      <c r="Q2591" t="str">
        <f t="shared" si="242"/>
        <v>food</v>
      </c>
      <c r="R2591" t="str">
        <f t="shared" si="245"/>
        <v>food trucks</v>
      </c>
      <c r="S2591" s="10">
        <f t="shared" si="243"/>
        <v>42422.327858796292</v>
      </c>
      <c r="T2591" s="10">
        <f t="shared" si="244"/>
        <v>42452.286192129628</v>
      </c>
    </row>
    <row r="2592" spans="1:20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t="e">
        <f t="shared" si="241"/>
        <v>#DIV/0!</v>
      </c>
      <c r="Q2592" t="str">
        <f t="shared" si="242"/>
        <v>food</v>
      </c>
      <c r="R2592" t="str">
        <f t="shared" si="245"/>
        <v>food trucks</v>
      </c>
      <c r="S2592" s="10">
        <f t="shared" si="243"/>
        <v>42388.380752314813</v>
      </c>
      <c r="T2592" s="10">
        <f t="shared" si="244"/>
        <v>42395.380752314813</v>
      </c>
    </row>
    <row r="2593" spans="1:20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1.7333333333333332</v>
      </c>
      <c r="P2593">
        <f t="shared" si="241"/>
        <v>13</v>
      </c>
      <c r="Q2593" t="str">
        <f t="shared" si="242"/>
        <v>food</v>
      </c>
      <c r="R2593" t="str">
        <f t="shared" si="245"/>
        <v>food trucks</v>
      </c>
      <c r="S2593" s="10">
        <f t="shared" si="243"/>
        <v>42382.698194444441</v>
      </c>
      <c r="T2593" s="10">
        <f t="shared" si="244"/>
        <v>42442.656527777777</v>
      </c>
    </row>
    <row r="2594" spans="1:20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5"/>
        <v>food trucks</v>
      </c>
      <c r="S2594" s="10">
        <f t="shared" si="243"/>
        <v>41887.592835648145</v>
      </c>
      <c r="T2594" s="10">
        <f t="shared" si="244"/>
        <v>41917.592835648145</v>
      </c>
    </row>
    <row r="2595" spans="1:20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t="e">
        <f t="shared" si="241"/>
        <v>#DIV/0!</v>
      </c>
      <c r="Q2595" t="str">
        <f t="shared" si="242"/>
        <v>food</v>
      </c>
      <c r="R2595" t="str">
        <f t="shared" si="245"/>
        <v>food trucks</v>
      </c>
      <c r="S2595" s="10">
        <f t="shared" si="243"/>
        <v>42089.636874999997</v>
      </c>
      <c r="T2595" s="10">
        <f t="shared" si="244"/>
        <v>42119.636874999997</v>
      </c>
    </row>
    <row r="2596" spans="1:20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1.25E-3</v>
      </c>
      <c r="P2596">
        <f t="shared" si="241"/>
        <v>1</v>
      </c>
      <c r="Q2596" t="str">
        <f t="shared" si="242"/>
        <v>food</v>
      </c>
      <c r="R2596" t="str">
        <f t="shared" si="245"/>
        <v>food trucks</v>
      </c>
      <c r="S2596" s="10">
        <f t="shared" si="243"/>
        <v>41828.759583333333</v>
      </c>
      <c r="T2596" s="10">
        <f t="shared" si="244"/>
        <v>41858.759583333333</v>
      </c>
    </row>
    <row r="2597" spans="1:20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5"/>
        <v>food trucks</v>
      </c>
      <c r="S2597" s="10">
        <f t="shared" si="243"/>
        <v>42760.035879629628</v>
      </c>
      <c r="T2597" s="10">
        <f t="shared" si="244"/>
        <v>42790.035879629628</v>
      </c>
    </row>
    <row r="2598" spans="1:20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5"/>
        <v>food trucks</v>
      </c>
      <c r="S2598" s="10">
        <f t="shared" si="243"/>
        <v>41828.45612268518</v>
      </c>
      <c r="T2598" s="10">
        <f t="shared" si="244"/>
        <v>41858.45612268518</v>
      </c>
    </row>
    <row r="2599" spans="1:20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5"/>
        <v>food trucks</v>
      </c>
      <c r="S2599" s="10">
        <f t="shared" si="243"/>
        <v>42510.133298611108</v>
      </c>
      <c r="T2599" s="10">
        <f t="shared" si="244"/>
        <v>42540.133298611108</v>
      </c>
    </row>
    <row r="2600" spans="1:20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39</v>
      </c>
      <c r="P2600">
        <f t="shared" si="241"/>
        <v>83.571428571428569</v>
      </c>
      <c r="Q2600" t="str">
        <f t="shared" si="242"/>
        <v>food</v>
      </c>
      <c r="R2600" t="str">
        <f t="shared" si="245"/>
        <v>food trucks</v>
      </c>
      <c r="S2600" s="10">
        <f t="shared" si="243"/>
        <v>42240.631956018515</v>
      </c>
      <c r="T2600" s="10">
        <f t="shared" si="244"/>
        <v>42270.631956018515</v>
      </c>
    </row>
    <row r="2601" spans="1:20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5"/>
        <v>food trucks</v>
      </c>
      <c r="S2601" s="10">
        <f t="shared" si="243"/>
        <v>41809.545682870368</v>
      </c>
      <c r="T2601" s="10">
        <f t="shared" si="244"/>
        <v>41854.545682870368</v>
      </c>
    </row>
    <row r="2602" spans="1:20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5"/>
        <v>food trucks</v>
      </c>
      <c r="S2602" s="10">
        <f t="shared" si="243"/>
        <v>42394.692129629628</v>
      </c>
      <c r="T2602" s="10">
        <f t="shared" si="244"/>
        <v>42454.650462962956</v>
      </c>
    </row>
    <row r="2603" spans="1:20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5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5"/>
        <v>space exploration</v>
      </c>
      <c r="S2603" s="10">
        <f t="shared" si="243"/>
        <v>41150.693854166668</v>
      </c>
      <c r="T2603" s="10">
        <f t="shared" si="244"/>
        <v>41164.957638888889</v>
      </c>
    </row>
    <row r="2604" spans="1:20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5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5"/>
        <v>space exploration</v>
      </c>
      <c r="S2604" s="10">
        <f t="shared" si="243"/>
        <v>41915.538981481477</v>
      </c>
      <c r="T2604" s="10">
        <f t="shared" si="244"/>
        <v>41955.680555555555</v>
      </c>
    </row>
    <row r="2605" spans="1:20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5"/>
        <v>space exploration</v>
      </c>
      <c r="S2605" s="10">
        <f t="shared" si="243"/>
        <v>41617.704328703701</v>
      </c>
      <c r="T2605" s="10">
        <f t="shared" si="244"/>
        <v>41631.704328703701</v>
      </c>
    </row>
    <row r="2606" spans="1:20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5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5"/>
        <v>space exploration</v>
      </c>
      <c r="S2606" s="10">
        <f t="shared" si="243"/>
        <v>40997.842858796292</v>
      </c>
      <c r="T2606" s="10">
        <f t="shared" si="244"/>
        <v>41027.842858796292</v>
      </c>
    </row>
    <row r="2607" spans="1:20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5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5"/>
        <v>space exploration</v>
      </c>
      <c r="S2607" s="10">
        <f t="shared" si="243"/>
        <v>42508.33321759259</v>
      </c>
      <c r="T2607" s="10">
        <f t="shared" si="244"/>
        <v>42538.33321759259</v>
      </c>
    </row>
    <row r="2608" spans="1:20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5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5"/>
        <v>space exploration</v>
      </c>
      <c r="S2608" s="10">
        <f t="shared" si="243"/>
        <v>41726.504421296289</v>
      </c>
      <c r="T2608" s="10">
        <f t="shared" si="244"/>
        <v>41758.504421296289</v>
      </c>
    </row>
    <row r="2609" spans="1:20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5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5"/>
        <v>space exploration</v>
      </c>
      <c r="S2609" s="10">
        <f t="shared" si="243"/>
        <v>42184.666342592587</v>
      </c>
      <c r="T2609" s="10">
        <f t="shared" si="244"/>
        <v>42227.874999999993</v>
      </c>
    </row>
    <row r="2610" spans="1:20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5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5"/>
        <v>space exploration</v>
      </c>
      <c r="S2610" s="10">
        <f t="shared" si="243"/>
        <v>42767.593379629623</v>
      </c>
      <c r="T2610" s="10">
        <f t="shared" si="244"/>
        <v>42808.791666666664</v>
      </c>
    </row>
    <row r="2611" spans="1:20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5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5"/>
        <v>space exploration</v>
      </c>
      <c r="S2611" s="10">
        <f t="shared" si="243"/>
        <v>41075.02952546296</v>
      </c>
      <c r="T2611" s="10">
        <f t="shared" si="244"/>
        <v>41105.02952546296</v>
      </c>
    </row>
    <row r="2612" spans="1:20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5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5"/>
        <v>space exploration</v>
      </c>
      <c r="S2612" s="10">
        <f t="shared" si="243"/>
        <v>42564.672743055555</v>
      </c>
      <c r="T2612" s="10">
        <f t="shared" si="244"/>
        <v>42604.082638888889</v>
      </c>
    </row>
    <row r="2613" spans="1:20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5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5"/>
        <v>space exploration</v>
      </c>
      <c r="S2613" s="10">
        <f t="shared" si="243"/>
        <v>42704.127476851849</v>
      </c>
      <c r="T2613" s="10">
        <f t="shared" si="244"/>
        <v>42737.749305555553</v>
      </c>
    </row>
    <row r="2614" spans="1:20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5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5"/>
        <v>space exploration</v>
      </c>
      <c r="S2614" s="10">
        <f t="shared" si="243"/>
        <v>41981.934837962959</v>
      </c>
      <c r="T2614" s="10">
        <f t="shared" si="244"/>
        <v>42012.934837962959</v>
      </c>
    </row>
    <row r="2615" spans="1:20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5"/>
        <v>space exploration</v>
      </c>
      <c r="S2615" s="10">
        <f t="shared" si="243"/>
        <v>41143.609884259255</v>
      </c>
      <c r="T2615" s="10">
        <f t="shared" si="244"/>
        <v>41173.609884259255</v>
      </c>
    </row>
    <row r="2616" spans="1:20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5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102</v>
      </c>
      <c r="P2616">
        <f t="shared" si="241"/>
        <v>107.1</v>
      </c>
      <c r="Q2616" t="str">
        <f t="shared" si="242"/>
        <v>technology</v>
      </c>
      <c r="R2616" t="str">
        <f t="shared" si="245"/>
        <v>space exploration</v>
      </c>
      <c r="S2616" s="10">
        <f t="shared" si="243"/>
        <v>41730.500138888885</v>
      </c>
      <c r="T2616" s="10">
        <f t="shared" si="244"/>
        <v>41759</v>
      </c>
    </row>
    <row r="2617" spans="1:20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5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5"/>
        <v>space exploration</v>
      </c>
      <c r="S2617" s="10">
        <f t="shared" si="243"/>
        <v>42453.288935185185</v>
      </c>
      <c r="T2617" s="10">
        <f t="shared" si="244"/>
        <v>42490.291666666664</v>
      </c>
    </row>
    <row r="2618" spans="1:20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5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5"/>
        <v>space exploration</v>
      </c>
      <c r="S2618" s="10">
        <f t="shared" si="243"/>
        <v>42211.786215277774</v>
      </c>
      <c r="T2618" s="10">
        <f t="shared" si="244"/>
        <v>42241.786215277774</v>
      </c>
    </row>
    <row r="2619" spans="1:20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5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5"/>
        <v>space exploration</v>
      </c>
      <c r="S2619" s="10">
        <f t="shared" si="243"/>
        <v>41902.666099537033</v>
      </c>
      <c r="T2619" s="10">
        <f t="shared" si="244"/>
        <v>41932.666099537033</v>
      </c>
    </row>
    <row r="2620" spans="1:20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5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5"/>
        <v>space exploration</v>
      </c>
      <c r="S2620" s="10">
        <f t="shared" si="243"/>
        <v>42279.584039351852</v>
      </c>
      <c r="T2620" s="10">
        <f t="shared" si="244"/>
        <v>42339.625706018516</v>
      </c>
    </row>
    <row r="2621" spans="1:20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5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5"/>
        <v>space exploration</v>
      </c>
      <c r="S2621" s="10">
        <f t="shared" si="243"/>
        <v>42273.67597222222</v>
      </c>
      <c r="T2621" s="10">
        <f t="shared" si="244"/>
        <v>42300.249999999993</v>
      </c>
    </row>
    <row r="2622" spans="1:20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5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5"/>
        <v>space exploration</v>
      </c>
      <c r="S2622" s="10">
        <f t="shared" si="243"/>
        <v>42250.958819444444</v>
      </c>
      <c r="T2622" s="10">
        <f t="shared" si="244"/>
        <v>42287.833333333336</v>
      </c>
    </row>
    <row r="2623" spans="1:20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5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5"/>
        <v>space exploration</v>
      </c>
      <c r="S2623" s="10">
        <f t="shared" si="243"/>
        <v>42115.539212962962</v>
      </c>
      <c r="T2623" s="10">
        <f t="shared" si="244"/>
        <v>42145.539212962962</v>
      </c>
    </row>
    <row r="2624" spans="1:20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5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5"/>
        <v>space exploration</v>
      </c>
      <c r="S2624" s="10">
        <f t="shared" si="243"/>
        <v>42689.534907407404</v>
      </c>
      <c r="T2624" s="10">
        <f t="shared" si="244"/>
        <v>42734.534907407404</v>
      </c>
    </row>
    <row r="2625" spans="1:20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5"/>
        <v>space exploration</v>
      </c>
      <c r="S2625" s="10">
        <f t="shared" si="243"/>
        <v>42692.048217592594</v>
      </c>
      <c r="T2625" s="10">
        <f t="shared" si="244"/>
        <v>42706.048217592594</v>
      </c>
    </row>
    <row r="2626" spans="1:20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5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5"/>
        <v>space exploration</v>
      </c>
      <c r="S2626" s="10">
        <f t="shared" si="243"/>
        <v>41144.213217592587</v>
      </c>
      <c r="T2626" s="10">
        <f t="shared" si="244"/>
        <v>41165.213217592587</v>
      </c>
    </row>
    <row r="2627" spans="1:20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5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956</v>
      </c>
      <c r="P2627">
        <f t="shared" ref="P2627:P2690" si="247">(E2627/L2627)</f>
        <v>27.576923076923077</v>
      </c>
      <c r="Q2627" t="str">
        <f t="shared" ref="Q2627:Q2690" si="248">LEFT(N2627,SEARCH("/",N2627,1)-1)</f>
        <v>technology</v>
      </c>
      <c r="R2627" t="str">
        <f t="shared" si="245"/>
        <v>space exploration</v>
      </c>
      <c r="S2627" s="10">
        <f t="shared" ref="S2627:S2690" si="249">(J2627/86400)+25569+(-5/24)</f>
        <v>42658.601944444446</v>
      </c>
      <c r="T2627" s="10">
        <f t="shared" ref="T2627:T2690" si="250">(I2627/86400)+25569+(-5/24)</f>
        <v>42683.643611111103</v>
      </c>
    </row>
    <row r="2628" spans="1:20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5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5"/>
        <v>space exploration</v>
      </c>
      <c r="S2628" s="10">
        <f t="shared" si="249"/>
        <v>42128.41978009259</v>
      </c>
      <c r="T2628" s="10">
        <f t="shared" si="250"/>
        <v>42158.41978009259</v>
      </c>
    </row>
    <row r="2629" spans="1:20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5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5"/>
        <v>space exploration</v>
      </c>
      <c r="S2629" s="10">
        <f t="shared" si="249"/>
        <v>42304.621076388888</v>
      </c>
      <c r="T2629" s="10">
        <f t="shared" si="250"/>
        <v>42334.662743055553</v>
      </c>
    </row>
    <row r="2630" spans="1:20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5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ref="R2630:R2693" si="251">RIGHT(N2630,VALUE(LEN(N2630)-LEN(LEFT(N2630,SEARCH("/",N2630,1)-1))-1))</f>
        <v>space exploration</v>
      </c>
      <c r="S2630" s="10">
        <f t="shared" si="249"/>
        <v>41953.757719907408</v>
      </c>
      <c r="T2630" s="10">
        <f t="shared" si="250"/>
        <v>41973.757719907408</v>
      </c>
    </row>
    <row r="2631" spans="1:20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5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ref="O2631:O2694" si="252">(E2631/D2631)*100</f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51"/>
        <v>space exploration</v>
      </c>
      <c r="S2631" s="10">
        <f t="shared" si="249"/>
        <v>42108.330115740733</v>
      </c>
      <c r="T2631" s="10">
        <f t="shared" si="250"/>
        <v>42138.330115740733</v>
      </c>
    </row>
    <row r="2632" spans="1:20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5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52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51"/>
        <v>space exploration</v>
      </c>
      <c r="S2632" s="10">
        <f t="shared" si="249"/>
        <v>42523.897129629629</v>
      </c>
      <c r="T2632" s="10">
        <f t="shared" si="250"/>
        <v>42551.208333333336</v>
      </c>
    </row>
    <row r="2633" spans="1:20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5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52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51"/>
        <v>space exploration</v>
      </c>
      <c r="S2633" s="10">
        <f t="shared" si="249"/>
        <v>42217.960960648146</v>
      </c>
      <c r="T2633" s="10">
        <f t="shared" si="250"/>
        <v>42245.960960648146</v>
      </c>
    </row>
    <row r="2634" spans="1:20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5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52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51"/>
        <v>space exploration</v>
      </c>
      <c r="S2634" s="10">
        <f t="shared" si="249"/>
        <v>42493.853460648148</v>
      </c>
      <c r="T2634" s="10">
        <f t="shared" si="250"/>
        <v>42518.853460648148</v>
      </c>
    </row>
    <row r="2635" spans="1:20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52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51"/>
        <v>space exploration</v>
      </c>
      <c r="S2635" s="10">
        <f t="shared" si="249"/>
        <v>41667.614953703705</v>
      </c>
      <c r="T2635" s="10">
        <f t="shared" si="250"/>
        <v>41697.75</v>
      </c>
    </row>
    <row r="2636" spans="1:20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5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52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51"/>
        <v>space exploration</v>
      </c>
      <c r="S2636" s="10">
        <f t="shared" si="249"/>
        <v>42612.448159722218</v>
      </c>
      <c r="T2636" s="10">
        <f t="shared" si="250"/>
        <v>42642.448159722218</v>
      </c>
    </row>
    <row r="2637" spans="1:20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5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52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51"/>
        <v>space exploration</v>
      </c>
      <c r="S2637" s="10">
        <f t="shared" si="249"/>
        <v>42037.742604166669</v>
      </c>
      <c r="T2637" s="10">
        <f t="shared" si="250"/>
        <v>42072.700937499998</v>
      </c>
    </row>
    <row r="2638" spans="1:20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5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52"/>
        <v>187.3</v>
      </c>
      <c r="P2638">
        <f t="shared" si="247"/>
        <v>37.46</v>
      </c>
      <c r="Q2638" t="str">
        <f t="shared" si="248"/>
        <v>technology</v>
      </c>
      <c r="R2638" t="str">
        <f t="shared" si="251"/>
        <v>space exploration</v>
      </c>
      <c r="S2638" s="10">
        <f t="shared" si="249"/>
        <v>42636.406412037039</v>
      </c>
      <c r="T2638" s="10">
        <f t="shared" si="250"/>
        <v>42658.833333333336</v>
      </c>
    </row>
    <row r="2639" spans="1:20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5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52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51"/>
        <v>space exploration</v>
      </c>
      <c r="S2639" s="10">
        <f t="shared" si="249"/>
        <v>42639.341145833336</v>
      </c>
      <c r="T2639" s="10">
        <f t="shared" si="250"/>
        <v>42655.341145833336</v>
      </c>
    </row>
    <row r="2640" spans="1:20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5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52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51"/>
        <v>space exploration</v>
      </c>
      <c r="S2640" s="10">
        <f t="shared" si="249"/>
        <v>41989.70480324074</v>
      </c>
      <c r="T2640" s="10">
        <f t="shared" si="250"/>
        <v>42019.70480324074</v>
      </c>
    </row>
    <row r="2641" spans="1:20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5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52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51"/>
        <v>space exploration</v>
      </c>
      <c r="S2641" s="10">
        <f t="shared" si="249"/>
        <v>42024.656805555554</v>
      </c>
      <c r="T2641" s="10">
        <f t="shared" si="250"/>
        <v>42054.656805555554</v>
      </c>
    </row>
    <row r="2642" spans="1:20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5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52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51"/>
        <v>space exploration</v>
      </c>
      <c r="S2642" s="10">
        <f t="shared" si="249"/>
        <v>42102.952245370368</v>
      </c>
      <c r="T2642" s="10">
        <f t="shared" si="250"/>
        <v>42162.952245370368</v>
      </c>
    </row>
    <row r="2643" spans="1:20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52"/>
        <v>1</v>
      </c>
      <c r="P2643">
        <f t="shared" si="247"/>
        <v>15</v>
      </c>
      <c r="Q2643" t="str">
        <f t="shared" si="248"/>
        <v>technology</v>
      </c>
      <c r="R2643" t="str">
        <f t="shared" si="251"/>
        <v>space exploration</v>
      </c>
      <c r="S2643" s="10">
        <f t="shared" si="249"/>
        <v>41880.618784722217</v>
      </c>
      <c r="T2643" s="10">
        <f t="shared" si="250"/>
        <v>41897.631249999999</v>
      </c>
    </row>
    <row r="2644" spans="1:20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2"/>
        <v>0</v>
      </c>
      <c r="P2644" t="e">
        <f t="shared" si="247"/>
        <v>#DIV/0!</v>
      </c>
      <c r="Q2644" t="str">
        <f t="shared" si="248"/>
        <v>technology</v>
      </c>
      <c r="R2644" t="str">
        <f t="shared" si="251"/>
        <v>space exploration</v>
      </c>
      <c r="S2644" s="10">
        <f t="shared" si="249"/>
        <v>42536.03828703703</v>
      </c>
      <c r="T2644" s="10">
        <f t="shared" si="250"/>
        <v>42566.081249999996</v>
      </c>
    </row>
    <row r="2645" spans="1:20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51"/>
        <v>space exploration</v>
      </c>
      <c r="S2645" s="10">
        <f t="shared" si="249"/>
        <v>42689.374016203707</v>
      </c>
      <c r="T2645" s="10">
        <f t="shared" si="250"/>
        <v>42725.124305555553</v>
      </c>
    </row>
    <row r="2646" spans="1:20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5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51"/>
        <v>space exploration</v>
      </c>
      <c r="S2646" s="10">
        <f t="shared" si="249"/>
        <v>42774.583738425928</v>
      </c>
      <c r="T2646" s="10">
        <f t="shared" si="250"/>
        <v>42804.583738425928</v>
      </c>
    </row>
    <row r="2647" spans="1:20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5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51"/>
        <v>space exploration</v>
      </c>
      <c r="S2647" s="10">
        <f t="shared" si="249"/>
        <v>41921.634293981479</v>
      </c>
      <c r="T2647" s="10">
        <f t="shared" si="250"/>
        <v>41951.675960648143</v>
      </c>
    </row>
    <row r="2648" spans="1:20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5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51"/>
        <v>space exploration</v>
      </c>
      <c r="S2648" s="10">
        <f t="shared" si="249"/>
        <v>42226.10496527778</v>
      </c>
      <c r="T2648" s="10">
        <f t="shared" si="250"/>
        <v>42256.10496527778</v>
      </c>
    </row>
    <row r="2649" spans="1:20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5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</v>
      </c>
      <c r="P2649">
        <f t="shared" si="247"/>
        <v>12</v>
      </c>
      <c r="Q2649" t="str">
        <f t="shared" si="248"/>
        <v>technology</v>
      </c>
      <c r="R2649" t="str">
        <f t="shared" si="251"/>
        <v>space exploration</v>
      </c>
      <c r="S2649" s="10">
        <f t="shared" si="249"/>
        <v>42200.053460648145</v>
      </c>
      <c r="T2649" s="10">
        <f t="shared" si="250"/>
        <v>42230.053460648145</v>
      </c>
    </row>
    <row r="2650" spans="1:20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5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51"/>
        <v>space exploration</v>
      </c>
      <c r="S2650" s="10">
        <f t="shared" si="249"/>
        <v>42408.506481481476</v>
      </c>
      <c r="T2650" s="10">
        <f t="shared" si="250"/>
        <v>42438.506481481476</v>
      </c>
    </row>
    <row r="2651" spans="1:20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5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51"/>
        <v>space exploration</v>
      </c>
      <c r="S2651" s="10">
        <f t="shared" si="249"/>
        <v>42341.788668981484</v>
      </c>
      <c r="T2651" s="10">
        <f t="shared" si="250"/>
        <v>42401.788668981484</v>
      </c>
    </row>
    <row r="2652" spans="1:20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5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51"/>
        <v>space exploration</v>
      </c>
      <c r="S2652" s="10">
        <f t="shared" si="249"/>
        <v>42695.416006944441</v>
      </c>
      <c r="T2652" s="10">
        <f t="shared" si="250"/>
        <v>42725.416006944441</v>
      </c>
    </row>
    <row r="2653" spans="1:20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5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51"/>
        <v>space exploration</v>
      </c>
      <c r="S2653" s="10">
        <f t="shared" si="249"/>
        <v>42327.597326388888</v>
      </c>
      <c r="T2653" s="10">
        <f t="shared" si="250"/>
        <v>42355.597326388888</v>
      </c>
    </row>
    <row r="2654" spans="1:20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5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51"/>
        <v>space exploration</v>
      </c>
      <c r="S2654" s="10">
        <f t="shared" si="249"/>
        <v>41952.950520833336</v>
      </c>
      <c r="T2654" s="10">
        <f t="shared" si="250"/>
        <v>41982.950520833336</v>
      </c>
    </row>
    <row r="2655" spans="1:20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51"/>
        <v>space exploration</v>
      </c>
      <c r="S2655" s="10">
        <f t="shared" si="249"/>
        <v>41771.443599537037</v>
      </c>
      <c r="T2655" s="10">
        <f t="shared" si="250"/>
        <v>41802.958333333328</v>
      </c>
    </row>
    <row r="2656" spans="1:20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5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51"/>
        <v>space exploration</v>
      </c>
      <c r="S2656" s="10">
        <f t="shared" si="249"/>
        <v>42055.392662037033</v>
      </c>
      <c r="T2656" s="10">
        <f t="shared" si="250"/>
        <v>42115.350995370369</v>
      </c>
    </row>
    <row r="2657" spans="1:20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5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51"/>
        <v>space exploration</v>
      </c>
      <c r="S2657" s="10">
        <f t="shared" si="249"/>
        <v>42381.657951388886</v>
      </c>
      <c r="T2657" s="10">
        <f t="shared" si="250"/>
        <v>42409.624999999993</v>
      </c>
    </row>
    <row r="2658" spans="1:20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5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51"/>
        <v>space exploration</v>
      </c>
      <c r="S2658" s="10">
        <f t="shared" si="249"/>
        <v>42767.480185185188</v>
      </c>
      <c r="T2658" s="10">
        <f t="shared" si="250"/>
        <v>42806.583333333336</v>
      </c>
    </row>
    <row r="2659" spans="1:20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5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51"/>
        <v>space exploration</v>
      </c>
      <c r="S2659" s="10">
        <f t="shared" si="249"/>
        <v>42551.720520833333</v>
      </c>
      <c r="T2659" s="10">
        <f t="shared" si="250"/>
        <v>42584.854166666664</v>
      </c>
    </row>
    <row r="2660" spans="1:20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5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51"/>
        <v>space exploration</v>
      </c>
      <c r="S2660" s="10">
        <f t="shared" si="249"/>
        <v>42551.675856481474</v>
      </c>
      <c r="T2660" s="10">
        <f t="shared" si="250"/>
        <v>42581.675856481474</v>
      </c>
    </row>
    <row r="2661" spans="1:20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5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51"/>
        <v>space exploration</v>
      </c>
      <c r="S2661" s="10">
        <f t="shared" si="249"/>
        <v>42081.861226851848</v>
      </c>
      <c r="T2661" s="10">
        <f t="shared" si="250"/>
        <v>42111.861226851848</v>
      </c>
    </row>
    <row r="2662" spans="1:20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5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51"/>
        <v>space exploration</v>
      </c>
      <c r="S2662" s="10">
        <f t="shared" si="249"/>
        <v>42272.504837962959</v>
      </c>
      <c r="T2662" s="10">
        <f t="shared" si="250"/>
        <v>42332.546504629623</v>
      </c>
    </row>
    <row r="2663" spans="1:20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5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51"/>
        <v>makerspaces</v>
      </c>
      <c r="S2663" s="10">
        <f t="shared" si="249"/>
        <v>41542.750115740739</v>
      </c>
      <c r="T2663" s="10">
        <f t="shared" si="250"/>
        <v>41572.750115740739</v>
      </c>
    </row>
    <row r="2664" spans="1:20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5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51"/>
        <v>makerspaces</v>
      </c>
      <c r="S2664" s="10">
        <f t="shared" si="249"/>
        <v>42207.538344907407</v>
      </c>
      <c r="T2664" s="10">
        <f t="shared" si="250"/>
        <v>42237.538344907407</v>
      </c>
    </row>
    <row r="2665" spans="1:20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51"/>
        <v>makerspaces</v>
      </c>
      <c r="S2665" s="10">
        <f t="shared" si="249"/>
        <v>42222.41443287037</v>
      </c>
      <c r="T2665" s="10">
        <f t="shared" si="250"/>
        <v>42251.416666666664</v>
      </c>
    </row>
    <row r="2666" spans="1:20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5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51"/>
        <v>makerspaces</v>
      </c>
      <c r="S2666" s="10">
        <f t="shared" si="249"/>
        <v>42312.817094907405</v>
      </c>
      <c r="T2666" s="10">
        <f t="shared" si="250"/>
        <v>42347.082638888889</v>
      </c>
    </row>
    <row r="2667" spans="1:20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5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51"/>
        <v>makerspaces</v>
      </c>
      <c r="S2667" s="10">
        <f t="shared" si="249"/>
        <v>42083.687199074069</v>
      </c>
      <c r="T2667" s="10">
        <f t="shared" si="250"/>
        <v>42128.687199074069</v>
      </c>
    </row>
    <row r="2668" spans="1:20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5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51"/>
        <v>makerspaces</v>
      </c>
      <c r="S2668" s="10">
        <f t="shared" si="249"/>
        <v>42235.55600694444</v>
      </c>
      <c r="T2668" s="10">
        <f t="shared" si="250"/>
        <v>42272.666666666664</v>
      </c>
    </row>
    <row r="2669" spans="1:20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5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51"/>
        <v>makerspaces</v>
      </c>
      <c r="S2669" s="10">
        <f t="shared" si="249"/>
        <v>42380.717777777776</v>
      </c>
      <c r="T2669" s="10">
        <f t="shared" si="250"/>
        <v>42410.717777777776</v>
      </c>
    </row>
    <row r="2670" spans="1:20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5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51"/>
        <v>makerspaces</v>
      </c>
      <c r="S2670" s="10">
        <f t="shared" si="249"/>
        <v>42275.380381944444</v>
      </c>
      <c r="T2670" s="10">
        <f t="shared" si="250"/>
        <v>42317.397222222215</v>
      </c>
    </row>
    <row r="2671" spans="1:20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5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125.125</v>
      </c>
      <c r="P2671">
        <f t="shared" si="247"/>
        <v>91</v>
      </c>
      <c r="Q2671" t="str">
        <f t="shared" si="248"/>
        <v>technology</v>
      </c>
      <c r="R2671" t="str">
        <f t="shared" si="251"/>
        <v>makerspaces</v>
      </c>
      <c r="S2671" s="10">
        <f t="shared" si="249"/>
        <v>42318.827499999992</v>
      </c>
      <c r="T2671" s="10">
        <f t="shared" si="250"/>
        <v>42378.827499999992</v>
      </c>
    </row>
    <row r="2672" spans="1:20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51"/>
        <v>makerspaces</v>
      </c>
      <c r="S2672" s="10">
        <f t="shared" si="249"/>
        <v>41820.812268518515</v>
      </c>
      <c r="T2672" s="10">
        <f t="shared" si="250"/>
        <v>41848.812268518515</v>
      </c>
    </row>
    <row r="2673" spans="1:20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51"/>
        <v>makerspaces</v>
      </c>
      <c r="S2673" s="10">
        <f t="shared" si="249"/>
        <v>41962.54069444444</v>
      </c>
      <c r="T2673" s="10">
        <f t="shared" si="250"/>
        <v>41992.609722222223</v>
      </c>
    </row>
    <row r="2674" spans="1:20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51"/>
        <v>makerspaces</v>
      </c>
      <c r="S2674" s="10">
        <f t="shared" si="249"/>
        <v>42344.675810185181</v>
      </c>
      <c r="T2674" s="10">
        <f t="shared" si="250"/>
        <v>42366.041666666664</v>
      </c>
    </row>
    <row r="2675" spans="1:20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51"/>
        <v>makerspaces</v>
      </c>
      <c r="S2675" s="10">
        <f t="shared" si="249"/>
        <v>41912.333321759259</v>
      </c>
      <c r="T2675" s="10">
        <f t="shared" si="250"/>
        <v>41941.739583333328</v>
      </c>
    </row>
    <row r="2676" spans="1:20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51"/>
        <v>makerspaces</v>
      </c>
      <c r="S2676" s="10">
        <f t="shared" si="249"/>
        <v>42529.424421296295</v>
      </c>
      <c r="T2676" s="10">
        <f t="shared" si="250"/>
        <v>42555.999305555553</v>
      </c>
    </row>
    <row r="2677" spans="1:20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51"/>
        <v>makerspaces</v>
      </c>
      <c r="S2677" s="10">
        <f t="shared" si="249"/>
        <v>41923.649178240739</v>
      </c>
      <c r="T2677" s="10">
        <f t="shared" si="250"/>
        <v>41953.690844907404</v>
      </c>
    </row>
    <row r="2678" spans="1:20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51"/>
        <v>makerspaces</v>
      </c>
      <c r="S2678" s="10">
        <f t="shared" si="249"/>
        <v>42482.416365740741</v>
      </c>
      <c r="T2678" s="10">
        <f t="shared" si="250"/>
        <v>42512.416365740741</v>
      </c>
    </row>
    <row r="2679" spans="1:20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51"/>
        <v>makerspaces</v>
      </c>
      <c r="S2679" s="10">
        <f t="shared" si="249"/>
        <v>41792.821099537039</v>
      </c>
      <c r="T2679" s="10">
        <f t="shared" si="250"/>
        <v>41822.821099537039</v>
      </c>
    </row>
    <row r="2680" spans="1:20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1.375E-2</v>
      </c>
      <c r="P2680">
        <f t="shared" si="247"/>
        <v>550</v>
      </c>
      <c r="Q2680" t="str">
        <f t="shared" si="248"/>
        <v>technology</v>
      </c>
      <c r="R2680" t="str">
        <f t="shared" si="251"/>
        <v>makerspaces</v>
      </c>
      <c r="S2680" s="10">
        <f t="shared" si="249"/>
        <v>42241.589872685181</v>
      </c>
      <c r="T2680" s="10">
        <f t="shared" si="250"/>
        <v>42271.589872685181</v>
      </c>
    </row>
    <row r="2681" spans="1:20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0.33</v>
      </c>
      <c r="P2681">
        <f t="shared" si="247"/>
        <v>44</v>
      </c>
      <c r="Q2681" t="str">
        <f t="shared" si="248"/>
        <v>technology</v>
      </c>
      <c r="R2681" t="str">
        <f t="shared" si="251"/>
        <v>makerspaces</v>
      </c>
      <c r="S2681" s="10">
        <f t="shared" si="249"/>
        <v>42032.792754629627</v>
      </c>
      <c r="T2681" s="10">
        <f t="shared" si="250"/>
        <v>42062.792754629627</v>
      </c>
    </row>
    <row r="2682" spans="1:20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51"/>
        <v>makerspaces</v>
      </c>
      <c r="S2682" s="10">
        <f t="shared" si="249"/>
        <v>42436.003368055557</v>
      </c>
      <c r="T2682" s="10">
        <f t="shared" si="250"/>
        <v>42465.961701388886</v>
      </c>
    </row>
    <row r="2683" spans="1:20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0.6875</v>
      </c>
      <c r="P2683">
        <f t="shared" si="247"/>
        <v>27.5</v>
      </c>
      <c r="Q2683" t="str">
        <f t="shared" si="248"/>
        <v>food</v>
      </c>
      <c r="R2683" t="str">
        <f t="shared" si="251"/>
        <v>food trucks</v>
      </c>
      <c r="S2683" s="10">
        <f t="shared" si="249"/>
        <v>41805.686921296292</v>
      </c>
      <c r="T2683" s="10">
        <f t="shared" si="250"/>
        <v>41830.686921296292</v>
      </c>
    </row>
    <row r="2684" spans="1:20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51"/>
        <v>food trucks</v>
      </c>
      <c r="S2684" s="10">
        <f t="shared" si="249"/>
        <v>41932.663657407407</v>
      </c>
      <c r="T2684" s="10">
        <f t="shared" si="250"/>
        <v>41965.040972222218</v>
      </c>
    </row>
    <row r="2685" spans="1:20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0.24</v>
      </c>
      <c r="P2685">
        <f t="shared" si="247"/>
        <v>12</v>
      </c>
      <c r="Q2685" t="str">
        <f t="shared" si="248"/>
        <v>food</v>
      </c>
      <c r="R2685" t="str">
        <f t="shared" si="251"/>
        <v>food trucks</v>
      </c>
      <c r="S2685" s="10">
        <f t="shared" si="249"/>
        <v>42034.546759259254</v>
      </c>
      <c r="T2685" s="10">
        <f t="shared" si="250"/>
        <v>42064.546759259254</v>
      </c>
    </row>
    <row r="2686" spans="1:20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1.1428571428571428</v>
      </c>
      <c r="P2686">
        <f t="shared" si="247"/>
        <v>200</v>
      </c>
      <c r="Q2686" t="str">
        <f t="shared" si="248"/>
        <v>food</v>
      </c>
      <c r="R2686" t="str">
        <f t="shared" si="251"/>
        <v>food trucks</v>
      </c>
      <c r="S2686" s="10">
        <f t="shared" si="249"/>
        <v>41820.706307870372</v>
      </c>
      <c r="T2686" s="10">
        <f t="shared" si="250"/>
        <v>41860.706307870372</v>
      </c>
    </row>
    <row r="2687" spans="1:20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0.02</v>
      </c>
      <c r="P2687">
        <f t="shared" si="247"/>
        <v>10</v>
      </c>
      <c r="Q2687" t="str">
        <f t="shared" si="248"/>
        <v>food</v>
      </c>
      <c r="R2687" t="str">
        <f t="shared" si="251"/>
        <v>food trucks</v>
      </c>
      <c r="S2687" s="10">
        <f t="shared" si="249"/>
        <v>42061.487615740734</v>
      </c>
      <c r="T2687" s="10">
        <f t="shared" si="250"/>
        <v>42121.44594907407</v>
      </c>
    </row>
    <row r="2688" spans="1:20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t="e">
        <f t="shared" si="247"/>
        <v>#DIV/0!</v>
      </c>
      <c r="Q2688" t="str">
        <f t="shared" si="248"/>
        <v>food</v>
      </c>
      <c r="R2688" t="str">
        <f t="shared" si="251"/>
        <v>food trucks</v>
      </c>
      <c r="S2688" s="10">
        <f t="shared" si="249"/>
        <v>41892.766469907401</v>
      </c>
      <c r="T2688" s="10">
        <f t="shared" si="250"/>
        <v>41912.766469907401</v>
      </c>
    </row>
    <row r="2689" spans="1:20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t="e">
        <f t="shared" si="247"/>
        <v>#DIV/0!</v>
      </c>
      <c r="Q2689" t="str">
        <f t="shared" si="248"/>
        <v>food</v>
      </c>
      <c r="R2689" t="str">
        <f t="shared" si="251"/>
        <v>food trucks</v>
      </c>
      <c r="S2689" s="10">
        <f t="shared" si="249"/>
        <v>42154.431921296295</v>
      </c>
      <c r="T2689" s="10">
        <f t="shared" si="250"/>
        <v>42184.431921296295</v>
      </c>
    </row>
    <row r="2690" spans="1:20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51"/>
        <v>food trucks</v>
      </c>
      <c r="S2690" s="10">
        <f t="shared" si="249"/>
        <v>42027.910532407404</v>
      </c>
      <c r="T2690" s="10">
        <f t="shared" si="250"/>
        <v>42058.916666666664</v>
      </c>
    </row>
    <row r="2691" spans="1:20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2.8571428571428571E-3</v>
      </c>
      <c r="P2691">
        <f t="shared" ref="P2691:P2754" si="253">(E2691/L2691)</f>
        <v>1</v>
      </c>
      <c r="Q2691" t="str">
        <f t="shared" ref="Q2691:Q2754" si="254">LEFT(N2691,SEARCH("/",N2691,1)-1)</f>
        <v>food</v>
      </c>
      <c r="R2691" t="str">
        <f t="shared" si="251"/>
        <v>food trucks</v>
      </c>
      <c r="S2691" s="10">
        <f t="shared" ref="S2691:S2754" si="255">(J2691/86400)+25569+(-5/24)</f>
        <v>42551.75335648148</v>
      </c>
      <c r="T2691" s="10">
        <f t="shared" ref="T2691:T2754" si="256">(I2691/86400)+25569+(-5/24)</f>
        <v>42581.75335648148</v>
      </c>
    </row>
    <row r="2692" spans="1:20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1"/>
        <v>food trucks</v>
      </c>
      <c r="S2692" s="10">
        <f t="shared" si="255"/>
        <v>42112.89671296296</v>
      </c>
      <c r="T2692" s="10">
        <f t="shared" si="256"/>
        <v>42157.89671296296</v>
      </c>
    </row>
    <row r="2693" spans="1:20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1"/>
        <v>food trucks</v>
      </c>
      <c r="S2693" s="10">
        <f t="shared" si="255"/>
        <v>42089.515706018516</v>
      </c>
      <c r="T2693" s="10">
        <f t="shared" si="256"/>
        <v>42134.515706018516</v>
      </c>
    </row>
    <row r="2694" spans="1:20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ref="R2694:R2757" si="257">RIGHT(N2694,VALUE(LEN(N2694)-LEN(LEFT(N2694,SEARCH("/",N2694,1)-1))-1))</f>
        <v>food trucks</v>
      </c>
      <c r="S2694" s="10">
        <f t="shared" si="255"/>
        <v>42058.125694444439</v>
      </c>
      <c r="T2694" s="10">
        <f t="shared" si="256"/>
        <v>42088.084027777775</v>
      </c>
    </row>
    <row r="2695" spans="1:20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ref="O2695:O2758" si="258">(E2695/D2695)*100</f>
        <v>0.8</v>
      </c>
      <c r="P2695">
        <f t="shared" si="253"/>
        <v>13.333333333333334</v>
      </c>
      <c r="Q2695" t="str">
        <f t="shared" si="254"/>
        <v>food</v>
      </c>
      <c r="R2695" t="str">
        <f t="shared" si="257"/>
        <v>food trucks</v>
      </c>
      <c r="S2695" s="10">
        <f t="shared" si="255"/>
        <v>41833.930162037032</v>
      </c>
      <c r="T2695" s="10">
        <f t="shared" si="256"/>
        <v>41863.930162037032</v>
      </c>
    </row>
    <row r="2696" spans="1:20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8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7"/>
        <v>food trucks</v>
      </c>
      <c r="S2696" s="10">
        <f t="shared" si="255"/>
        <v>41877.932164351849</v>
      </c>
      <c r="T2696" s="10">
        <f t="shared" si="256"/>
        <v>41907.932164351849</v>
      </c>
    </row>
    <row r="2697" spans="1:20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8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7"/>
        <v>food trucks</v>
      </c>
      <c r="S2697" s="10">
        <f t="shared" si="255"/>
        <v>42047.973587962959</v>
      </c>
      <c r="T2697" s="10">
        <f t="shared" si="256"/>
        <v>42107.931921296295</v>
      </c>
    </row>
    <row r="2698" spans="1:20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8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7"/>
        <v>food trucks</v>
      </c>
      <c r="S2698" s="10">
        <f t="shared" si="255"/>
        <v>41964.636111111111</v>
      </c>
      <c r="T2698" s="10">
        <f t="shared" si="256"/>
        <v>41998.636111111111</v>
      </c>
    </row>
    <row r="2699" spans="1:20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8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7"/>
        <v>food trucks</v>
      </c>
      <c r="S2699" s="10">
        <f t="shared" si="255"/>
        <v>42187.731747685182</v>
      </c>
      <c r="T2699" s="10">
        <f t="shared" si="256"/>
        <v>42218.708333333336</v>
      </c>
    </row>
    <row r="2700" spans="1:20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8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7"/>
        <v>food trucks</v>
      </c>
      <c r="S2700" s="10">
        <f t="shared" si="255"/>
        <v>41787.689907407403</v>
      </c>
      <c r="T2700" s="10">
        <f t="shared" si="256"/>
        <v>41817.689907407403</v>
      </c>
    </row>
    <row r="2701" spans="1:20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8"/>
        <v>0</v>
      </c>
      <c r="P2701" t="e">
        <f t="shared" si="253"/>
        <v>#DIV/0!</v>
      </c>
      <c r="Q2701" t="str">
        <f t="shared" si="254"/>
        <v>food</v>
      </c>
      <c r="R2701" t="str">
        <f t="shared" si="257"/>
        <v>food trucks</v>
      </c>
      <c r="S2701" s="10">
        <f t="shared" si="255"/>
        <v>41829.688229166662</v>
      </c>
      <c r="T2701" s="10">
        <f t="shared" si="256"/>
        <v>41859.688229166662</v>
      </c>
    </row>
    <row r="2702" spans="1:20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8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7"/>
        <v>food trucks</v>
      </c>
      <c r="S2702" s="10">
        <f t="shared" si="255"/>
        <v>41870.666342592587</v>
      </c>
      <c r="T2702" s="10">
        <f t="shared" si="256"/>
        <v>41900.666342592587</v>
      </c>
    </row>
    <row r="2703" spans="1:20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5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8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7"/>
        <v>spaces</v>
      </c>
      <c r="S2703" s="10">
        <f t="shared" si="255"/>
        <v>42801.566365740735</v>
      </c>
      <c r="T2703" s="10">
        <f t="shared" si="256"/>
        <v>42832.524699074071</v>
      </c>
    </row>
    <row r="2704" spans="1:20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5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8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7"/>
        <v>spaces</v>
      </c>
      <c r="S2704" s="10">
        <f t="shared" si="255"/>
        <v>42800.593483796292</v>
      </c>
      <c r="T2704" s="10">
        <f t="shared" si="256"/>
        <v>42830.551817129628</v>
      </c>
    </row>
    <row r="2705" spans="1:20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8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7"/>
        <v>spaces</v>
      </c>
      <c r="S2705" s="10">
        <f t="shared" si="255"/>
        <v>42756.481828703698</v>
      </c>
      <c r="T2705" s="10">
        <f t="shared" si="256"/>
        <v>42816.440162037034</v>
      </c>
    </row>
    <row r="2706" spans="1:20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5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8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7"/>
        <v>spaces</v>
      </c>
      <c r="S2706" s="10">
        <f t="shared" si="255"/>
        <v>42787.654097222221</v>
      </c>
      <c r="T2706" s="10">
        <f t="shared" si="256"/>
        <v>42830.61243055555</v>
      </c>
    </row>
    <row r="2707" spans="1:20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5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8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7"/>
        <v>spaces</v>
      </c>
      <c r="S2707" s="10">
        <f t="shared" si="255"/>
        <v>42773.70784722222</v>
      </c>
      <c r="T2707" s="10">
        <f t="shared" si="256"/>
        <v>42818.666180555556</v>
      </c>
    </row>
    <row r="2708" spans="1:20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5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8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7"/>
        <v>spaces</v>
      </c>
      <c r="S2708" s="10">
        <f t="shared" si="255"/>
        <v>41899.086608796293</v>
      </c>
      <c r="T2708" s="10">
        <f t="shared" si="256"/>
        <v>41928.082638888889</v>
      </c>
    </row>
    <row r="2709" spans="1:20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5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7"/>
        <v>spaces</v>
      </c>
      <c r="S2709" s="10">
        <f t="shared" si="255"/>
        <v>41391.574571759258</v>
      </c>
      <c r="T2709" s="10">
        <f t="shared" si="256"/>
        <v>41421.082638888889</v>
      </c>
    </row>
    <row r="2710" spans="1:20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5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7"/>
        <v>spaces</v>
      </c>
      <c r="S2710" s="10">
        <f t="shared" si="255"/>
        <v>42512.489884259259</v>
      </c>
      <c r="T2710" s="10">
        <f t="shared" si="256"/>
        <v>42572.489884259259</v>
      </c>
    </row>
    <row r="2711" spans="1:20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5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7"/>
        <v>spaces</v>
      </c>
      <c r="S2711" s="10">
        <f t="shared" si="255"/>
        <v>42611.941446759258</v>
      </c>
      <c r="T2711" s="10">
        <f t="shared" si="256"/>
        <v>42646.957638888889</v>
      </c>
    </row>
    <row r="2712" spans="1:20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5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7"/>
        <v>spaces</v>
      </c>
      <c r="S2712" s="10">
        <f t="shared" si="255"/>
        <v>41828.021157407406</v>
      </c>
      <c r="T2712" s="10">
        <f t="shared" si="256"/>
        <v>41859.875</v>
      </c>
    </row>
    <row r="2713" spans="1:20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5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7"/>
        <v>spaces</v>
      </c>
      <c r="S2713" s="10">
        <f t="shared" si="255"/>
        <v>41780.536921296291</v>
      </c>
      <c r="T2713" s="10">
        <f t="shared" si="256"/>
        <v>41810.709027777775</v>
      </c>
    </row>
    <row r="2714" spans="1:20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5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7"/>
        <v>spaces</v>
      </c>
      <c r="S2714" s="10">
        <f t="shared" si="255"/>
        <v>41431.853703703702</v>
      </c>
      <c r="T2714" s="10">
        <f t="shared" si="256"/>
        <v>41468.541666666664</v>
      </c>
    </row>
    <row r="2715" spans="1:20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7"/>
        <v>spaces</v>
      </c>
      <c r="S2715" s="10">
        <f t="shared" si="255"/>
        <v>42322.445416666662</v>
      </c>
      <c r="T2715" s="10">
        <f t="shared" si="256"/>
        <v>42362.445416666662</v>
      </c>
    </row>
    <row r="2716" spans="1:20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5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7"/>
        <v>spaces</v>
      </c>
      <c r="S2716" s="10">
        <f t="shared" si="255"/>
        <v>42629.446712962956</v>
      </c>
      <c r="T2716" s="10">
        <f t="shared" si="256"/>
        <v>42657.749999999993</v>
      </c>
    </row>
    <row r="2717" spans="1:20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5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7"/>
        <v>spaces</v>
      </c>
      <c r="S2717" s="10">
        <f t="shared" si="255"/>
        <v>42387.190138888887</v>
      </c>
      <c r="T2717" s="10">
        <f t="shared" si="256"/>
        <v>42421.190138888887</v>
      </c>
    </row>
    <row r="2718" spans="1:20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5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7"/>
        <v>spaces</v>
      </c>
      <c r="S2718" s="10">
        <f t="shared" si="255"/>
        <v>42255.124918981477</v>
      </c>
      <c r="T2718" s="10">
        <f t="shared" si="256"/>
        <v>42285.124918981477</v>
      </c>
    </row>
    <row r="2719" spans="1:20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5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7"/>
        <v>spaces</v>
      </c>
      <c r="S2719" s="10">
        <f t="shared" si="255"/>
        <v>41934.706585648142</v>
      </c>
      <c r="T2719" s="10">
        <f t="shared" si="256"/>
        <v>41979.748252314814</v>
      </c>
    </row>
    <row r="2720" spans="1:20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5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7"/>
        <v>spaces</v>
      </c>
      <c r="S2720" s="10">
        <f t="shared" si="255"/>
        <v>42465.388252314813</v>
      </c>
      <c r="T2720" s="10">
        <f t="shared" si="256"/>
        <v>42493.749999999993</v>
      </c>
    </row>
    <row r="2721" spans="1:20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5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7"/>
        <v>spaces</v>
      </c>
      <c r="S2721" s="10">
        <f t="shared" si="255"/>
        <v>42417.822847222218</v>
      </c>
      <c r="T2721" s="10">
        <f t="shared" si="256"/>
        <v>42477.781180555554</v>
      </c>
    </row>
    <row r="2722" spans="1:20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5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7"/>
        <v>spaces</v>
      </c>
      <c r="S2722" s="10">
        <f t="shared" si="255"/>
        <v>42655.257557870369</v>
      </c>
      <c r="T2722" s="10">
        <f t="shared" si="256"/>
        <v>42685.299224537033</v>
      </c>
    </row>
    <row r="2723" spans="1:20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5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7"/>
        <v>hardware</v>
      </c>
      <c r="S2723" s="10">
        <f t="shared" si="255"/>
        <v>41493.335625</v>
      </c>
      <c r="T2723" s="10">
        <f t="shared" si="256"/>
        <v>41523.583333333328</v>
      </c>
    </row>
    <row r="2724" spans="1:20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5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7"/>
        <v>hardware</v>
      </c>
      <c r="S2724" s="10">
        <f t="shared" si="255"/>
        <v>42704.64876157407</v>
      </c>
      <c r="T2724" s="10">
        <f t="shared" si="256"/>
        <v>42764.64876157407</v>
      </c>
    </row>
    <row r="2725" spans="1:20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7"/>
        <v>hardware</v>
      </c>
      <c r="S2725" s="10">
        <f t="shared" si="255"/>
        <v>41944.630648148144</v>
      </c>
      <c r="T2725" s="10">
        <f t="shared" si="256"/>
        <v>42004.672314814808</v>
      </c>
    </row>
    <row r="2726" spans="1:20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5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7"/>
        <v>hardware</v>
      </c>
      <c r="S2726" s="10">
        <f t="shared" si="255"/>
        <v>42199.118738425925</v>
      </c>
      <c r="T2726" s="10">
        <f t="shared" si="256"/>
        <v>42231.118738425925</v>
      </c>
    </row>
    <row r="2727" spans="1:20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5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7"/>
        <v>hardware</v>
      </c>
      <c r="S2727" s="10">
        <f t="shared" si="255"/>
        <v>42745.53628472222</v>
      </c>
      <c r="T2727" s="10">
        <f t="shared" si="256"/>
        <v>42795.53628472222</v>
      </c>
    </row>
    <row r="2728" spans="1:20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5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7"/>
        <v>hardware</v>
      </c>
      <c r="S2728" s="10">
        <f t="shared" si="255"/>
        <v>42452.371655092589</v>
      </c>
      <c r="T2728" s="10">
        <f t="shared" si="256"/>
        <v>42482.371655092589</v>
      </c>
    </row>
    <row r="2729" spans="1:20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5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7"/>
        <v>hardware</v>
      </c>
      <c r="S2729" s="10">
        <f t="shared" si="255"/>
        <v>42198.468321759261</v>
      </c>
      <c r="T2729" s="10">
        <f t="shared" si="256"/>
        <v>42223.468321759261</v>
      </c>
    </row>
    <row r="2730" spans="1:20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5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7"/>
        <v>hardware</v>
      </c>
      <c r="S2730" s="10">
        <f t="shared" si="255"/>
        <v>42333.391597222224</v>
      </c>
      <c r="T2730" s="10">
        <f t="shared" si="256"/>
        <v>42368.391597222224</v>
      </c>
    </row>
    <row r="2731" spans="1:20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5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7"/>
        <v>hardware</v>
      </c>
      <c r="S2731" s="10">
        <f t="shared" si="255"/>
        <v>42095.032372685186</v>
      </c>
      <c r="T2731" s="10">
        <f t="shared" si="256"/>
        <v>42125.032372685186</v>
      </c>
    </row>
    <row r="2732" spans="1:20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5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7"/>
        <v>hardware</v>
      </c>
      <c r="S2732" s="10">
        <f t="shared" si="255"/>
        <v>41351.333043981482</v>
      </c>
      <c r="T2732" s="10">
        <f t="shared" si="256"/>
        <v>41386.333043981482</v>
      </c>
    </row>
    <row r="2733" spans="1:20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5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7"/>
        <v>hardware</v>
      </c>
      <c r="S2733" s="10">
        <f t="shared" si="255"/>
        <v>41872.317384259259</v>
      </c>
      <c r="T2733" s="10">
        <f t="shared" si="256"/>
        <v>41929.958333333328</v>
      </c>
    </row>
    <row r="2734" spans="1:20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5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7"/>
        <v>hardware</v>
      </c>
      <c r="S2734" s="10">
        <f t="shared" si="255"/>
        <v>41389.599861111106</v>
      </c>
      <c r="T2734" s="10">
        <f t="shared" si="256"/>
        <v>41421.791666666664</v>
      </c>
    </row>
    <row r="2735" spans="1:20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7"/>
        <v>hardware</v>
      </c>
      <c r="S2735" s="10">
        <f t="shared" si="255"/>
        <v>42044.064513888887</v>
      </c>
      <c r="T2735" s="10">
        <f t="shared" si="256"/>
        <v>42104.022847222215</v>
      </c>
    </row>
    <row r="2736" spans="1:20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5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7"/>
        <v>hardware</v>
      </c>
      <c r="S2736" s="10">
        <f t="shared" si="255"/>
        <v>42626.460555555554</v>
      </c>
      <c r="T2736" s="10">
        <f t="shared" si="256"/>
        <v>42656.707638888889</v>
      </c>
    </row>
    <row r="2737" spans="1:20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5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7"/>
        <v>hardware</v>
      </c>
      <c r="S2737" s="10">
        <f t="shared" si="255"/>
        <v>41315.912615740737</v>
      </c>
      <c r="T2737" s="10">
        <f t="shared" si="256"/>
        <v>41346.625</v>
      </c>
    </row>
    <row r="2738" spans="1:20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5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7"/>
        <v>hardware</v>
      </c>
      <c r="S2738" s="10">
        <f t="shared" si="255"/>
        <v>41722.458020833328</v>
      </c>
      <c r="T2738" s="10">
        <f t="shared" si="256"/>
        <v>41752.458020833328</v>
      </c>
    </row>
    <row r="2739" spans="1:20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5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7"/>
        <v>hardware</v>
      </c>
      <c r="S2739" s="10">
        <f t="shared" si="255"/>
        <v>41611.709340277775</v>
      </c>
      <c r="T2739" s="10">
        <f t="shared" si="256"/>
        <v>41654.583333333328</v>
      </c>
    </row>
    <row r="2740" spans="1:20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5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7"/>
        <v>hardware</v>
      </c>
      <c r="S2740" s="10">
        <f t="shared" si="255"/>
        <v>42619.935231481482</v>
      </c>
      <c r="T2740" s="10">
        <f t="shared" si="256"/>
        <v>42679.935231481482</v>
      </c>
    </row>
    <row r="2741" spans="1:20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5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7"/>
        <v>hardware</v>
      </c>
      <c r="S2741" s="10">
        <f t="shared" si="255"/>
        <v>41719.679594907408</v>
      </c>
      <c r="T2741" s="10">
        <f t="shared" si="256"/>
        <v>41764.679594907408</v>
      </c>
    </row>
    <row r="2742" spans="1:20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5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7"/>
        <v>hardware</v>
      </c>
      <c r="S2742" s="10">
        <f t="shared" si="255"/>
        <v>42044.823518518511</v>
      </c>
      <c r="T2742" s="10">
        <f t="shared" si="256"/>
        <v>42074.781851851854</v>
      </c>
    </row>
    <row r="2743" spans="1:20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7"/>
        <v>children's books</v>
      </c>
      <c r="S2743" s="10">
        <f t="shared" si="255"/>
        <v>41911.449097222219</v>
      </c>
      <c r="T2743" s="10">
        <f t="shared" si="256"/>
        <v>41931.879861111105</v>
      </c>
    </row>
    <row r="2744" spans="1:20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7"/>
        <v>children's books</v>
      </c>
      <c r="S2744" s="10">
        <f t="shared" si="255"/>
        <v>41030.511423611111</v>
      </c>
      <c r="T2744" s="10">
        <f t="shared" si="256"/>
        <v>41044.511423611111</v>
      </c>
    </row>
    <row r="2745" spans="1:20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t="e">
        <f t="shared" si="253"/>
        <v>#DIV/0!</v>
      </c>
      <c r="Q2745" t="str">
        <f t="shared" si="254"/>
        <v>publishing</v>
      </c>
      <c r="R2745" t="str">
        <f t="shared" si="257"/>
        <v>children's books</v>
      </c>
      <c r="S2745" s="10">
        <f t="shared" si="255"/>
        <v>42632.120451388888</v>
      </c>
      <c r="T2745" s="10">
        <f t="shared" si="256"/>
        <v>42662.120451388888</v>
      </c>
    </row>
    <row r="2746" spans="1:20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7"/>
        <v>children's books</v>
      </c>
      <c r="S2746" s="10">
        <f t="shared" si="255"/>
        <v>40937.854143518518</v>
      </c>
      <c r="T2746" s="10">
        <f t="shared" si="256"/>
        <v>40967.854143518518</v>
      </c>
    </row>
    <row r="2747" spans="1:20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7"/>
        <v>children's books</v>
      </c>
      <c r="S2747" s="10">
        <f t="shared" si="255"/>
        <v>41044.779722222222</v>
      </c>
      <c r="T2747" s="10">
        <f t="shared" si="256"/>
        <v>41104.779722222222</v>
      </c>
    </row>
    <row r="2748" spans="1:20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7"/>
        <v>children's books</v>
      </c>
      <c r="S2748" s="10">
        <f t="shared" si="255"/>
        <v>41850.57304398148</v>
      </c>
      <c r="T2748" s="10">
        <f t="shared" si="256"/>
        <v>41880.57304398148</v>
      </c>
    </row>
    <row r="2749" spans="1:20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7"/>
        <v>children's books</v>
      </c>
      <c r="S2749" s="10">
        <f t="shared" si="255"/>
        <v>41044.439780092587</v>
      </c>
      <c r="T2749" s="10">
        <f t="shared" si="256"/>
        <v>41075.923611111109</v>
      </c>
    </row>
    <row r="2750" spans="1:20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</v>
      </c>
      <c r="P2750">
        <f t="shared" si="253"/>
        <v>13.25</v>
      </c>
      <c r="Q2750" t="str">
        <f t="shared" si="254"/>
        <v>publishing</v>
      </c>
      <c r="R2750" t="str">
        <f t="shared" si="257"/>
        <v>children's books</v>
      </c>
      <c r="S2750" s="10">
        <f t="shared" si="255"/>
        <v>42585.502337962964</v>
      </c>
      <c r="T2750" s="10">
        <f t="shared" si="256"/>
        <v>42615.502337962964</v>
      </c>
    </row>
    <row r="2751" spans="1:20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7"/>
        <v>children's books</v>
      </c>
      <c r="S2751" s="10">
        <f t="shared" si="255"/>
        <v>42068.59070601852</v>
      </c>
      <c r="T2751" s="10">
        <f t="shared" si="256"/>
        <v>42098.549039351848</v>
      </c>
    </row>
    <row r="2752" spans="1:20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t="e">
        <f t="shared" si="253"/>
        <v>#DIV/0!</v>
      </c>
      <c r="Q2752" t="str">
        <f t="shared" si="254"/>
        <v>publishing</v>
      </c>
      <c r="R2752" t="str">
        <f t="shared" si="257"/>
        <v>children's books</v>
      </c>
      <c r="S2752" s="10">
        <f t="shared" si="255"/>
        <v>41078.691493055558</v>
      </c>
      <c r="T2752" s="10">
        <f t="shared" si="256"/>
        <v>41090.625</v>
      </c>
    </row>
    <row r="2753" spans="1:20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t="e">
        <f t="shared" si="253"/>
        <v>#DIV/0!</v>
      </c>
      <c r="Q2753" t="str">
        <f t="shared" si="254"/>
        <v>publishing</v>
      </c>
      <c r="R2753" t="str">
        <f t="shared" si="257"/>
        <v>children's books</v>
      </c>
      <c r="S2753" s="10">
        <f t="shared" si="255"/>
        <v>41747.678726851846</v>
      </c>
      <c r="T2753" s="10">
        <f t="shared" si="256"/>
        <v>41807.678726851846</v>
      </c>
    </row>
    <row r="2754" spans="1:20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7"/>
        <v>children's books</v>
      </c>
      <c r="S2754" s="10">
        <f t="shared" si="255"/>
        <v>40855.556759259256</v>
      </c>
      <c r="T2754" s="10">
        <f t="shared" si="256"/>
        <v>40895.556759259256</v>
      </c>
    </row>
    <row r="2755" spans="1:20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19</v>
      </c>
      <c r="P2755">
        <f t="shared" ref="P2755:P2818" si="259">(E2755/L2755)</f>
        <v>47.5</v>
      </c>
      <c r="Q2755" t="str">
        <f t="shared" ref="Q2755:Q2818" si="260">LEFT(N2755,SEARCH("/",N2755,1)-1)</f>
        <v>publishing</v>
      </c>
      <c r="R2755" t="str">
        <f t="shared" si="257"/>
        <v>children's books</v>
      </c>
      <c r="S2755" s="10">
        <f t="shared" ref="S2755:S2818" si="261">(J2755/86400)+25569+(-5/24)</f>
        <v>41117.692395833328</v>
      </c>
      <c r="T2755" s="10">
        <f t="shared" ref="T2755:T2818" si="262">(I2755/86400)+25569+(-5/24)</f>
        <v>41147.692395833328</v>
      </c>
    </row>
    <row r="2756" spans="1:20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57"/>
        <v>children's books</v>
      </c>
      <c r="S2756" s="10">
        <f t="shared" si="261"/>
        <v>41863.427673611106</v>
      </c>
      <c r="T2756" s="10">
        <f t="shared" si="262"/>
        <v>41893.427673611106</v>
      </c>
    </row>
    <row r="2757" spans="1:20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57"/>
        <v>children's books</v>
      </c>
      <c r="S2757" s="10">
        <f t="shared" si="261"/>
        <v>42072.582488425927</v>
      </c>
      <c r="T2757" s="10">
        <f t="shared" si="262"/>
        <v>42102.582488425927</v>
      </c>
    </row>
    <row r="2758" spans="1:20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ref="R2758:R2821" si="263">RIGHT(N2758,VALUE(LEN(N2758)-LEN(LEFT(N2758,SEARCH("/",N2758,1)-1))-1))</f>
        <v>children's books</v>
      </c>
      <c r="S2758" s="10">
        <f t="shared" si="261"/>
        <v>41620.692141203697</v>
      </c>
      <c r="T2758" s="10">
        <f t="shared" si="262"/>
        <v>41650.692141203697</v>
      </c>
    </row>
    <row r="2759" spans="1:20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ref="O2759:O2822" si="264">(E2759/D2759)*100</f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3"/>
        <v>children's books</v>
      </c>
      <c r="S2759" s="10">
        <f t="shared" si="261"/>
        <v>42573.448287037034</v>
      </c>
      <c r="T2759" s="10">
        <f t="shared" si="262"/>
        <v>42588.448287037034</v>
      </c>
    </row>
    <row r="2760" spans="1:20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4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3"/>
        <v>children's books</v>
      </c>
      <c r="S2760" s="10">
        <f t="shared" si="261"/>
        <v>42639.23359953703</v>
      </c>
      <c r="T2760" s="10">
        <f t="shared" si="262"/>
        <v>42653.23359953703</v>
      </c>
    </row>
    <row r="2761" spans="1:20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4"/>
        <v>10.5</v>
      </c>
      <c r="P2761">
        <f t="shared" si="259"/>
        <v>52.5</v>
      </c>
      <c r="Q2761" t="str">
        <f t="shared" si="260"/>
        <v>publishing</v>
      </c>
      <c r="R2761" t="str">
        <f t="shared" si="263"/>
        <v>children's books</v>
      </c>
      <c r="S2761" s="10">
        <f t="shared" si="261"/>
        <v>42524.158171296294</v>
      </c>
      <c r="T2761" s="10">
        <f t="shared" si="262"/>
        <v>42567.158171296294</v>
      </c>
    </row>
    <row r="2762" spans="1:20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4"/>
        <v>0</v>
      </c>
      <c r="P2762" t="e">
        <f t="shared" si="259"/>
        <v>#DIV/0!</v>
      </c>
      <c r="Q2762" t="str">
        <f t="shared" si="260"/>
        <v>publishing</v>
      </c>
      <c r="R2762" t="str">
        <f t="shared" si="263"/>
        <v>children's books</v>
      </c>
      <c r="S2762" s="10">
        <f t="shared" si="261"/>
        <v>41415.252986111111</v>
      </c>
      <c r="T2762" s="10">
        <f t="shared" si="262"/>
        <v>41445.252986111111</v>
      </c>
    </row>
    <row r="2763" spans="1:20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4"/>
        <v>0.72</v>
      </c>
      <c r="P2763">
        <f t="shared" si="259"/>
        <v>9</v>
      </c>
      <c r="Q2763" t="str">
        <f t="shared" si="260"/>
        <v>publishing</v>
      </c>
      <c r="R2763" t="str">
        <f t="shared" si="263"/>
        <v>children's books</v>
      </c>
      <c r="S2763" s="10">
        <f t="shared" si="261"/>
        <v>41246.85524305555</v>
      </c>
      <c r="T2763" s="10">
        <f t="shared" si="262"/>
        <v>41276.85524305555</v>
      </c>
    </row>
    <row r="2764" spans="1:20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4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3"/>
        <v>children's books</v>
      </c>
      <c r="S2764" s="10">
        <f t="shared" si="261"/>
        <v>40926.828645833331</v>
      </c>
      <c r="T2764" s="10">
        <f t="shared" si="262"/>
        <v>40986.786979166667</v>
      </c>
    </row>
    <row r="2765" spans="1:20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4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3"/>
        <v>children's books</v>
      </c>
      <c r="S2765" s="10">
        <f t="shared" si="261"/>
        <v>41373.371342592589</v>
      </c>
      <c r="T2765" s="10">
        <f t="shared" si="262"/>
        <v>41418.371342592589</v>
      </c>
    </row>
    <row r="2766" spans="1:20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4"/>
        <v>1.125</v>
      </c>
      <c r="P2766">
        <f t="shared" si="259"/>
        <v>11.25</v>
      </c>
      <c r="Q2766" t="str">
        <f t="shared" si="260"/>
        <v>publishing</v>
      </c>
      <c r="R2766" t="str">
        <f t="shared" si="263"/>
        <v>children's books</v>
      </c>
      <c r="S2766" s="10">
        <f t="shared" si="261"/>
        <v>41030.083692129629</v>
      </c>
      <c r="T2766" s="10">
        <f t="shared" si="262"/>
        <v>41059.583333333328</v>
      </c>
    </row>
    <row r="2767" spans="1:20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4"/>
        <v>0</v>
      </c>
      <c r="P2767" t="e">
        <f t="shared" si="259"/>
        <v>#DIV/0!</v>
      </c>
      <c r="Q2767" t="str">
        <f t="shared" si="260"/>
        <v>publishing</v>
      </c>
      <c r="R2767" t="str">
        <f t="shared" si="263"/>
        <v>children's books</v>
      </c>
      <c r="S2767" s="10">
        <f t="shared" si="261"/>
        <v>41194.370694444442</v>
      </c>
      <c r="T2767" s="10">
        <f t="shared" si="262"/>
        <v>41210.370694444442</v>
      </c>
    </row>
    <row r="2768" spans="1:20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4"/>
        <v>2</v>
      </c>
      <c r="P2768">
        <f t="shared" si="259"/>
        <v>25</v>
      </c>
      <c r="Q2768" t="str">
        <f t="shared" si="260"/>
        <v>publishing</v>
      </c>
      <c r="R2768" t="str">
        <f t="shared" si="263"/>
        <v>children's books</v>
      </c>
      <c r="S2768" s="10">
        <f t="shared" si="261"/>
        <v>40736.459699074076</v>
      </c>
      <c r="T2768" s="10">
        <f t="shared" si="262"/>
        <v>40766.459699074076</v>
      </c>
    </row>
    <row r="2769" spans="1:20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4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3"/>
        <v>children's books</v>
      </c>
      <c r="S2769" s="10">
        <f t="shared" si="261"/>
        <v>42172.750578703701</v>
      </c>
      <c r="T2769" s="10">
        <f t="shared" si="262"/>
        <v>42232.750578703701</v>
      </c>
    </row>
    <row r="2770" spans="1:20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4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3"/>
        <v>children's books</v>
      </c>
      <c r="S2770" s="10">
        <f t="shared" si="261"/>
        <v>40967.4065162037</v>
      </c>
      <c r="T2770" s="10">
        <f t="shared" si="262"/>
        <v>40997.364849537036</v>
      </c>
    </row>
    <row r="2771" spans="1:20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4"/>
        <v>0.25</v>
      </c>
      <c r="P2771">
        <f t="shared" si="259"/>
        <v>1</v>
      </c>
      <c r="Q2771" t="str">
        <f t="shared" si="260"/>
        <v>publishing</v>
      </c>
      <c r="R2771" t="str">
        <f t="shared" si="263"/>
        <v>children's books</v>
      </c>
      <c r="S2771" s="10">
        <f t="shared" si="261"/>
        <v>41745.617939814816</v>
      </c>
      <c r="T2771" s="10">
        <f t="shared" si="262"/>
        <v>41795.617939814816</v>
      </c>
    </row>
    <row r="2772" spans="1:20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4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3"/>
        <v>children's books</v>
      </c>
      <c r="S2772" s="10">
        <f t="shared" si="261"/>
        <v>41686.496874999997</v>
      </c>
      <c r="T2772" s="10">
        <f t="shared" si="262"/>
        <v>41716.455208333333</v>
      </c>
    </row>
    <row r="2773" spans="1:20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t="e">
        <f t="shared" si="259"/>
        <v>#DIV/0!</v>
      </c>
      <c r="Q2773" t="str">
        <f t="shared" si="260"/>
        <v>publishing</v>
      </c>
      <c r="R2773" t="str">
        <f t="shared" si="263"/>
        <v>children's books</v>
      </c>
      <c r="S2773" s="10">
        <f t="shared" si="261"/>
        <v>41257.323379629626</v>
      </c>
      <c r="T2773" s="10">
        <f t="shared" si="262"/>
        <v>41306.5</v>
      </c>
    </row>
    <row r="2774" spans="1:20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t="e">
        <f t="shared" si="259"/>
        <v>#DIV/0!</v>
      </c>
      <c r="Q2774" t="str">
        <f t="shared" si="260"/>
        <v>publishing</v>
      </c>
      <c r="R2774" t="str">
        <f t="shared" si="263"/>
        <v>children's books</v>
      </c>
      <c r="S2774" s="10">
        <f t="shared" si="261"/>
        <v>41537.660810185182</v>
      </c>
      <c r="T2774" s="10">
        <f t="shared" si="262"/>
        <v>41552.660810185182</v>
      </c>
    </row>
    <row r="2775" spans="1:20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3"/>
        <v>children's books</v>
      </c>
      <c r="S2775" s="10">
        <f t="shared" si="261"/>
        <v>42474.656493055554</v>
      </c>
      <c r="T2775" s="10">
        <f t="shared" si="262"/>
        <v>42484.656493055554</v>
      </c>
    </row>
    <row r="2776" spans="1:20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3"/>
        <v>children's books</v>
      </c>
      <c r="S2776" s="10">
        <f t="shared" si="261"/>
        <v>41310.918148148143</v>
      </c>
      <c r="T2776" s="10">
        <f t="shared" si="262"/>
        <v>41340.918148148143</v>
      </c>
    </row>
    <row r="2777" spans="1:20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3</v>
      </c>
      <c r="P2777">
        <f t="shared" si="259"/>
        <v>75</v>
      </c>
      <c r="Q2777" t="str">
        <f t="shared" si="260"/>
        <v>publishing</v>
      </c>
      <c r="R2777" t="str">
        <f t="shared" si="263"/>
        <v>children's books</v>
      </c>
      <c r="S2777" s="10">
        <f t="shared" si="261"/>
        <v>40862.805023148147</v>
      </c>
      <c r="T2777" s="10">
        <f t="shared" si="262"/>
        <v>40892.805023148147</v>
      </c>
    </row>
    <row r="2778" spans="1:20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3"/>
        <v>children's books</v>
      </c>
      <c r="S2778" s="10">
        <f t="shared" si="261"/>
        <v>42136.088842592588</v>
      </c>
      <c r="T2778" s="10">
        <f t="shared" si="262"/>
        <v>42167.088842592588</v>
      </c>
    </row>
    <row r="2779" spans="1:20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3"/>
        <v>children's books</v>
      </c>
      <c r="S2779" s="10">
        <f t="shared" si="261"/>
        <v>42172.460694444446</v>
      </c>
      <c r="T2779" s="10">
        <f t="shared" si="262"/>
        <v>42202.460694444446</v>
      </c>
    </row>
    <row r="2780" spans="1:20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3"/>
        <v>children's books</v>
      </c>
      <c r="S2780" s="10">
        <f t="shared" si="261"/>
        <v>41846.769745370366</v>
      </c>
      <c r="T2780" s="10">
        <f t="shared" si="262"/>
        <v>41876.769745370366</v>
      </c>
    </row>
    <row r="2781" spans="1:20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</v>
      </c>
      <c r="P2781">
        <f t="shared" si="259"/>
        <v>53</v>
      </c>
      <c r="Q2781" t="str">
        <f t="shared" si="260"/>
        <v>publishing</v>
      </c>
      <c r="R2781" t="str">
        <f t="shared" si="263"/>
        <v>children's books</v>
      </c>
      <c r="S2781" s="10">
        <f t="shared" si="261"/>
        <v>42300.377557870372</v>
      </c>
      <c r="T2781" s="10">
        <f t="shared" si="262"/>
        <v>42330.419224537036</v>
      </c>
    </row>
    <row r="2782" spans="1:20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t="e">
        <f t="shared" si="259"/>
        <v>#DIV/0!</v>
      </c>
      <c r="Q2782" t="str">
        <f t="shared" si="260"/>
        <v>publishing</v>
      </c>
      <c r="R2782" t="str">
        <f t="shared" si="263"/>
        <v>children's books</v>
      </c>
      <c r="S2782" s="10">
        <f t="shared" si="261"/>
        <v>42774.239444444444</v>
      </c>
      <c r="T2782" s="10">
        <f t="shared" si="262"/>
        <v>42804.239444444444</v>
      </c>
    </row>
    <row r="2783" spans="1:20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5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105.28</v>
      </c>
      <c r="P2783">
        <f t="shared" si="259"/>
        <v>47</v>
      </c>
      <c r="Q2783" t="str">
        <f t="shared" si="260"/>
        <v>theater</v>
      </c>
      <c r="R2783" t="str">
        <f t="shared" si="263"/>
        <v>plays</v>
      </c>
      <c r="S2783" s="10">
        <f t="shared" si="261"/>
        <v>42018.733263888884</v>
      </c>
      <c r="T2783" s="10">
        <f t="shared" si="262"/>
        <v>42047.083333333336</v>
      </c>
    </row>
    <row r="2784" spans="1:20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5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3"/>
        <v>plays</v>
      </c>
      <c r="S2784" s="10">
        <f t="shared" si="261"/>
        <v>42026.716643518514</v>
      </c>
      <c r="T2784" s="10">
        <f t="shared" si="262"/>
        <v>42051.999305555553</v>
      </c>
    </row>
    <row r="2785" spans="1:20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3"/>
        <v>plays</v>
      </c>
      <c r="S2785" s="10">
        <f t="shared" si="261"/>
        <v>42103.326921296299</v>
      </c>
      <c r="T2785" s="10">
        <f t="shared" si="262"/>
        <v>42117.326921296299</v>
      </c>
    </row>
    <row r="2786" spans="1:20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5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3"/>
        <v>plays</v>
      </c>
      <c r="S2786" s="10">
        <f t="shared" si="261"/>
        <v>41920.579201388886</v>
      </c>
      <c r="T2786" s="10">
        <f t="shared" si="262"/>
        <v>41941.579201388886</v>
      </c>
    </row>
    <row r="2787" spans="1:20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5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3"/>
        <v>plays</v>
      </c>
      <c r="S2787" s="10">
        <f t="shared" si="261"/>
        <v>42557.981099537035</v>
      </c>
      <c r="T2787" s="10">
        <f t="shared" si="262"/>
        <v>42587.666666666664</v>
      </c>
    </row>
    <row r="2788" spans="1:20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5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3"/>
        <v>plays</v>
      </c>
      <c r="S2788" s="10">
        <f t="shared" si="261"/>
        <v>41815.360879629625</v>
      </c>
      <c r="T2788" s="10">
        <f t="shared" si="262"/>
        <v>41829.360879629625</v>
      </c>
    </row>
    <row r="2789" spans="1:20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5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119.7</v>
      </c>
      <c r="P2789">
        <f t="shared" si="259"/>
        <v>31.5</v>
      </c>
      <c r="Q2789" t="str">
        <f t="shared" si="260"/>
        <v>theater</v>
      </c>
      <c r="R2789" t="str">
        <f t="shared" si="263"/>
        <v>plays</v>
      </c>
      <c r="S2789" s="10">
        <f t="shared" si="261"/>
        <v>41807.990185185183</v>
      </c>
      <c r="T2789" s="10">
        <f t="shared" si="262"/>
        <v>41837.990185185183</v>
      </c>
    </row>
    <row r="2790" spans="1:20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5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3"/>
        <v>plays</v>
      </c>
      <c r="S2790" s="10">
        <f t="shared" si="261"/>
        <v>42550.49355324074</v>
      </c>
      <c r="T2790" s="10">
        <f t="shared" si="262"/>
        <v>42580.49355324074</v>
      </c>
    </row>
    <row r="2791" spans="1:20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5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3"/>
        <v>plays</v>
      </c>
      <c r="S2791" s="10">
        <f t="shared" si="261"/>
        <v>42055.804791666662</v>
      </c>
      <c r="T2791" s="10">
        <f t="shared" si="262"/>
        <v>42074.958333333336</v>
      </c>
    </row>
    <row r="2792" spans="1:20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5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3"/>
        <v>plays</v>
      </c>
      <c r="S2792" s="10">
        <f t="shared" si="261"/>
        <v>42016.730358796289</v>
      </c>
      <c r="T2792" s="10">
        <f t="shared" si="262"/>
        <v>42046.730358796289</v>
      </c>
    </row>
    <row r="2793" spans="1:20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5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3"/>
        <v>plays</v>
      </c>
      <c r="S2793" s="10">
        <f t="shared" si="261"/>
        <v>42591.691655092589</v>
      </c>
      <c r="T2793" s="10">
        <f t="shared" si="262"/>
        <v>42621.958333333336</v>
      </c>
    </row>
    <row r="2794" spans="1:20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5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3"/>
        <v>plays</v>
      </c>
      <c r="S2794" s="10">
        <f t="shared" si="261"/>
        <v>42183.022673611107</v>
      </c>
      <c r="T2794" s="10">
        <f t="shared" si="262"/>
        <v>42228.022673611107</v>
      </c>
    </row>
    <row r="2795" spans="1:20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3"/>
        <v>plays</v>
      </c>
      <c r="S2795" s="10">
        <f t="shared" si="261"/>
        <v>42176.210706018515</v>
      </c>
      <c r="T2795" s="10">
        <f t="shared" si="262"/>
        <v>42206.210706018515</v>
      </c>
    </row>
    <row r="2796" spans="1:20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5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150</v>
      </c>
      <c r="P2796">
        <f t="shared" si="259"/>
        <v>25</v>
      </c>
      <c r="Q2796" t="str">
        <f t="shared" si="260"/>
        <v>theater</v>
      </c>
      <c r="R2796" t="str">
        <f t="shared" si="263"/>
        <v>plays</v>
      </c>
      <c r="S2796" s="10">
        <f t="shared" si="261"/>
        <v>42416.48332175926</v>
      </c>
      <c r="T2796" s="10">
        <f t="shared" si="262"/>
        <v>42432.583333333336</v>
      </c>
    </row>
    <row r="2797" spans="1:20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5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3"/>
        <v>plays</v>
      </c>
      <c r="S2797" s="10">
        <f t="shared" si="261"/>
        <v>41780.317604166667</v>
      </c>
      <c r="T2797" s="10">
        <f t="shared" si="262"/>
        <v>41796.75</v>
      </c>
    </row>
    <row r="2798" spans="1:20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5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115.5</v>
      </c>
      <c r="P2798">
        <f t="shared" si="259"/>
        <v>44</v>
      </c>
      <c r="Q2798" t="str">
        <f t="shared" si="260"/>
        <v>theater</v>
      </c>
      <c r="R2798" t="str">
        <f t="shared" si="263"/>
        <v>plays</v>
      </c>
      <c r="S2798" s="10">
        <f t="shared" si="261"/>
        <v>41795.319768518515</v>
      </c>
      <c r="T2798" s="10">
        <f t="shared" si="262"/>
        <v>41825.319768518515</v>
      </c>
    </row>
    <row r="2799" spans="1:20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5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3"/>
        <v>plays</v>
      </c>
      <c r="S2799" s="10">
        <f t="shared" si="261"/>
        <v>41798.731944444444</v>
      </c>
      <c r="T2799" s="10">
        <f t="shared" si="262"/>
        <v>41828.731944444444</v>
      </c>
    </row>
    <row r="2800" spans="1:20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5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3"/>
        <v>plays</v>
      </c>
      <c r="S2800" s="10">
        <f t="shared" si="261"/>
        <v>42201.466678240737</v>
      </c>
      <c r="T2800" s="10">
        <f t="shared" si="262"/>
        <v>42216.458333333336</v>
      </c>
    </row>
    <row r="2801" spans="1:20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5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3"/>
        <v>plays</v>
      </c>
      <c r="S2801" s="10">
        <f t="shared" si="261"/>
        <v>42507.05636574074</v>
      </c>
      <c r="T2801" s="10">
        <f t="shared" si="262"/>
        <v>42538.458333333336</v>
      </c>
    </row>
    <row r="2802" spans="1:20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5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3"/>
        <v>plays</v>
      </c>
      <c r="S2802" s="10">
        <f t="shared" si="261"/>
        <v>41948.344513888886</v>
      </c>
      <c r="T2802" s="10">
        <f t="shared" si="262"/>
        <v>42008.344513888886</v>
      </c>
    </row>
    <row r="2803" spans="1:20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5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3"/>
        <v>plays</v>
      </c>
      <c r="S2803" s="10">
        <f t="shared" si="261"/>
        <v>41900.034826388888</v>
      </c>
      <c r="T2803" s="10">
        <f t="shared" si="262"/>
        <v>41922.25</v>
      </c>
    </row>
    <row r="2804" spans="1:20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5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3"/>
        <v>plays</v>
      </c>
      <c r="S2804" s="10">
        <f t="shared" si="261"/>
        <v>42192.438738425924</v>
      </c>
      <c r="T2804" s="10">
        <f t="shared" si="262"/>
        <v>42222.438738425924</v>
      </c>
    </row>
    <row r="2805" spans="1:20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3"/>
        <v>plays</v>
      </c>
      <c r="S2805" s="10">
        <f t="shared" si="261"/>
        <v>42157.857361111113</v>
      </c>
      <c r="T2805" s="10">
        <f t="shared" si="262"/>
        <v>42200.791666666664</v>
      </c>
    </row>
    <row r="2806" spans="1:20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5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3"/>
        <v>plays</v>
      </c>
      <c r="S2806" s="10">
        <f t="shared" si="261"/>
        <v>41881.245254629626</v>
      </c>
      <c r="T2806" s="10">
        <f t="shared" si="262"/>
        <v>41911.245254629626</v>
      </c>
    </row>
    <row r="2807" spans="1:20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5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3"/>
        <v>plays</v>
      </c>
      <c r="S2807" s="10">
        <f t="shared" si="261"/>
        <v>42213.2971412037</v>
      </c>
      <c r="T2807" s="10">
        <f t="shared" si="262"/>
        <v>42238.2971412037</v>
      </c>
    </row>
    <row r="2808" spans="1:20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5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112.1</v>
      </c>
      <c r="P2808">
        <f t="shared" si="259"/>
        <v>44.25</v>
      </c>
      <c r="Q2808" t="str">
        <f t="shared" si="260"/>
        <v>theater</v>
      </c>
      <c r="R2808" t="str">
        <f t="shared" si="263"/>
        <v>plays</v>
      </c>
      <c r="S2808" s="10">
        <f t="shared" si="261"/>
        <v>42185.058912037035</v>
      </c>
      <c r="T2808" s="10">
        <f t="shared" si="262"/>
        <v>42221.249999999993</v>
      </c>
    </row>
    <row r="2809" spans="1:20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5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3"/>
        <v>plays</v>
      </c>
      <c r="S2809" s="10">
        <f t="shared" si="261"/>
        <v>42154.664791666662</v>
      </c>
      <c r="T2809" s="10">
        <f t="shared" si="262"/>
        <v>42184.664791666662</v>
      </c>
    </row>
    <row r="2810" spans="1:20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5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3"/>
        <v>plays</v>
      </c>
      <c r="S2810" s="10">
        <f t="shared" si="261"/>
        <v>42208.638136574074</v>
      </c>
      <c r="T2810" s="10">
        <f t="shared" si="262"/>
        <v>42238.638136574074</v>
      </c>
    </row>
    <row r="2811" spans="1:20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5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3"/>
        <v>plays</v>
      </c>
      <c r="S2811" s="10">
        <f t="shared" si="261"/>
        <v>42451.288483796299</v>
      </c>
      <c r="T2811" s="10">
        <f t="shared" si="262"/>
        <v>42459.402083333327</v>
      </c>
    </row>
    <row r="2812" spans="1:20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5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3"/>
        <v>plays</v>
      </c>
      <c r="S2812" s="10">
        <f t="shared" si="261"/>
        <v>41758.931296296294</v>
      </c>
      <c r="T2812" s="10">
        <f t="shared" si="262"/>
        <v>41790.957638888889</v>
      </c>
    </row>
    <row r="2813" spans="1:20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5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3"/>
        <v>plays</v>
      </c>
      <c r="S2813" s="10">
        <f t="shared" si="261"/>
        <v>42028.288229166668</v>
      </c>
      <c r="T2813" s="10">
        <f t="shared" si="262"/>
        <v>42058.288229166668</v>
      </c>
    </row>
    <row r="2814" spans="1:20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5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3"/>
        <v>plays</v>
      </c>
      <c r="S2814" s="10">
        <f t="shared" si="261"/>
        <v>42054.535856481474</v>
      </c>
      <c r="T2814" s="10">
        <f t="shared" si="262"/>
        <v>42099.958333333336</v>
      </c>
    </row>
    <row r="2815" spans="1:20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3"/>
        <v>plays</v>
      </c>
      <c r="S2815" s="10">
        <f t="shared" si="261"/>
        <v>42693.534270833326</v>
      </c>
      <c r="T2815" s="10">
        <f t="shared" si="262"/>
        <v>42718.534270833326</v>
      </c>
    </row>
    <row r="2816" spans="1:20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5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3"/>
        <v>plays</v>
      </c>
      <c r="S2816" s="10">
        <f t="shared" si="261"/>
        <v>42103.191145833327</v>
      </c>
      <c r="T2816" s="10">
        <f t="shared" si="262"/>
        <v>42133.191145833327</v>
      </c>
    </row>
    <row r="2817" spans="1:20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5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3"/>
        <v>plays</v>
      </c>
      <c r="S2817" s="10">
        <f t="shared" si="261"/>
        <v>42559.568391203698</v>
      </c>
      <c r="T2817" s="10">
        <f t="shared" si="262"/>
        <v>42589.568391203698</v>
      </c>
    </row>
    <row r="2818" spans="1:20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5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3"/>
        <v>plays</v>
      </c>
      <c r="S2818" s="10">
        <f t="shared" si="261"/>
        <v>42188.259166666663</v>
      </c>
      <c r="T2818" s="10">
        <f t="shared" si="262"/>
        <v>42218.458333333336</v>
      </c>
    </row>
    <row r="2819" spans="1:20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5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130</v>
      </c>
      <c r="P2819">
        <f t="shared" ref="P2819:P2882" si="265">(E2819/L2819)</f>
        <v>23.636363636363637</v>
      </c>
      <c r="Q2819" t="str">
        <f t="shared" ref="Q2819:Q2882" si="266">LEFT(N2819,SEARCH("/",N2819,1)-1)</f>
        <v>theater</v>
      </c>
      <c r="R2819" t="str">
        <f t="shared" si="263"/>
        <v>plays</v>
      </c>
      <c r="S2819" s="10">
        <f t="shared" ref="S2819:S2882" si="267">(J2819/86400)+25569+(-5/24)</f>
        <v>42023.42664351852</v>
      </c>
      <c r="T2819" s="10">
        <f t="shared" ref="T2819:T2882" si="268">(I2819/86400)+25569+(-5/24)</f>
        <v>42063.42664351852</v>
      </c>
    </row>
    <row r="2820" spans="1:20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5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3"/>
        <v>plays</v>
      </c>
      <c r="S2820" s="10">
        <f t="shared" si="267"/>
        <v>42250.389884259253</v>
      </c>
      <c r="T2820" s="10">
        <f t="shared" si="268"/>
        <v>42270.389884259253</v>
      </c>
    </row>
    <row r="2821" spans="1:20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5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3"/>
        <v>plays</v>
      </c>
      <c r="S2821" s="10">
        <f t="shared" si="267"/>
        <v>42139.317233796297</v>
      </c>
      <c r="T2821" s="10">
        <f t="shared" si="268"/>
        <v>42169.317233796297</v>
      </c>
    </row>
    <row r="2822" spans="1:20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5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ref="R2822:R2885" si="269">RIGHT(N2822,VALUE(LEN(N2822)-LEN(LEFT(N2822,SEARCH("/",N2822,1)-1))-1))</f>
        <v>plays</v>
      </c>
      <c r="S2822" s="10">
        <f t="shared" si="267"/>
        <v>42401.402650462966</v>
      </c>
      <c r="T2822" s="10">
        <f t="shared" si="268"/>
        <v>42425.791666666664</v>
      </c>
    </row>
    <row r="2823" spans="1:20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5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ref="O2823:O2886" si="270">(E2823/D2823)*100</f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9"/>
        <v>plays</v>
      </c>
      <c r="S2823" s="10">
        <f t="shared" si="267"/>
        <v>41875.714525462965</v>
      </c>
      <c r="T2823" s="10">
        <f t="shared" si="268"/>
        <v>41905.714525462965</v>
      </c>
    </row>
    <row r="2824" spans="1:20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5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70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9"/>
        <v>plays</v>
      </c>
      <c r="S2824" s="10">
        <f t="shared" si="267"/>
        <v>42060.475601851846</v>
      </c>
      <c r="T2824" s="10">
        <f t="shared" si="268"/>
        <v>42090.433935185181</v>
      </c>
    </row>
    <row r="2825" spans="1:20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70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9"/>
        <v>plays</v>
      </c>
      <c r="S2825" s="10">
        <f t="shared" si="267"/>
        <v>42066.803310185183</v>
      </c>
      <c r="T2825" s="10">
        <f t="shared" si="268"/>
        <v>42094.749305555553</v>
      </c>
    </row>
    <row r="2826" spans="1:20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5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70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9"/>
        <v>plays</v>
      </c>
      <c r="S2826" s="10">
        <f t="shared" si="267"/>
        <v>42136.0624537037</v>
      </c>
      <c r="T2826" s="10">
        <f t="shared" si="268"/>
        <v>42167.863194444442</v>
      </c>
    </row>
    <row r="2827" spans="1:20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5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70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9"/>
        <v>plays</v>
      </c>
      <c r="S2827" s="10">
        <f t="shared" si="267"/>
        <v>42312.584328703706</v>
      </c>
      <c r="T2827" s="10">
        <f t="shared" si="268"/>
        <v>42342.584328703706</v>
      </c>
    </row>
    <row r="2828" spans="1:20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5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70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9"/>
        <v>plays</v>
      </c>
      <c r="S2828" s="10">
        <f t="shared" si="267"/>
        <v>42170.826527777775</v>
      </c>
      <c r="T2828" s="10">
        <f t="shared" si="268"/>
        <v>42195.083333333336</v>
      </c>
    </row>
    <row r="2829" spans="1:20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5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70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9"/>
        <v>plays</v>
      </c>
      <c r="S2829" s="10">
        <f t="shared" si="267"/>
        <v>42494.475300925922</v>
      </c>
      <c r="T2829" s="10">
        <f t="shared" si="268"/>
        <v>42524.479166666664</v>
      </c>
    </row>
    <row r="2830" spans="1:20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5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70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9"/>
        <v>plays</v>
      </c>
      <c r="S2830" s="10">
        <f t="shared" si="267"/>
        <v>42254.056354166663</v>
      </c>
      <c r="T2830" s="10">
        <f t="shared" si="268"/>
        <v>42279.749999999993</v>
      </c>
    </row>
    <row r="2831" spans="1:20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5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70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9"/>
        <v>plays</v>
      </c>
      <c r="S2831" s="10">
        <f t="shared" si="267"/>
        <v>42495.225902777776</v>
      </c>
      <c r="T2831" s="10">
        <f t="shared" si="268"/>
        <v>42523.225902777776</v>
      </c>
    </row>
    <row r="2832" spans="1:20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5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70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9"/>
        <v>plays</v>
      </c>
      <c r="S2832" s="10">
        <f t="shared" si="267"/>
        <v>41758.631342592591</v>
      </c>
      <c r="T2832" s="10">
        <f t="shared" si="268"/>
        <v>41770.957638888889</v>
      </c>
    </row>
    <row r="2833" spans="1:20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5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70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9"/>
        <v>plays</v>
      </c>
      <c r="S2833" s="10">
        <f t="shared" si="267"/>
        <v>42171.616550925923</v>
      </c>
      <c r="T2833" s="10">
        <f t="shared" si="268"/>
        <v>42201.616550925923</v>
      </c>
    </row>
    <row r="2834" spans="1:20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5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70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9"/>
        <v>plays</v>
      </c>
      <c r="S2834" s="10">
        <f t="shared" si="267"/>
        <v>41938.501087962963</v>
      </c>
      <c r="T2834" s="10">
        <f t="shared" si="268"/>
        <v>41966.708333333336</v>
      </c>
    </row>
    <row r="2835" spans="1:20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70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9"/>
        <v>plays</v>
      </c>
      <c r="S2835" s="10">
        <f t="shared" si="267"/>
        <v>42267.919363425921</v>
      </c>
      <c r="T2835" s="10">
        <f t="shared" si="268"/>
        <v>42287.874999999993</v>
      </c>
    </row>
    <row r="2836" spans="1:20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5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0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9"/>
        <v>plays</v>
      </c>
      <c r="S2836" s="10">
        <f t="shared" si="267"/>
        <v>42019.751504629625</v>
      </c>
      <c r="T2836" s="10">
        <f t="shared" si="268"/>
        <v>42034.751504629625</v>
      </c>
    </row>
    <row r="2837" spans="1:20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5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9"/>
        <v>plays</v>
      </c>
      <c r="S2837" s="10">
        <f t="shared" si="267"/>
        <v>42313.495567129627</v>
      </c>
      <c r="T2837" s="10">
        <f t="shared" si="268"/>
        <v>42342.791666666664</v>
      </c>
    </row>
    <row r="2838" spans="1:20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5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9"/>
        <v>plays</v>
      </c>
      <c r="S2838" s="10">
        <f t="shared" si="267"/>
        <v>42746.053449074076</v>
      </c>
      <c r="T2838" s="10">
        <f t="shared" si="268"/>
        <v>42783.999305555553</v>
      </c>
    </row>
    <row r="2839" spans="1:20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5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9"/>
        <v>plays</v>
      </c>
      <c r="S2839" s="10">
        <f t="shared" si="267"/>
        <v>42307.700046296297</v>
      </c>
      <c r="T2839" s="10">
        <f t="shared" si="268"/>
        <v>42347.741712962961</v>
      </c>
    </row>
    <row r="2840" spans="1:20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5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9"/>
        <v>plays</v>
      </c>
      <c r="S2840" s="10">
        <f t="shared" si="267"/>
        <v>41842.399259259255</v>
      </c>
      <c r="T2840" s="10">
        <f t="shared" si="268"/>
        <v>41864.708333333328</v>
      </c>
    </row>
    <row r="2841" spans="1:20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5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9"/>
        <v>plays</v>
      </c>
      <c r="S2841" s="10">
        <f t="shared" si="267"/>
        <v>41853.031874999993</v>
      </c>
      <c r="T2841" s="10">
        <f t="shared" si="268"/>
        <v>41875.999305555553</v>
      </c>
    </row>
    <row r="2842" spans="1:20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5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9"/>
        <v>plays</v>
      </c>
      <c r="S2842" s="10">
        <f t="shared" si="267"/>
        <v>42059.827303240738</v>
      </c>
      <c r="T2842" s="10">
        <f t="shared" si="268"/>
        <v>42081.499999999993</v>
      </c>
    </row>
    <row r="2843" spans="1:20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1</v>
      </c>
      <c r="P2843">
        <f t="shared" si="265"/>
        <v>10</v>
      </c>
      <c r="Q2843" t="str">
        <f t="shared" si="266"/>
        <v>theater</v>
      </c>
      <c r="R2843" t="str">
        <f t="shared" si="269"/>
        <v>plays</v>
      </c>
      <c r="S2843" s="10">
        <f t="shared" si="267"/>
        <v>42291.531215277777</v>
      </c>
      <c r="T2843" s="10">
        <f t="shared" si="268"/>
        <v>42351.572881944441</v>
      </c>
    </row>
    <row r="2844" spans="1:20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t="e">
        <f t="shared" si="265"/>
        <v>#DIV/0!</v>
      </c>
      <c r="Q2844" t="str">
        <f t="shared" si="266"/>
        <v>theater</v>
      </c>
      <c r="R2844" t="str">
        <f t="shared" si="269"/>
        <v>plays</v>
      </c>
      <c r="S2844" s="10">
        <f t="shared" si="267"/>
        <v>41784.744155092594</v>
      </c>
      <c r="T2844" s="10">
        <f t="shared" si="268"/>
        <v>41811.25</v>
      </c>
    </row>
    <row r="2845" spans="1:20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t="e">
        <f t="shared" si="265"/>
        <v>#DIV/0!</v>
      </c>
      <c r="Q2845" t="str">
        <f t="shared" si="266"/>
        <v>theater</v>
      </c>
      <c r="R2845" t="str">
        <f t="shared" si="269"/>
        <v>plays</v>
      </c>
      <c r="S2845" s="10">
        <f t="shared" si="267"/>
        <v>42492.529513888883</v>
      </c>
      <c r="T2845" s="10">
        <f t="shared" si="268"/>
        <v>42533.958333333336</v>
      </c>
    </row>
    <row r="2846" spans="1:20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9"/>
        <v>plays</v>
      </c>
      <c r="S2846" s="10">
        <f t="shared" si="267"/>
        <v>42709.337731481479</v>
      </c>
      <c r="T2846" s="10">
        <f t="shared" si="268"/>
        <v>42739.337731481479</v>
      </c>
    </row>
    <row r="2847" spans="1:20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9"/>
        <v>plays</v>
      </c>
      <c r="S2847" s="10">
        <f t="shared" si="267"/>
        <v>42102.808252314811</v>
      </c>
      <c r="T2847" s="10">
        <f t="shared" si="268"/>
        <v>42162.808252314811</v>
      </c>
    </row>
    <row r="2848" spans="1:20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t="e">
        <f t="shared" si="265"/>
        <v>#DIV/0!</v>
      </c>
      <c r="Q2848" t="str">
        <f t="shared" si="266"/>
        <v>theater</v>
      </c>
      <c r="R2848" t="str">
        <f t="shared" si="269"/>
        <v>plays</v>
      </c>
      <c r="S2848" s="10">
        <f t="shared" si="267"/>
        <v>42108.483726851853</v>
      </c>
      <c r="T2848" s="10">
        <f t="shared" si="268"/>
        <v>42153.483726851853</v>
      </c>
    </row>
    <row r="2849" spans="1:20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t="e">
        <f t="shared" si="265"/>
        <v>#DIV/0!</v>
      </c>
      <c r="Q2849" t="str">
        <f t="shared" si="266"/>
        <v>theater</v>
      </c>
      <c r="R2849" t="str">
        <f t="shared" si="269"/>
        <v>plays</v>
      </c>
      <c r="S2849" s="10">
        <f t="shared" si="267"/>
        <v>42453.597974537035</v>
      </c>
      <c r="T2849" s="10">
        <f t="shared" si="268"/>
        <v>42513.597974537035</v>
      </c>
    </row>
    <row r="2850" spans="1:20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9"/>
        <v>plays</v>
      </c>
      <c r="S2850" s="10">
        <f t="shared" si="267"/>
        <v>42123.440497685187</v>
      </c>
      <c r="T2850" s="10">
        <f t="shared" si="268"/>
        <v>42153.440497685187</v>
      </c>
    </row>
    <row r="2851" spans="1:20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1</v>
      </c>
      <c r="P2851">
        <f t="shared" si="265"/>
        <v>5</v>
      </c>
      <c r="Q2851" t="str">
        <f t="shared" si="266"/>
        <v>theater</v>
      </c>
      <c r="R2851" t="str">
        <f t="shared" si="269"/>
        <v>plays</v>
      </c>
      <c r="S2851" s="10">
        <f t="shared" si="267"/>
        <v>42453.219907407409</v>
      </c>
      <c r="T2851" s="10">
        <f t="shared" si="268"/>
        <v>42483.219907407409</v>
      </c>
    </row>
    <row r="2852" spans="1:20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9"/>
        <v>plays</v>
      </c>
      <c r="S2852" s="10">
        <f t="shared" si="267"/>
        <v>41857.798738425925</v>
      </c>
      <c r="T2852" s="10">
        <f t="shared" si="268"/>
        <v>41887.798738425925</v>
      </c>
    </row>
    <row r="2853" spans="1:20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t="e">
        <f t="shared" si="265"/>
        <v>#DIV/0!</v>
      </c>
      <c r="Q2853" t="str">
        <f t="shared" si="266"/>
        <v>theater</v>
      </c>
      <c r="R2853" t="str">
        <f t="shared" si="269"/>
        <v>plays</v>
      </c>
      <c r="S2853" s="10">
        <f t="shared" si="267"/>
        <v>42389.794317129628</v>
      </c>
      <c r="T2853" s="10">
        <f t="shared" si="268"/>
        <v>42398.761805555558</v>
      </c>
    </row>
    <row r="2854" spans="1:20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9"/>
        <v>plays</v>
      </c>
      <c r="S2854" s="10">
        <f t="shared" si="267"/>
        <v>41780.836840277778</v>
      </c>
      <c r="T2854" s="10">
        <f t="shared" si="268"/>
        <v>41810.836840277778</v>
      </c>
    </row>
    <row r="2855" spans="1:20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t="e">
        <f t="shared" si="265"/>
        <v>#DIV/0!</v>
      </c>
      <c r="Q2855" t="str">
        <f t="shared" si="266"/>
        <v>theater</v>
      </c>
      <c r="R2855" t="str">
        <f t="shared" si="269"/>
        <v>plays</v>
      </c>
      <c r="S2855" s="10">
        <f t="shared" si="267"/>
        <v>41835.98260416666</v>
      </c>
      <c r="T2855" s="10">
        <f t="shared" si="268"/>
        <v>41895.98260416666</v>
      </c>
    </row>
    <row r="2856" spans="1:20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9"/>
        <v>plays</v>
      </c>
      <c r="S2856" s="10">
        <f t="shared" si="267"/>
        <v>42111.508321759255</v>
      </c>
      <c r="T2856" s="10">
        <f t="shared" si="268"/>
        <v>42131.508321759255</v>
      </c>
    </row>
    <row r="2857" spans="1:20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50</v>
      </c>
      <c r="P2857">
        <f t="shared" si="265"/>
        <v>60</v>
      </c>
      <c r="Q2857" t="str">
        <f t="shared" si="266"/>
        <v>theater</v>
      </c>
      <c r="R2857" t="str">
        <f t="shared" si="269"/>
        <v>plays</v>
      </c>
      <c r="S2857" s="10">
        <f t="shared" si="267"/>
        <v>42369.799432870372</v>
      </c>
      <c r="T2857" s="10">
        <f t="shared" si="268"/>
        <v>42398.773611111108</v>
      </c>
    </row>
    <row r="2858" spans="1:20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9"/>
        <v>plays</v>
      </c>
      <c r="S2858" s="10">
        <f t="shared" si="267"/>
        <v>42164.829247685186</v>
      </c>
      <c r="T2858" s="10">
        <f t="shared" si="268"/>
        <v>42224.69027777778</v>
      </c>
    </row>
    <row r="2859" spans="1:20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9"/>
        <v>plays</v>
      </c>
      <c r="S2859" s="10">
        <f t="shared" si="267"/>
        <v>42726.711747685178</v>
      </c>
      <c r="T2859" s="10">
        <f t="shared" si="268"/>
        <v>42786.541666666664</v>
      </c>
    </row>
    <row r="2860" spans="1:20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t="e">
        <f t="shared" si="265"/>
        <v>#DIV/0!</v>
      </c>
      <c r="Q2860" t="str">
        <f t="shared" si="266"/>
        <v>theater</v>
      </c>
      <c r="R2860" t="str">
        <f t="shared" si="269"/>
        <v>plays</v>
      </c>
      <c r="S2860" s="10">
        <f t="shared" si="267"/>
        <v>41954.336747685178</v>
      </c>
      <c r="T2860" s="10">
        <f t="shared" si="268"/>
        <v>41978.269444444442</v>
      </c>
    </row>
    <row r="2861" spans="1:20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9"/>
        <v>plays</v>
      </c>
      <c r="S2861" s="10">
        <f t="shared" si="267"/>
        <v>42233.153981481482</v>
      </c>
      <c r="T2861" s="10">
        <f t="shared" si="268"/>
        <v>42293.153981481482</v>
      </c>
    </row>
    <row r="2862" spans="1:20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9"/>
        <v>plays</v>
      </c>
      <c r="S2862" s="10">
        <f t="shared" si="267"/>
        <v>42480.592314814814</v>
      </c>
      <c r="T2862" s="10">
        <f t="shared" si="268"/>
        <v>42540.592314814814</v>
      </c>
    </row>
    <row r="2863" spans="1:20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9"/>
        <v>plays</v>
      </c>
      <c r="S2863" s="10">
        <f t="shared" si="267"/>
        <v>42257.3825</v>
      </c>
      <c r="T2863" s="10">
        <f t="shared" si="268"/>
        <v>42271.3825</v>
      </c>
    </row>
    <row r="2864" spans="1:20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9"/>
        <v>plays</v>
      </c>
      <c r="S2864" s="10">
        <f t="shared" si="267"/>
        <v>41784.581354166665</v>
      </c>
      <c r="T2864" s="10">
        <f t="shared" si="268"/>
        <v>41814.581354166665</v>
      </c>
    </row>
    <row r="2865" spans="1:20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0.04</v>
      </c>
      <c r="P2865">
        <f t="shared" si="265"/>
        <v>20</v>
      </c>
      <c r="Q2865" t="str">
        <f t="shared" si="266"/>
        <v>theater</v>
      </c>
      <c r="R2865" t="str">
        <f t="shared" si="269"/>
        <v>plays</v>
      </c>
      <c r="S2865" s="10">
        <f t="shared" si="267"/>
        <v>41831.46670138889</v>
      </c>
      <c r="T2865" s="10">
        <f t="shared" si="268"/>
        <v>41891.46670138889</v>
      </c>
    </row>
    <row r="2866" spans="1:20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9"/>
        <v>plays</v>
      </c>
      <c r="S2866" s="10">
        <f t="shared" si="267"/>
        <v>42172.405173611107</v>
      </c>
      <c r="T2866" s="10">
        <f t="shared" si="268"/>
        <v>42202.345833333333</v>
      </c>
    </row>
    <row r="2867" spans="1:20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t="e">
        <f t="shared" si="265"/>
        <v>#DIV/0!</v>
      </c>
      <c r="Q2867" t="str">
        <f t="shared" si="266"/>
        <v>theater</v>
      </c>
      <c r="R2867" t="str">
        <f t="shared" si="269"/>
        <v>plays</v>
      </c>
      <c r="S2867" s="10">
        <f t="shared" si="267"/>
        <v>41949.905775462961</v>
      </c>
      <c r="T2867" s="10">
        <f t="shared" si="268"/>
        <v>42009.905775462961</v>
      </c>
    </row>
    <row r="2868" spans="1:20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9"/>
        <v>plays</v>
      </c>
      <c r="S2868" s="10">
        <f t="shared" si="267"/>
        <v>42627.746770833335</v>
      </c>
      <c r="T2868" s="10">
        <f t="shared" si="268"/>
        <v>42657.708333333336</v>
      </c>
    </row>
    <row r="2869" spans="1:20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20.16</v>
      </c>
      <c r="P2869">
        <f t="shared" si="265"/>
        <v>50.4</v>
      </c>
      <c r="Q2869" t="str">
        <f t="shared" si="266"/>
        <v>theater</v>
      </c>
      <c r="R2869" t="str">
        <f t="shared" si="269"/>
        <v>plays</v>
      </c>
      <c r="S2869" s="10">
        <f t="shared" si="267"/>
        <v>42530.986944444441</v>
      </c>
      <c r="T2869" s="10">
        <f t="shared" si="268"/>
        <v>42554.958333333336</v>
      </c>
    </row>
    <row r="2870" spans="1:20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9"/>
        <v>plays</v>
      </c>
      <c r="S2870" s="10">
        <f t="shared" si="267"/>
        <v>42618.618680555555</v>
      </c>
      <c r="T2870" s="10">
        <f t="shared" si="268"/>
        <v>42648.618680555555</v>
      </c>
    </row>
    <row r="2871" spans="1:20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9"/>
        <v>plays</v>
      </c>
      <c r="S2871" s="10">
        <f t="shared" si="267"/>
        <v>42540.385196759256</v>
      </c>
      <c r="T2871" s="10">
        <f t="shared" si="268"/>
        <v>42570.385196759256</v>
      </c>
    </row>
    <row r="2872" spans="1:20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9"/>
        <v>plays</v>
      </c>
      <c r="S2872" s="10">
        <f t="shared" si="267"/>
        <v>41745.981076388889</v>
      </c>
      <c r="T2872" s="10">
        <f t="shared" si="268"/>
        <v>41775.981076388889</v>
      </c>
    </row>
    <row r="2873" spans="1:20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9"/>
        <v>plays</v>
      </c>
      <c r="S2873" s="10">
        <f t="shared" si="267"/>
        <v>41974.530243055553</v>
      </c>
      <c r="T2873" s="10">
        <f t="shared" si="268"/>
        <v>41994.530243055553</v>
      </c>
    </row>
    <row r="2874" spans="1:20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t="e">
        <f t="shared" si="265"/>
        <v>#DIV/0!</v>
      </c>
      <c r="Q2874" t="str">
        <f t="shared" si="266"/>
        <v>theater</v>
      </c>
      <c r="R2874" t="str">
        <f t="shared" si="269"/>
        <v>plays</v>
      </c>
      <c r="S2874" s="10">
        <f t="shared" si="267"/>
        <v>42114.907847222225</v>
      </c>
      <c r="T2874" s="10">
        <f t="shared" si="268"/>
        <v>42174.907847222225</v>
      </c>
    </row>
    <row r="2875" spans="1:20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9"/>
        <v>plays</v>
      </c>
      <c r="S2875" s="10">
        <f t="shared" si="267"/>
        <v>42002.609155092585</v>
      </c>
      <c r="T2875" s="10">
        <f t="shared" si="268"/>
        <v>42032.609155092585</v>
      </c>
    </row>
    <row r="2876" spans="1:20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9"/>
        <v>plays</v>
      </c>
      <c r="S2876" s="10">
        <f t="shared" si="267"/>
        <v>42722.636412037034</v>
      </c>
      <c r="T2876" s="10">
        <f t="shared" si="268"/>
        <v>42752.636412037034</v>
      </c>
    </row>
    <row r="2877" spans="1:20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9"/>
        <v>plays</v>
      </c>
      <c r="S2877" s="10">
        <f t="shared" si="267"/>
        <v>42464.920057870368</v>
      </c>
      <c r="T2877" s="10">
        <f t="shared" si="268"/>
        <v>42494.920057870368</v>
      </c>
    </row>
    <row r="2878" spans="1:20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t="e">
        <f t="shared" si="265"/>
        <v>#DIV/0!</v>
      </c>
      <c r="Q2878" t="str">
        <f t="shared" si="266"/>
        <v>theater</v>
      </c>
      <c r="R2878" t="str">
        <f t="shared" si="269"/>
        <v>plays</v>
      </c>
      <c r="S2878" s="10">
        <f t="shared" si="267"/>
        <v>42171.535636574066</v>
      </c>
      <c r="T2878" s="10">
        <f t="shared" si="268"/>
        <v>42201.535636574066</v>
      </c>
    </row>
    <row r="2879" spans="1:20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9"/>
        <v>plays</v>
      </c>
      <c r="S2879" s="10">
        <f t="shared" si="267"/>
        <v>42672.746805555558</v>
      </c>
      <c r="T2879" s="10">
        <f t="shared" si="268"/>
        <v>42704.499999999993</v>
      </c>
    </row>
    <row r="2880" spans="1:20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</v>
      </c>
      <c r="P2880">
        <f t="shared" si="265"/>
        <v>15.75</v>
      </c>
      <c r="Q2880" t="str">
        <f t="shared" si="266"/>
        <v>theater</v>
      </c>
      <c r="R2880" t="str">
        <f t="shared" si="269"/>
        <v>plays</v>
      </c>
      <c r="S2880" s="10">
        <f t="shared" si="267"/>
        <v>42128.407349537032</v>
      </c>
      <c r="T2880" s="10">
        <f t="shared" si="268"/>
        <v>42188.407349537032</v>
      </c>
    </row>
    <row r="2881" spans="1:20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9"/>
        <v>plays</v>
      </c>
      <c r="S2881" s="10">
        <f t="shared" si="267"/>
        <v>42359.516909722217</v>
      </c>
      <c r="T2881" s="10">
        <f t="shared" si="268"/>
        <v>42389.516909722217</v>
      </c>
    </row>
    <row r="2882" spans="1:20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9"/>
        <v>plays</v>
      </c>
      <c r="S2882" s="10">
        <f t="shared" si="267"/>
        <v>42192.69736111111</v>
      </c>
      <c r="T2882" s="10">
        <f t="shared" si="268"/>
        <v>42236.503472222219</v>
      </c>
    </row>
    <row r="2883" spans="1:20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t="e">
        <f t="shared" ref="P2883:P2946" si="271">(E2883/L2883)</f>
        <v>#DIV/0!</v>
      </c>
      <c r="Q2883" t="str">
        <f t="shared" ref="Q2883:Q2946" si="272">LEFT(N2883,SEARCH("/",N2883,1)-1)</f>
        <v>theater</v>
      </c>
      <c r="R2883" t="str">
        <f t="shared" si="269"/>
        <v>plays</v>
      </c>
      <c r="S2883" s="10">
        <f t="shared" ref="S2883:S2946" si="273">(J2883/86400)+25569+(-5/24)</f>
        <v>41916.389305555553</v>
      </c>
      <c r="T2883" s="10">
        <f t="shared" ref="T2883:T2946" si="274">(I2883/86400)+25569+(-5/24)</f>
        <v>41976.430972222217</v>
      </c>
    </row>
    <row r="2884" spans="1:20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69"/>
        <v>plays</v>
      </c>
      <c r="S2884" s="10">
        <f t="shared" si="273"/>
        <v>42461.387939814813</v>
      </c>
      <c r="T2884" s="10">
        <f t="shared" si="274"/>
        <v>42491.387939814813</v>
      </c>
    </row>
    <row r="2885" spans="1:20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69"/>
        <v>plays</v>
      </c>
      <c r="S2885" s="10">
        <f t="shared" si="273"/>
        <v>42370.694872685184</v>
      </c>
      <c r="T2885" s="10">
        <f t="shared" si="274"/>
        <v>42405.999305555553</v>
      </c>
    </row>
    <row r="2886" spans="1:20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ref="R2886:R2949" si="275">RIGHT(N2886,VALUE(LEN(N2886)-LEN(LEFT(N2886,SEARCH("/",N2886,1)-1))-1))</f>
        <v>plays</v>
      </c>
      <c r="S2886" s="10">
        <f t="shared" si="273"/>
        <v>41948.518923611111</v>
      </c>
      <c r="T2886" s="10">
        <f t="shared" si="274"/>
        <v>41978.518923611111</v>
      </c>
    </row>
    <row r="2887" spans="1:20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ref="O2887:O2950" si="276">(E2887/D2887)*100</f>
        <v>32.5</v>
      </c>
      <c r="P2887">
        <f t="shared" si="271"/>
        <v>26</v>
      </c>
      <c r="Q2887" t="str">
        <f t="shared" si="272"/>
        <v>theater</v>
      </c>
      <c r="R2887" t="str">
        <f t="shared" si="275"/>
        <v>plays</v>
      </c>
      <c r="S2887" s="10">
        <f t="shared" si="273"/>
        <v>42046.868067129624</v>
      </c>
      <c r="T2887" s="10">
        <f t="shared" si="274"/>
        <v>42076.82640046296</v>
      </c>
    </row>
    <row r="2888" spans="1:20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6"/>
        <v>5</v>
      </c>
      <c r="P2888">
        <f t="shared" si="271"/>
        <v>10</v>
      </c>
      <c r="Q2888" t="str">
        <f t="shared" si="272"/>
        <v>theater</v>
      </c>
      <c r="R2888" t="str">
        <f t="shared" si="275"/>
        <v>plays</v>
      </c>
      <c r="S2888" s="10">
        <f t="shared" si="273"/>
        <v>42261.424583333333</v>
      </c>
      <c r="T2888" s="10">
        <f t="shared" si="274"/>
        <v>42265.957638888889</v>
      </c>
    </row>
    <row r="2889" spans="1:20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6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5"/>
        <v>plays</v>
      </c>
      <c r="S2889" s="10">
        <f t="shared" si="273"/>
        <v>41985.219027777777</v>
      </c>
      <c r="T2889" s="10">
        <f t="shared" si="274"/>
        <v>42015.219027777777</v>
      </c>
    </row>
    <row r="2890" spans="1:20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6"/>
        <v>0</v>
      </c>
      <c r="P2890" t="e">
        <f t="shared" si="271"/>
        <v>#DIV/0!</v>
      </c>
      <c r="Q2890" t="str">
        <f t="shared" si="272"/>
        <v>theater</v>
      </c>
      <c r="R2890" t="str">
        <f t="shared" si="275"/>
        <v>plays</v>
      </c>
      <c r="S2890" s="10">
        <f t="shared" si="273"/>
        <v>41922.326851851853</v>
      </c>
      <c r="T2890" s="10">
        <f t="shared" si="274"/>
        <v>41929.999305555553</v>
      </c>
    </row>
    <row r="2891" spans="1:20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6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5"/>
        <v>plays</v>
      </c>
      <c r="S2891" s="10">
        <f t="shared" si="273"/>
        <v>41850.654918981476</v>
      </c>
      <c r="T2891" s="10">
        <f t="shared" si="274"/>
        <v>41880.654918981476</v>
      </c>
    </row>
    <row r="2892" spans="1:20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6"/>
        <v>1.05</v>
      </c>
      <c r="P2892">
        <f t="shared" si="271"/>
        <v>7</v>
      </c>
      <c r="Q2892" t="str">
        <f t="shared" si="272"/>
        <v>theater</v>
      </c>
      <c r="R2892" t="str">
        <f t="shared" si="275"/>
        <v>plays</v>
      </c>
      <c r="S2892" s="10">
        <f t="shared" si="273"/>
        <v>41831.534629629627</v>
      </c>
      <c r="T2892" s="10">
        <f t="shared" si="274"/>
        <v>41859.916666666664</v>
      </c>
    </row>
    <row r="2893" spans="1:20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6"/>
        <v>2.73</v>
      </c>
      <c r="P2893">
        <f t="shared" si="271"/>
        <v>27.3</v>
      </c>
      <c r="Q2893" t="str">
        <f t="shared" si="272"/>
        <v>theater</v>
      </c>
      <c r="R2893" t="str">
        <f t="shared" si="275"/>
        <v>plays</v>
      </c>
      <c r="S2893" s="10">
        <f t="shared" si="273"/>
        <v>42415.675092592595</v>
      </c>
      <c r="T2893" s="10">
        <f t="shared" si="274"/>
        <v>42475.633425925924</v>
      </c>
    </row>
    <row r="2894" spans="1:20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6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5"/>
        <v>plays</v>
      </c>
      <c r="S2894" s="10">
        <f t="shared" si="273"/>
        <v>41869.505833333329</v>
      </c>
      <c r="T2894" s="10">
        <f t="shared" si="274"/>
        <v>41876.666666666664</v>
      </c>
    </row>
    <row r="2895" spans="1:20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6"/>
        <v>0.5</v>
      </c>
      <c r="P2895">
        <f t="shared" si="271"/>
        <v>12.5</v>
      </c>
      <c r="Q2895" t="str">
        <f t="shared" si="272"/>
        <v>theater</v>
      </c>
      <c r="R2895" t="str">
        <f t="shared" si="275"/>
        <v>plays</v>
      </c>
      <c r="S2895" s="10">
        <f t="shared" si="273"/>
        <v>41953.564756944441</v>
      </c>
      <c r="T2895" s="10">
        <f t="shared" si="274"/>
        <v>42012.874999999993</v>
      </c>
    </row>
    <row r="2896" spans="1:20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6"/>
        <v>0</v>
      </c>
      <c r="P2896" t="e">
        <f t="shared" si="271"/>
        <v>#DIV/0!</v>
      </c>
      <c r="Q2896" t="str">
        <f t="shared" si="272"/>
        <v>theater</v>
      </c>
      <c r="R2896" t="str">
        <f t="shared" si="275"/>
        <v>plays</v>
      </c>
      <c r="S2896" s="10">
        <f t="shared" si="273"/>
        <v>42037.777951388889</v>
      </c>
      <c r="T2896" s="10">
        <f t="shared" si="274"/>
        <v>42097.736284722218</v>
      </c>
    </row>
    <row r="2897" spans="1:20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6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5"/>
        <v>plays</v>
      </c>
      <c r="S2897" s="10">
        <f t="shared" si="273"/>
        <v>41811.347129629627</v>
      </c>
      <c r="T2897" s="10">
        <f t="shared" si="274"/>
        <v>41812.666666666664</v>
      </c>
    </row>
    <row r="2898" spans="1:20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6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5"/>
        <v>plays</v>
      </c>
      <c r="S2898" s="10">
        <f t="shared" si="273"/>
        <v>42701.700474537036</v>
      </c>
      <c r="T2898" s="10">
        <f t="shared" si="274"/>
        <v>42716.041666666664</v>
      </c>
    </row>
    <row r="2899" spans="1:20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6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5"/>
        <v>plays</v>
      </c>
      <c r="S2899" s="10">
        <f t="shared" si="273"/>
        <v>42258.438171296293</v>
      </c>
      <c r="T2899" s="10">
        <f t="shared" si="274"/>
        <v>42288.436863425923</v>
      </c>
    </row>
    <row r="2900" spans="1:20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6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5"/>
        <v>plays</v>
      </c>
      <c r="S2900" s="10">
        <f t="shared" si="273"/>
        <v>42278.456631944442</v>
      </c>
      <c r="T2900" s="10">
        <f t="shared" si="274"/>
        <v>42308.456631944442</v>
      </c>
    </row>
    <row r="2901" spans="1:20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t="e">
        <f t="shared" si="271"/>
        <v>#DIV/0!</v>
      </c>
      <c r="Q2901" t="str">
        <f t="shared" si="272"/>
        <v>theater</v>
      </c>
      <c r="R2901" t="str">
        <f t="shared" si="275"/>
        <v>plays</v>
      </c>
      <c r="S2901" s="10">
        <f t="shared" si="273"/>
        <v>42514.869884259257</v>
      </c>
      <c r="T2901" s="10">
        <f t="shared" si="274"/>
        <v>42574.869884259257</v>
      </c>
    </row>
    <row r="2902" spans="1:20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5"/>
        <v>plays</v>
      </c>
      <c r="S2902" s="10">
        <f t="shared" si="273"/>
        <v>41830.025833333333</v>
      </c>
      <c r="T2902" s="10">
        <f t="shared" si="274"/>
        <v>41860.025833333333</v>
      </c>
    </row>
    <row r="2903" spans="1:20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0.8</v>
      </c>
      <c r="P2903">
        <f t="shared" si="271"/>
        <v>3</v>
      </c>
      <c r="Q2903" t="str">
        <f t="shared" si="272"/>
        <v>theater</v>
      </c>
      <c r="R2903" t="str">
        <f t="shared" si="275"/>
        <v>plays</v>
      </c>
      <c r="S2903" s="10">
        <f t="shared" si="273"/>
        <v>41982.696053240739</v>
      </c>
      <c r="T2903" s="10">
        <f t="shared" si="274"/>
        <v>42042.696053240739</v>
      </c>
    </row>
    <row r="2904" spans="1:20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5"/>
        <v>plays</v>
      </c>
      <c r="S2904" s="10">
        <f t="shared" si="273"/>
        <v>42210.231435185182</v>
      </c>
      <c r="T2904" s="10">
        <f t="shared" si="274"/>
        <v>42240.231435185182</v>
      </c>
    </row>
    <row r="2905" spans="1:20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5"/>
        <v>plays</v>
      </c>
      <c r="S2905" s="10">
        <f t="shared" si="273"/>
        <v>42195.95854166666</v>
      </c>
      <c r="T2905" s="10">
        <f t="shared" si="274"/>
        <v>42255.95854166666</v>
      </c>
    </row>
    <row r="2906" spans="1:20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5</v>
      </c>
      <c r="P2906">
        <f t="shared" si="271"/>
        <v>18.75</v>
      </c>
      <c r="Q2906" t="str">
        <f t="shared" si="272"/>
        <v>theater</v>
      </c>
      <c r="R2906" t="str">
        <f t="shared" si="275"/>
        <v>plays</v>
      </c>
      <c r="S2906" s="10">
        <f t="shared" si="273"/>
        <v>41940.759618055556</v>
      </c>
      <c r="T2906" s="10">
        <f t="shared" si="274"/>
        <v>41952.291666666664</v>
      </c>
    </row>
    <row r="2907" spans="1:20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5"/>
        <v>plays</v>
      </c>
      <c r="S2907" s="10">
        <f t="shared" si="273"/>
        <v>42605.848530092589</v>
      </c>
      <c r="T2907" s="10">
        <f t="shared" si="274"/>
        <v>42619.848530092589</v>
      </c>
    </row>
    <row r="2908" spans="1:20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5"/>
        <v>plays</v>
      </c>
      <c r="S2908" s="10">
        <f t="shared" si="273"/>
        <v>42199.440578703703</v>
      </c>
      <c r="T2908" s="10">
        <f t="shared" si="274"/>
        <v>42216.833333333336</v>
      </c>
    </row>
    <row r="2909" spans="1:20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0.08</v>
      </c>
      <c r="P2909">
        <f t="shared" si="271"/>
        <v>1</v>
      </c>
      <c r="Q2909" t="str">
        <f t="shared" si="272"/>
        <v>theater</v>
      </c>
      <c r="R2909" t="str">
        <f t="shared" si="275"/>
        <v>plays</v>
      </c>
      <c r="S2909" s="10">
        <f t="shared" si="273"/>
        <v>42444.669409722221</v>
      </c>
      <c r="T2909" s="10">
        <f t="shared" si="274"/>
        <v>42504.669409722221</v>
      </c>
    </row>
    <row r="2910" spans="1:20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</v>
      </c>
      <c r="P2910">
        <f t="shared" si="271"/>
        <v>52.8</v>
      </c>
      <c r="Q2910" t="str">
        <f t="shared" si="272"/>
        <v>theater</v>
      </c>
      <c r="R2910" t="str">
        <f t="shared" si="275"/>
        <v>plays</v>
      </c>
      <c r="S2910" s="10">
        <f t="shared" si="273"/>
        <v>42499.523368055554</v>
      </c>
      <c r="T2910" s="10">
        <f t="shared" si="274"/>
        <v>42529.523368055554</v>
      </c>
    </row>
    <row r="2911" spans="1:20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5"/>
        <v>plays</v>
      </c>
      <c r="S2911" s="10">
        <f t="shared" si="273"/>
        <v>41929.057881944442</v>
      </c>
      <c r="T2911" s="10">
        <f t="shared" si="274"/>
        <v>41968.615277777775</v>
      </c>
    </row>
    <row r="2912" spans="1:20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5"/>
        <v>plays</v>
      </c>
      <c r="S2912" s="10">
        <f t="shared" si="273"/>
        <v>42107.632951388885</v>
      </c>
      <c r="T2912" s="10">
        <f t="shared" si="274"/>
        <v>42167.632951388885</v>
      </c>
    </row>
    <row r="2913" spans="1:20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5"/>
        <v>plays</v>
      </c>
      <c r="S2913" s="10">
        <f t="shared" si="273"/>
        <v>42142.560486111113</v>
      </c>
      <c r="T2913" s="10">
        <f t="shared" si="274"/>
        <v>42182.560486111113</v>
      </c>
    </row>
    <row r="2914" spans="1:20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5"/>
        <v>plays</v>
      </c>
      <c r="S2914" s="10">
        <f t="shared" si="273"/>
        <v>42353.923310185179</v>
      </c>
      <c r="T2914" s="10">
        <f t="shared" si="274"/>
        <v>42383.923310185179</v>
      </c>
    </row>
    <row r="2915" spans="1:20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0.02</v>
      </c>
      <c r="P2915">
        <f t="shared" si="271"/>
        <v>1</v>
      </c>
      <c r="Q2915" t="str">
        <f t="shared" si="272"/>
        <v>theater</v>
      </c>
      <c r="R2915" t="str">
        <f t="shared" si="275"/>
        <v>plays</v>
      </c>
      <c r="S2915" s="10">
        <f t="shared" si="273"/>
        <v>41828.714571759258</v>
      </c>
      <c r="T2915" s="10">
        <f t="shared" si="274"/>
        <v>41888.714571759258</v>
      </c>
    </row>
    <row r="2916" spans="1:20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5"/>
        <v>plays</v>
      </c>
      <c r="S2916" s="10">
        <f t="shared" si="273"/>
        <v>42017.699004629627</v>
      </c>
      <c r="T2916" s="10">
        <f t="shared" si="274"/>
        <v>42077.657337962963</v>
      </c>
    </row>
    <row r="2917" spans="1:20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5"/>
        <v>plays</v>
      </c>
      <c r="S2917" s="10">
        <f t="shared" si="273"/>
        <v>42415.189699074072</v>
      </c>
      <c r="T2917" s="10">
        <f t="shared" si="274"/>
        <v>42445.1480324074</v>
      </c>
    </row>
    <row r="2918" spans="1:20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5"/>
        <v>plays</v>
      </c>
      <c r="S2918" s="10">
        <f t="shared" si="273"/>
        <v>41755.268391203703</v>
      </c>
      <c r="T2918" s="10">
        <f t="shared" si="274"/>
        <v>41778.268391203703</v>
      </c>
    </row>
    <row r="2919" spans="1:20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5"/>
        <v>plays</v>
      </c>
      <c r="S2919" s="10">
        <f t="shared" si="273"/>
        <v>42245.026006944441</v>
      </c>
      <c r="T2919" s="10">
        <f t="shared" si="274"/>
        <v>42263.026006944441</v>
      </c>
    </row>
    <row r="2920" spans="1:20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5"/>
        <v>plays</v>
      </c>
      <c r="S2920" s="10">
        <f t="shared" si="273"/>
        <v>42278.421377314815</v>
      </c>
      <c r="T2920" s="10">
        <f t="shared" si="274"/>
        <v>42306.421377314815</v>
      </c>
    </row>
    <row r="2921" spans="1:20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</v>
      </c>
      <c r="P2921">
        <f t="shared" si="271"/>
        <v>8.5</v>
      </c>
      <c r="Q2921" t="str">
        <f t="shared" si="272"/>
        <v>theater</v>
      </c>
      <c r="R2921" t="str">
        <f t="shared" si="275"/>
        <v>plays</v>
      </c>
      <c r="S2921" s="10">
        <f t="shared" si="273"/>
        <v>41826.411215277774</v>
      </c>
      <c r="T2921" s="10">
        <f t="shared" si="274"/>
        <v>41856.411215277774</v>
      </c>
    </row>
    <row r="2922" spans="1:20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5"/>
        <v>plays</v>
      </c>
      <c r="S2922" s="10">
        <f t="shared" si="273"/>
        <v>42058.584143518521</v>
      </c>
      <c r="T2922" s="10">
        <f t="shared" si="274"/>
        <v>42088.54247685185</v>
      </c>
    </row>
    <row r="2923" spans="1:20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5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129</v>
      </c>
      <c r="P2923">
        <f t="shared" si="271"/>
        <v>43</v>
      </c>
      <c r="Q2923" t="str">
        <f t="shared" si="272"/>
        <v>theater</v>
      </c>
      <c r="R2923" t="str">
        <f t="shared" si="275"/>
        <v>musical</v>
      </c>
      <c r="S2923" s="10">
        <f t="shared" si="273"/>
        <v>41877.678287037037</v>
      </c>
      <c r="T2923" s="10">
        <f t="shared" si="274"/>
        <v>41907.678287037037</v>
      </c>
    </row>
    <row r="2924" spans="1:20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5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5"/>
        <v>musical</v>
      </c>
      <c r="S2924" s="10">
        <f t="shared" si="273"/>
        <v>42097.665821759256</v>
      </c>
      <c r="T2924" s="10">
        <f t="shared" si="274"/>
        <v>42142.665821759256</v>
      </c>
    </row>
    <row r="2925" spans="1:20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100</v>
      </c>
      <c r="P2925">
        <f t="shared" si="271"/>
        <v>30</v>
      </c>
      <c r="Q2925" t="str">
        <f t="shared" si="272"/>
        <v>theater</v>
      </c>
      <c r="R2925" t="str">
        <f t="shared" si="275"/>
        <v>musical</v>
      </c>
      <c r="S2925" s="10">
        <f t="shared" si="273"/>
        <v>42012.944201388884</v>
      </c>
      <c r="T2925" s="10">
        <f t="shared" si="274"/>
        <v>42027.916666666664</v>
      </c>
    </row>
    <row r="2926" spans="1:20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5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5"/>
        <v>musical</v>
      </c>
      <c r="S2926" s="10">
        <f t="shared" si="273"/>
        <v>42103.348495370366</v>
      </c>
      <c r="T2926" s="10">
        <f t="shared" si="274"/>
        <v>42132.957638888889</v>
      </c>
    </row>
    <row r="2927" spans="1:20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5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5"/>
        <v>musical</v>
      </c>
      <c r="S2927" s="10">
        <f t="shared" si="273"/>
        <v>41863.375787037039</v>
      </c>
      <c r="T2927" s="10">
        <f t="shared" si="274"/>
        <v>41893.375787037039</v>
      </c>
    </row>
    <row r="2928" spans="1:20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5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125</v>
      </c>
      <c r="P2928">
        <f t="shared" si="271"/>
        <v>75</v>
      </c>
      <c r="Q2928" t="str">
        <f t="shared" si="272"/>
        <v>theater</v>
      </c>
      <c r="R2928" t="str">
        <f t="shared" si="275"/>
        <v>musical</v>
      </c>
      <c r="S2928" s="10">
        <f t="shared" si="273"/>
        <v>42044.557627314811</v>
      </c>
      <c r="T2928" s="10">
        <f t="shared" si="274"/>
        <v>42058.557627314811</v>
      </c>
    </row>
    <row r="2929" spans="1:20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5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5"/>
        <v>musical</v>
      </c>
      <c r="S2929" s="10">
        <f t="shared" si="273"/>
        <v>41806.460983796293</v>
      </c>
      <c r="T2929" s="10">
        <f t="shared" si="274"/>
        <v>41835</v>
      </c>
    </row>
    <row r="2930" spans="1:20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5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5"/>
        <v>musical</v>
      </c>
      <c r="S2930" s="10">
        <f t="shared" si="273"/>
        <v>42403.789884259262</v>
      </c>
      <c r="T2930" s="10">
        <f t="shared" si="274"/>
        <v>42433.789884259262</v>
      </c>
    </row>
    <row r="2931" spans="1:20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5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5"/>
        <v>musical</v>
      </c>
      <c r="S2931" s="10">
        <f t="shared" si="273"/>
        <v>41754.355995370366</v>
      </c>
      <c r="T2931" s="10">
        <f t="shared" si="274"/>
        <v>41784.355995370366</v>
      </c>
    </row>
    <row r="2932" spans="1:20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5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5"/>
        <v>musical</v>
      </c>
      <c r="S2932" s="10">
        <f t="shared" si="273"/>
        <v>42101.375740740739</v>
      </c>
      <c r="T2932" s="10">
        <f t="shared" si="274"/>
        <v>42131.375740740739</v>
      </c>
    </row>
    <row r="2933" spans="1:20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5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5"/>
        <v>musical</v>
      </c>
      <c r="S2933" s="10">
        <f t="shared" si="273"/>
        <v>41872.082905092589</v>
      </c>
      <c r="T2933" s="10">
        <f t="shared" si="274"/>
        <v>41897.047222222223</v>
      </c>
    </row>
    <row r="2934" spans="1:20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5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5"/>
        <v>musical</v>
      </c>
      <c r="S2934" s="10">
        <f t="shared" si="273"/>
        <v>42024.956446759257</v>
      </c>
      <c r="T2934" s="10">
        <f t="shared" si="274"/>
        <v>42056.249999999993</v>
      </c>
    </row>
    <row r="2935" spans="1:20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5"/>
        <v>musical</v>
      </c>
      <c r="S2935" s="10">
        <f t="shared" si="273"/>
        <v>42495.748298611106</v>
      </c>
      <c r="T2935" s="10">
        <f t="shared" si="274"/>
        <v>42525.748298611106</v>
      </c>
    </row>
    <row r="2936" spans="1:20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5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5"/>
        <v>musical</v>
      </c>
      <c r="S2936" s="10">
        <f t="shared" si="273"/>
        <v>41775.427824074075</v>
      </c>
      <c r="T2936" s="10">
        <f t="shared" si="274"/>
        <v>41805.427824074075</v>
      </c>
    </row>
    <row r="2937" spans="1:20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5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5"/>
        <v>musical</v>
      </c>
      <c r="S2937" s="10">
        <f t="shared" si="273"/>
        <v>42553.375092592592</v>
      </c>
      <c r="T2937" s="10">
        <f t="shared" si="274"/>
        <v>42611.499999999993</v>
      </c>
    </row>
    <row r="2938" spans="1:20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5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5"/>
        <v>musical</v>
      </c>
      <c r="S2938" s="10">
        <f t="shared" si="273"/>
        <v>41912.442395833328</v>
      </c>
      <c r="T2938" s="10">
        <f t="shared" si="274"/>
        <v>41924.999305555553</v>
      </c>
    </row>
    <row r="2939" spans="1:20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5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5"/>
        <v>musical</v>
      </c>
      <c r="S2939" s="10">
        <f t="shared" si="273"/>
        <v>41803.248993055553</v>
      </c>
      <c r="T2939" s="10">
        <f t="shared" si="274"/>
        <v>41833.248993055553</v>
      </c>
    </row>
    <row r="2940" spans="1:20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5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101.375</v>
      </c>
      <c r="P2940">
        <f t="shared" si="271"/>
        <v>126.71875</v>
      </c>
      <c r="Q2940" t="str">
        <f t="shared" si="272"/>
        <v>theater</v>
      </c>
      <c r="R2940" t="str">
        <f t="shared" si="275"/>
        <v>musical</v>
      </c>
      <c r="S2940" s="10">
        <f t="shared" si="273"/>
        <v>42004.495532407404</v>
      </c>
      <c r="T2940" s="10">
        <f t="shared" si="274"/>
        <v>42034.495532407404</v>
      </c>
    </row>
    <row r="2941" spans="1:20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5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102.875</v>
      </c>
      <c r="P2941">
        <f t="shared" si="271"/>
        <v>329.2</v>
      </c>
      <c r="Q2941" t="str">
        <f t="shared" si="272"/>
        <v>theater</v>
      </c>
      <c r="R2941" t="str">
        <f t="shared" si="275"/>
        <v>musical</v>
      </c>
      <c r="S2941" s="10">
        <f t="shared" si="273"/>
        <v>41845.60083333333</v>
      </c>
      <c r="T2941" s="10">
        <f t="shared" si="274"/>
        <v>41878.833333333328</v>
      </c>
    </row>
    <row r="2942" spans="1:20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5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5"/>
        <v>musical</v>
      </c>
      <c r="S2942" s="10">
        <f t="shared" si="273"/>
        <v>41982.565023148149</v>
      </c>
      <c r="T2942" s="10">
        <f t="shared" si="274"/>
        <v>42022.565023148149</v>
      </c>
    </row>
    <row r="2943" spans="1:20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5"/>
        <v>spaces</v>
      </c>
      <c r="S2943" s="10">
        <f t="shared" si="273"/>
        <v>42034.751793981479</v>
      </c>
      <c r="T2943" s="10">
        <f t="shared" si="274"/>
        <v>42064.751793981479</v>
      </c>
    </row>
    <row r="2944" spans="1:20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5"/>
        <v>spaces</v>
      </c>
      <c r="S2944" s="10">
        <f t="shared" si="273"/>
        <v>42334.595590277771</v>
      </c>
      <c r="T2944" s="10">
        <f t="shared" si="274"/>
        <v>42354.637499999997</v>
      </c>
    </row>
    <row r="2945" spans="1:20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t="e">
        <f t="shared" si="271"/>
        <v>#DIV/0!</v>
      </c>
      <c r="Q2945" t="str">
        <f t="shared" si="272"/>
        <v>theater</v>
      </c>
      <c r="R2945" t="str">
        <f t="shared" si="275"/>
        <v>spaces</v>
      </c>
      <c r="S2945" s="10">
        <f t="shared" si="273"/>
        <v>42076.921064814807</v>
      </c>
      <c r="T2945" s="10">
        <f t="shared" si="274"/>
        <v>42106.921064814807</v>
      </c>
    </row>
    <row r="2946" spans="1:20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1</v>
      </c>
      <c r="P2946">
        <f t="shared" si="271"/>
        <v>100</v>
      </c>
      <c r="Q2946" t="str">
        <f t="shared" si="272"/>
        <v>theater</v>
      </c>
      <c r="R2946" t="str">
        <f t="shared" si="275"/>
        <v>spaces</v>
      </c>
      <c r="S2946" s="10">
        <f t="shared" si="273"/>
        <v>42132.705995370365</v>
      </c>
      <c r="T2946" s="10">
        <f t="shared" si="274"/>
        <v>42162.705995370365</v>
      </c>
    </row>
    <row r="2947" spans="1:20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t="e">
        <f t="shared" ref="P2947:P3010" si="277">(E2947/L2947)</f>
        <v>#DIV/0!</v>
      </c>
      <c r="Q2947" t="str">
        <f t="shared" ref="Q2947:Q3010" si="278">LEFT(N2947,SEARCH("/",N2947,1)-1)</f>
        <v>theater</v>
      </c>
      <c r="R2947" t="str">
        <f t="shared" si="275"/>
        <v>spaces</v>
      </c>
      <c r="S2947" s="10">
        <f t="shared" ref="S2947:S3010" si="279">(J2947/86400)+25569+(-5/24)</f>
        <v>42117.931250000001</v>
      </c>
      <c r="T2947" s="10">
        <f t="shared" ref="T2947:T3010" si="280">(I2947/86400)+25569+(-5/24)</f>
        <v>42147.931250000001</v>
      </c>
    </row>
    <row r="2948" spans="1:20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5"/>
        <v>spaces</v>
      </c>
      <c r="S2948" s="10">
        <f t="shared" si="279"/>
        <v>42567.322824074072</v>
      </c>
      <c r="T2948" s="10">
        <f t="shared" si="280"/>
        <v>42597.322824074072</v>
      </c>
    </row>
    <row r="2949" spans="1:20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5"/>
        <v>spaces</v>
      </c>
      <c r="S2949" s="10">
        <f t="shared" si="279"/>
        <v>42649.353784722225</v>
      </c>
      <c r="T2949" s="10">
        <f t="shared" si="280"/>
        <v>42698.507638888885</v>
      </c>
    </row>
    <row r="2950" spans="1:20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ref="R2950:R3013" si="281">RIGHT(N2950,VALUE(LEN(N2950)-LEN(LEFT(N2950,SEARCH("/",N2950,1)-1))-1))</f>
        <v>spaces</v>
      </c>
      <c r="S2950" s="10">
        <f t="shared" si="279"/>
        <v>42097.440891203696</v>
      </c>
      <c r="T2950" s="10">
        <f t="shared" si="280"/>
        <v>42157.440891203696</v>
      </c>
    </row>
    <row r="2951" spans="1:20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ref="O2951:O3014" si="282">(E2951/D2951)*100</f>
        <v>2.5</v>
      </c>
      <c r="P2951">
        <f t="shared" si="277"/>
        <v>12.5</v>
      </c>
      <c r="Q2951" t="str">
        <f t="shared" si="278"/>
        <v>theater</v>
      </c>
      <c r="R2951" t="str">
        <f t="shared" si="281"/>
        <v>spaces</v>
      </c>
      <c r="S2951" s="10">
        <f t="shared" si="279"/>
        <v>42297.61478009259</v>
      </c>
      <c r="T2951" s="10">
        <f t="shared" si="280"/>
        <v>42327.656446759262</v>
      </c>
    </row>
    <row r="2952" spans="1:20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82"/>
        <v>0</v>
      </c>
      <c r="P2952" t="e">
        <f t="shared" si="277"/>
        <v>#DIV/0!</v>
      </c>
      <c r="Q2952" t="str">
        <f t="shared" si="278"/>
        <v>theater</v>
      </c>
      <c r="R2952" t="str">
        <f t="shared" si="281"/>
        <v>spaces</v>
      </c>
      <c r="S2952" s="10">
        <f t="shared" si="279"/>
        <v>42362.156851851854</v>
      </c>
      <c r="T2952" s="10">
        <f t="shared" si="280"/>
        <v>42392.156851851854</v>
      </c>
    </row>
    <row r="2953" spans="1:20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5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82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81"/>
        <v>spaces</v>
      </c>
      <c r="S2953" s="10">
        <f t="shared" si="279"/>
        <v>41872.594594907401</v>
      </c>
      <c r="T2953" s="10">
        <f t="shared" si="280"/>
        <v>41917.594594907401</v>
      </c>
    </row>
    <row r="2954" spans="1:20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5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82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81"/>
        <v>spaces</v>
      </c>
      <c r="S2954" s="10">
        <f t="shared" si="279"/>
        <v>42628.481932870367</v>
      </c>
      <c r="T2954" s="10">
        <f t="shared" si="280"/>
        <v>42659.958333333336</v>
      </c>
    </row>
    <row r="2955" spans="1:20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82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81"/>
        <v>spaces</v>
      </c>
      <c r="S2955" s="10">
        <f t="shared" si="279"/>
        <v>42255.583576388883</v>
      </c>
      <c r="T2955" s="10">
        <f t="shared" si="280"/>
        <v>42285.583576388883</v>
      </c>
    </row>
    <row r="2956" spans="1:20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5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82"/>
        <v>0</v>
      </c>
      <c r="P2956" t="e">
        <f t="shared" si="277"/>
        <v>#DIV/0!</v>
      </c>
      <c r="Q2956" t="str">
        <f t="shared" si="278"/>
        <v>theater</v>
      </c>
      <c r="R2956" t="str">
        <f t="shared" si="281"/>
        <v>spaces</v>
      </c>
      <c r="S2956" s="10">
        <f t="shared" si="279"/>
        <v>42790.375034722216</v>
      </c>
      <c r="T2956" s="10">
        <f t="shared" si="280"/>
        <v>42810.333368055552</v>
      </c>
    </row>
    <row r="2957" spans="1:20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5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82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81"/>
        <v>spaces</v>
      </c>
      <c r="S2957" s="10">
        <f t="shared" si="279"/>
        <v>42141.532974537033</v>
      </c>
      <c r="T2957" s="10">
        <f t="shared" si="280"/>
        <v>42171.532974537033</v>
      </c>
    </row>
    <row r="2958" spans="1:20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5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82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81"/>
        <v>spaces</v>
      </c>
      <c r="S2958" s="10">
        <f t="shared" si="279"/>
        <v>42464.750578703701</v>
      </c>
      <c r="T2958" s="10">
        <f t="shared" si="280"/>
        <v>42494.750578703701</v>
      </c>
    </row>
    <row r="2959" spans="1:20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5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82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81"/>
        <v>spaces</v>
      </c>
      <c r="S2959" s="10">
        <f t="shared" si="279"/>
        <v>42030.80291666666</v>
      </c>
      <c r="T2959" s="10">
        <f t="shared" si="280"/>
        <v>42090.761249999996</v>
      </c>
    </row>
    <row r="2960" spans="1:20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5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82"/>
        <v>0</v>
      </c>
      <c r="P2960" t="e">
        <f t="shared" si="277"/>
        <v>#DIV/0!</v>
      </c>
      <c r="Q2960" t="str">
        <f t="shared" si="278"/>
        <v>theater</v>
      </c>
      <c r="R2960" t="str">
        <f t="shared" si="281"/>
        <v>spaces</v>
      </c>
      <c r="S2960" s="10">
        <f t="shared" si="279"/>
        <v>42438.570798611108</v>
      </c>
      <c r="T2960" s="10">
        <f t="shared" si="280"/>
        <v>42498.529131944444</v>
      </c>
    </row>
    <row r="2961" spans="1:20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5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82"/>
        <v>0</v>
      </c>
      <c r="P2961" t="e">
        <f t="shared" si="277"/>
        <v>#DIV/0!</v>
      </c>
      <c r="Q2961" t="str">
        <f t="shared" si="278"/>
        <v>theater</v>
      </c>
      <c r="R2961" t="str">
        <f t="shared" si="281"/>
        <v>spaces</v>
      </c>
      <c r="S2961" s="10">
        <f t="shared" si="279"/>
        <v>42497.800057870372</v>
      </c>
      <c r="T2961" s="10">
        <f t="shared" si="280"/>
        <v>42527.800057870372</v>
      </c>
    </row>
    <row r="2962" spans="1:20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5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82"/>
        <v>0</v>
      </c>
      <c r="P2962" t="e">
        <f t="shared" si="277"/>
        <v>#DIV/0!</v>
      </c>
      <c r="Q2962" t="str">
        <f t="shared" si="278"/>
        <v>theater</v>
      </c>
      <c r="R2962" t="str">
        <f t="shared" si="281"/>
        <v>spaces</v>
      </c>
      <c r="S2962" s="10">
        <f t="shared" si="279"/>
        <v>41863.54887731481</v>
      </c>
      <c r="T2962" s="10">
        <f t="shared" si="280"/>
        <v>41893.54887731481</v>
      </c>
    </row>
    <row r="2963" spans="1:20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5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82"/>
        <v>109.62</v>
      </c>
      <c r="P2963">
        <f t="shared" si="277"/>
        <v>50.75</v>
      </c>
      <c r="Q2963" t="str">
        <f t="shared" si="278"/>
        <v>theater</v>
      </c>
      <c r="R2963" t="str">
        <f t="shared" si="281"/>
        <v>plays</v>
      </c>
      <c r="S2963" s="10">
        <f t="shared" si="279"/>
        <v>42061.004155092589</v>
      </c>
      <c r="T2963" s="10">
        <f t="shared" si="280"/>
        <v>42088.958333333336</v>
      </c>
    </row>
    <row r="2964" spans="1:20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5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2"/>
        <v>121.8</v>
      </c>
      <c r="P2964">
        <f t="shared" si="277"/>
        <v>60.9</v>
      </c>
      <c r="Q2964" t="str">
        <f t="shared" si="278"/>
        <v>theater</v>
      </c>
      <c r="R2964" t="str">
        <f t="shared" si="281"/>
        <v>plays</v>
      </c>
      <c r="S2964" s="10">
        <f t="shared" si="279"/>
        <v>42036.035949074074</v>
      </c>
      <c r="T2964" s="10">
        <f t="shared" si="280"/>
        <v>42064.082638888889</v>
      </c>
    </row>
    <row r="2965" spans="1:20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81"/>
        <v>plays</v>
      </c>
      <c r="S2965" s="10">
        <f t="shared" si="279"/>
        <v>42157.26185185185</v>
      </c>
      <c r="T2965" s="10">
        <f t="shared" si="280"/>
        <v>42187.26185185185</v>
      </c>
    </row>
    <row r="2966" spans="1:20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5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81"/>
        <v>plays</v>
      </c>
      <c r="S2966" s="10">
        <f t="shared" si="279"/>
        <v>41827.701608796291</v>
      </c>
      <c r="T2966" s="10">
        <f t="shared" si="280"/>
        <v>41857.688888888886</v>
      </c>
    </row>
    <row r="2967" spans="1:20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5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81"/>
        <v>plays</v>
      </c>
      <c r="S2967" s="10">
        <f t="shared" si="279"/>
        <v>42162.521215277775</v>
      </c>
      <c r="T2967" s="10">
        <f t="shared" si="280"/>
        <v>42192.521215277775</v>
      </c>
    </row>
    <row r="2968" spans="1:20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5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81"/>
        <v>plays</v>
      </c>
      <c r="S2968" s="10">
        <f t="shared" si="279"/>
        <v>42233.530231481483</v>
      </c>
      <c r="T2968" s="10">
        <f t="shared" si="280"/>
        <v>42263.530231481483</v>
      </c>
    </row>
    <row r="2969" spans="1:20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5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81"/>
        <v>plays</v>
      </c>
      <c r="S2969" s="10">
        <f t="shared" si="279"/>
        <v>42041.989490740736</v>
      </c>
      <c r="T2969" s="10">
        <f t="shared" si="280"/>
        <v>42071.947824074072</v>
      </c>
    </row>
    <row r="2970" spans="1:20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5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81"/>
        <v>plays</v>
      </c>
      <c r="S2970" s="10">
        <f t="shared" si="279"/>
        <v>42585.315509259257</v>
      </c>
      <c r="T2970" s="10">
        <f t="shared" si="280"/>
        <v>42598.957638888889</v>
      </c>
    </row>
    <row r="2971" spans="1:20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5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81"/>
        <v>plays</v>
      </c>
      <c r="S2971" s="10">
        <f t="shared" si="279"/>
        <v>42097.578159722216</v>
      </c>
      <c r="T2971" s="10">
        <f t="shared" si="280"/>
        <v>42127.743750000001</v>
      </c>
    </row>
    <row r="2972" spans="1:20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5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81"/>
        <v>plays</v>
      </c>
      <c r="S2972" s="10">
        <f t="shared" si="279"/>
        <v>41808.461238425924</v>
      </c>
      <c r="T2972" s="10">
        <f t="shared" si="280"/>
        <v>41838.461238425924</v>
      </c>
    </row>
    <row r="2973" spans="1:20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5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81"/>
        <v>plays</v>
      </c>
      <c r="S2973" s="10">
        <f t="shared" si="279"/>
        <v>41852.449976851851</v>
      </c>
      <c r="T2973" s="10">
        <f t="shared" si="280"/>
        <v>41882.449976851851</v>
      </c>
    </row>
    <row r="2974" spans="1:20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5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81"/>
        <v>plays</v>
      </c>
      <c r="S2974" s="10">
        <f t="shared" si="279"/>
        <v>42693.90185185185</v>
      </c>
      <c r="T2974" s="10">
        <f t="shared" si="280"/>
        <v>42708.833333333336</v>
      </c>
    </row>
    <row r="2975" spans="1:20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81"/>
        <v>plays</v>
      </c>
      <c r="S2975" s="10">
        <f t="shared" si="279"/>
        <v>42341.610046296293</v>
      </c>
      <c r="T2975" s="10">
        <f t="shared" si="280"/>
        <v>42369.958333333336</v>
      </c>
    </row>
    <row r="2976" spans="1:20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5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81"/>
        <v>plays</v>
      </c>
      <c r="S2976" s="10">
        <f t="shared" si="279"/>
        <v>41879.852673611109</v>
      </c>
      <c r="T2976" s="10">
        <f t="shared" si="280"/>
        <v>41907.857638888883</v>
      </c>
    </row>
    <row r="2977" spans="1:20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5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81"/>
        <v>plays</v>
      </c>
      <c r="S2977" s="10">
        <f t="shared" si="279"/>
        <v>41941.475532407407</v>
      </c>
      <c r="T2977" s="10">
        <f t="shared" si="280"/>
        <v>41969.916666666664</v>
      </c>
    </row>
    <row r="2978" spans="1:20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5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81"/>
        <v>plays</v>
      </c>
      <c r="S2978" s="10">
        <f t="shared" si="279"/>
        <v>42425.522337962961</v>
      </c>
      <c r="T2978" s="10">
        <f t="shared" si="280"/>
        <v>42442.291666666664</v>
      </c>
    </row>
    <row r="2979" spans="1:20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5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81"/>
        <v>plays</v>
      </c>
      <c r="S2979" s="10">
        <f t="shared" si="279"/>
        <v>42026.672847222224</v>
      </c>
      <c r="T2979" s="10">
        <f t="shared" si="280"/>
        <v>42085.884722222218</v>
      </c>
    </row>
    <row r="2980" spans="1:20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5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81"/>
        <v>plays</v>
      </c>
      <c r="S2980" s="10">
        <f t="shared" si="279"/>
        <v>41922.432256944441</v>
      </c>
      <c r="T2980" s="10">
        <f t="shared" si="280"/>
        <v>41932.040972222218</v>
      </c>
    </row>
    <row r="2981" spans="1:20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5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81"/>
        <v>plays</v>
      </c>
      <c r="S2981" s="10">
        <f t="shared" si="279"/>
        <v>41993.616006944438</v>
      </c>
      <c r="T2981" s="10">
        <f t="shared" si="280"/>
        <v>42010.041666666664</v>
      </c>
    </row>
    <row r="2982" spans="1:20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5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81"/>
        <v>plays</v>
      </c>
      <c r="S2982" s="10">
        <f t="shared" si="279"/>
        <v>42219.70752314815</v>
      </c>
      <c r="T2982" s="10">
        <f t="shared" si="280"/>
        <v>42239.874999999993</v>
      </c>
    </row>
    <row r="2983" spans="1:20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5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81"/>
        <v>spaces</v>
      </c>
      <c r="S2983" s="10">
        <f t="shared" si="279"/>
        <v>42225.351342592585</v>
      </c>
      <c r="T2983" s="10">
        <f t="shared" si="280"/>
        <v>42270.351342592585</v>
      </c>
    </row>
    <row r="2984" spans="1:20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5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81"/>
        <v>spaces</v>
      </c>
      <c r="S2984" s="10">
        <f t="shared" si="279"/>
        <v>42381.478506944441</v>
      </c>
      <c r="T2984" s="10">
        <f t="shared" si="280"/>
        <v>42411.478506944441</v>
      </c>
    </row>
    <row r="2985" spans="1:20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81"/>
        <v>spaces</v>
      </c>
      <c r="S2985" s="10">
        <f t="shared" si="279"/>
        <v>41894.424027777779</v>
      </c>
      <c r="T2985" s="10">
        <f t="shared" si="280"/>
        <v>41954.465694444443</v>
      </c>
    </row>
    <row r="2986" spans="1:20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5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81"/>
        <v>spaces</v>
      </c>
      <c r="S2986" s="10">
        <f t="shared" si="279"/>
        <v>42576.070381944439</v>
      </c>
      <c r="T2986" s="10">
        <f t="shared" si="280"/>
        <v>42606.070381944439</v>
      </c>
    </row>
    <row r="2987" spans="1:20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5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81"/>
        <v>spaces</v>
      </c>
      <c r="S2987" s="10">
        <f t="shared" si="279"/>
        <v>42654.765370370369</v>
      </c>
      <c r="T2987" s="10">
        <f t="shared" si="280"/>
        <v>42673.958333333336</v>
      </c>
    </row>
    <row r="2988" spans="1:20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5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81"/>
        <v>spaces</v>
      </c>
      <c r="S2988" s="10">
        <f t="shared" si="279"/>
        <v>42431.29173611111</v>
      </c>
      <c r="T2988" s="10">
        <f t="shared" si="280"/>
        <v>42491.250069444439</v>
      </c>
    </row>
    <row r="2989" spans="1:20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5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81"/>
        <v>spaces</v>
      </c>
      <c r="S2989" s="10">
        <f t="shared" si="279"/>
        <v>42627.098969907405</v>
      </c>
      <c r="T2989" s="10">
        <f t="shared" si="280"/>
        <v>42655.791666666664</v>
      </c>
    </row>
    <row r="2990" spans="1:20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5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81"/>
        <v>spaces</v>
      </c>
      <c r="S2990" s="10">
        <f t="shared" si="279"/>
        <v>42511.153715277775</v>
      </c>
      <c r="T2990" s="10">
        <f t="shared" si="280"/>
        <v>42541.153715277775</v>
      </c>
    </row>
    <row r="2991" spans="1:20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5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81"/>
        <v>spaces</v>
      </c>
      <c r="S2991" s="10">
        <f t="shared" si="279"/>
        <v>42336.812060185184</v>
      </c>
      <c r="T2991" s="10">
        <f t="shared" si="280"/>
        <v>42358.999305555553</v>
      </c>
    </row>
    <row r="2992" spans="1:20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5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81"/>
        <v>spaces</v>
      </c>
      <c r="S2992" s="10">
        <f t="shared" si="279"/>
        <v>42341.365972222215</v>
      </c>
      <c r="T2992" s="10">
        <f t="shared" si="280"/>
        <v>42376.365972222215</v>
      </c>
    </row>
    <row r="2993" spans="1:20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5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81"/>
        <v>spaces</v>
      </c>
      <c r="S2993" s="10">
        <f t="shared" si="279"/>
        <v>42740.628819444442</v>
      </c>
      <c r="T2993" s="10">
        <f t="shared" si="280"/>
        <v>42762.628819444442</v>
      </c>
    </row>
    <row r="2994" spans="1:20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5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104.5</v>
      </c>
      <c r="P2994">
        <f t="shared" si="277"/>
        <v>48.984375</v>
      </c>
      <c r="Q2994" t="str">
        <f t="shared" si="278"/>
        <v>theater</v>
      </c>
      <c r="R2994" t="str">
        <f t="shared" si="281"/>
        <v>spaces</v>
      </c>
      <c r="S2994" s="10">
        <f t="shared" si="279"/>
        <v>42622.559143518512</v>
      </c>
      <c r="T2994" s="10">
        <f t="shared" si="280"/>
        <v>42652.559143518512</v>
      </c>
    </row>
    <row r="2995" spans="1:20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81"/>
        <v>spaces</v>
      </c>
      <c r="S2995" s="10">
        <f t="shared" si="279"/>
        <v>42390.63040509259</v>
      </c>
      <c r="T2995" s="10">
        <f t="shared" si="280"/>
        <v>42420.63040509259</v>
      </c>
    </row>
    <row r="2996" spans="1:20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5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81"/>
        <v>spaces</v>
      </c>
      <c r="S2996" s="10">
        <f t="shared" si="279"/>
        <v>41885.270509259259</v>
      </c>
      <c r="T2996" s="10">
        <f t="shared" si="280"/>
        <v>41915.270509259259</v>
      </c>
    </row>
    <row r="2997" spans="1:20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5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81"/>
        <v>spaces</v>
      </c>
      <c r="S2997" s="10">
        <f t="shared" si="279"/>
        <v>42724.456840277773</v>
      </c>
      <c r="T2997" s="10">
        <f t="shared" si="280"/>
        <v>42754.456840277773</v>
      </c>
    </row>
    <row r="2998" spans="1:20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5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81"/>
        <v>spaces</v>
      </c>
      <c r="S2998" s="10">
        <f t="shared" si="279"/>
        <v>42090.704166666663</v>
      </c>
      <c r="T2998" s="10">
        <f t="shared" si="280"/>
        <v>42150.704166666663</v>
      </c>
    </row>
    <row r="2999" spans="1:20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5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81"/>
        <v>spaces</v>
      </c>
      <c r="S2999" s="10">
        <f t="shared" si="279"/>
        <v>42775.525381944441</v>
      </c>
      <c r="T2999" s="10">
        <f t="shared" si="280"/>
        <v>42792.999305555553</v>
      </c>
    </row>
    <row r="3000" spans="1:20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5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81"/>
        <v>spaces</v>
      </c>
      <c r="S3000" s="10">
        <f t="shared" si="279"/>
        <v>41777.985289351847</v>
      </c>
      <c r="T3000" s="10">
        <f t="shared" si="280"/>
        <v>41805.975694444445</v>
      </c>
    </row>
    <row r="3001" spans="1:20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5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81"/>
        <v>spaces</v>
      </c>
      <c r="S3001" s="10">
        <f t="shared" si="279"/>
        <v>42780.531944444439</v>
      </c>
      <c r="T3001" s="10">
        <f t="shared" si="280"/>
        <v>42794.874999999993</v>
      </c>
    </row>
    <row r="3002" spans="1:20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5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100</v>
      </c>
      <c r="P3002">
        <f t="shared" si="277"/>
        <v>62.5</v>
      </c>
      <c r="Q3002" t="str">
        <f t="shared" si="278"/>
        <v>theater</v>
      </c>
      <c r="R3002" t="str">
        <f t="shared" si="281"/>
        <v>spaces</v>
      </c>
      <c r="S3002" s="10">
        <f t="shared" si="279"/>
        <v>42752.61886574074</v>
      </c>
      <c r="T3002" s="10">
        <f t="shared" si="280"/>
        <v>42766.541666666664</v>
      </c>
    </row>
    <row r="3003" spans="1:20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5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81"/>
        <v>spaces</v>
      </c>
      <c r="S3003" s="10">
        <f t="shared" si="279"/>
        <v>42534.687291666669</v>
      </c>
      <c r="T3003" s="10">
        <f t="shared" si="280"/>
        <v>42564.687291666669</v>
      </c>
    </row>
    <row r="3004" spans="1:20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5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81"/>
        <v>spaces</v>
      </c>
      <c r="S3004" s="10">
        <f t="shared" si="279"/>
        <v>41239.627916666665</v>
      </c>
      <c r="T3004" s="10">
        <f t="shared" si="280"/>
        <v>41269.627916666665</v>
      </c>
    </row>
    <row r="3005" spans="1:20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81"/>
        <v>spaces</v>
      </c>
      <c r="S3005" s="10">
        <f t="shared" si="279"/>
        <v>42398.640925925924</v>
      </c>
      <c r="T3005" s="10">
        <f t="shared" si="280"/>
        <v>42430.040972222218</v>
      </c>
    </row>
    <row r="3006" spans="1:20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5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81"/>
        <v>spaces</v>
      </c>
      <c r="S3006" s="10">
        <f t="shared" si="279"/>
        <v>41928.672731481478</v>
      </c>
      <c r="T3006" s="10">
        <f t="shared" si="280"/>
        <v>41958.714398148142</v>
      </c>
    </row>
    <row r="3007" spans="1:20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5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81"/>
        <v>spaces</v>
      </c>
      <c r="S3007" s="10">
        <f t="shared" si="279"/>
        <v>41888.466493055552</v>
      </c>
      <c r="T3007" s="10">
        <f t="shared" si="280"/>
        <v>41918.466493055552</v>
      </c>
    </row>
    <row r="3008" spans="1:20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5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81"/>
        <v>spaces</v>
      </c>
      <c r="S3008" s="10">
        <f t="shared" si="279"/>
        <v>41957.54850694444</v>
      </c>
      <c r="T3008" s="10">
        <f t="shared" si="280"/>
        <v>41987.54850694444</v>
      </c>
    </row>
    <row r="3009" spans="1:20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5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180</v>
      </c>
      <c r="P3009">
        <f t="shared" si="277"/>
        <v>54</v>
      </c>
      <c r="Q3009" t="str">
        <f t="shared" si="278"/>
        <v>theater</v>
      </c>
      <c r="R3009" t="str">
        <f t="shared" si="281"/>
        <v>spaces</v>
      </c>
      <c r="S3009" s="10">
        <f t="shared" si="279"/>
        <v>42098.007905092592</v>
      </c>
      <c r="T3009" s="10">
        <f t="shared" si="280"/>
        <v>42119.007905092592</v>
      </c>
    </row>
    <row r="3010" spans="1:20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5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81"/>
        <v>spaces</v>
      </c>
      <c r="S3010" s="10">
        <f t="shared" si="279"/>
        <v>42360.003692129627</v>
      </c>
      <c r="T3010" s="10">
        <f t="shared" si="280"/>
        <v>42390.003692129627</v>
      </c>
    </row>
    <row r="3011" spans="1:20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5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119.756</v>
      </c>
      <c r="P3011">
        <f t="shared" ref="P3011:P3074" si="283">(E3011/L3011)</f>
        <v>233.8984375</v>
      </c>
      <c r="Q3011" t="str">
        <f t="shared" ref="Q3011:Q3074" si="284">LEFT(N3011,SEARCH("/",N3011,1)-1)</f>
        <v>theater</v>
      </c>
      <c r="R3011" t="str">
        <f t="shared" si="281"/>
        <v>spaces</v>
      </c>
      <c r="S3011" s="10">
        <f t="shared" ref="S3011:S3074" si="285">(J3011/86400)+25569+(-5/24)</f>
        <v>41939.361574074072</v>
      </c>
      <c r="T3011" s="10">
        <f t="shared" ref="T3011:T3074" si="286">(I3011/86400)+25569+(-5/24)</f>
        <v>41969.403240740743</v>
      </c>
    </row>
    <row r="3012" spans="1:20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5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1"/>
        <v>spaces</v>
      </c>
      <c r="S3012" s="10">
        <f t="shared" si="285"/>
        <v>41996.624062499999</v>
      </c>
      <c r="T3012" s="10">
        <f t="shared" si="286"/>
        <v>42056.624062499999</v>
      </c>
    </row>
    <row r="3013" spans="1:20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5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1"/>
        <v>spaces</v>
      </c>
      <c r="S3013" s="10">
        <f t="shared" si="285"/>
        <v>42334.260601851849</v>
      </c>
      <c r="T3013" s="10">
        <f t="shared" si="286"/>
        <v>42361.749305555553</v>
      </c>
    </row>
    <row r="3014" spans="1:20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5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ref="R3014:R3077" si="287">RIGHT(N3014,VALUE(LEN(N3014)-LEN(LEFT(N3014,SEARCH("/",N3014,1)-1))-1))</f>
        <v>spaces</v>
      </c>
      <c r="S3014" s="10">
        <f t="shared" si="285"/>
        <v>42024.494560185187</v>
      </c>
      <c r="T3014" s="10">
        <f t="shared" si="286"/>
        <v>42045.494560185187</v>
      </c>
    </row>
    <row r="3015" spans="1:20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ref="O3015:O3078" si="288">(E3015/D3015)*100</f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7"/>
        <v>spaces</v>
      </c>
      <c r="S3015" s="10">
        <f t="shared" si="285"/>
        <v>42146.627881944441</v>
      </c>
      <c r="T3015" s="10">
        <f t="shared" si="286"/>
        <v>42176.627881944441</v>
      </c>
    </row>
    <row r="3016" spans="1:20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5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8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7"/>
        <v>spaces</v>
      </c>
      <c r="S3016" s="10">
        <f t="shared" si="285"/>
        <v>41919.915277777771</v>
      </c>
      <c r="T3016" s="10">
        <f t="shared" si="286"/>
        <v>41948</v>
      </c>
    </row>
    <row r="3017" spans="1:20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5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8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7"/>
        <v>spaces</v>
      </c>
      <c r="S3017" s="10">
        <f t="shared" si="285"/>
        <v>41785.518958333334</v>
      </c>
      <c r="T3017" s="10">
        <f t="shared" si="286"/>
        <v>41800.958333333328</v>
      </c>
    </row>
    <row r="3018" spans="1:20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5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8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7"/>
        <v>spaces</v>
      </c>
      <c r="S3018" s="10">
        <f t="shared" si="285"/>
        <v>41778.339722222219</v>
      </c>
      <c r="T3018" s="10">
        <f t="shared" si="286"/>
        <v>41838.339722222219</v>
      </c>
    </row>
    <row r="3019" spans="1:20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5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8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7"/>
        <v>spaces</v>
      </c>
      <c r="S3019" s="10">
        <f t="shared" si="285"/>
        <v>41841.641701388886</v>
      </c>
      <c r="T3019" s="10">
        <f t="shared" si="286"/>
        <v>41871.641701388886</v>
      </c>
    </row>
    <row r="3020" spans="1:20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5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8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7"/>
        <v>spaces</v>
      </c>
      <c r="S3020" s="10">
        <f t="shared" si="285"/>
        <v>42163.09</v>
      </c>
      <c r="T3020" s="10">
        <f t="shared" si="286"/>
        <v>42205.708333333336</v>
      </c>
    </row>
    <row r="3021" spans="1:20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5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8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7"/>
        <v>spaces</v>
      </c>
      <c r="S3021" s="10">
        <f t="shared" si="285"/>
        <v>41758.625231481477</v>
      </c>
      <c r="T3021" s="10">
        <f t="shared" si="286"/>
        <v>41785.916666666664</v>
      </c>
    </row>
    <row r="3022" spans="1:20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5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8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7"/>
        <v>spaces</v>
      </c>
      <c r="S3022" s="10">
        <f t="shared" si="285"/>
        <v>42170.638113425921</v>
      </c>
      <c r="T3022" s="10">
        <f t="shared" si="286"/>
        <v>42230.638113425921</v>
      </c>
    </row>
    <row r="3023" spans="1:20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5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8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7"/>
        <v>spaces</v>
      </c>
      <c r="S3023" s="10">
        <f t="shared" si="285"/>
        <v>42660.410520833328</v>
      </c>
      <c r="T3023" s="10">
        <f t="shared" si="286"/>
        <v>42696.040972222218</v>
      </c>
    </row>
    <row r="3024" spans="1:20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5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8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7"/>
        <v>spaces</v>
      </c>
      <c r="S3024" s="10">
        <f t="shared" si="285"/>
        <v>42564.745474537034</v>
      </c>
      <c r="T3024" s="10">
        <f t="shared" si="286"/>
        <v>42609.745474537034</v>
      </c>
    </row>
    <row r="3025" spans="1:20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8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7"/>
        <v>spaces</v>
      </c>
      <c r="S3025" s="10">
        <f t="shared" si="285"/>
        <v>42121.467430555553</v>
      </c>
      <c r="T3025" s="10">
        <f t="shared" si="286"/>
        <v>42166.467430555553</v>
      </c>
    </row>
    <row r="3026" spans="1:20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5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8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7"/>
        <v>spaces</v>
      </c>
      <c r="S3026" s="10">
        <f t="shared" si="285"/>
        <v>41158.785590277774</v>
      </c>
      <c r="T3026" s="10">
        <f t="shared" si="286"/>
        <v>41188.785590277774</v>
      </c>
    </row>
    <row r="3027" spans="1:20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5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8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7"/>
        <v>spaces</v>
      </c>
      <c r="S3027" s="10">
        <f t="shared" si="285"/>
        <v>41761.301076388889</v>
      </c>
      <c r="T3027" s="10">
        <f t="shared" si="286"/>
        <v>41789.458333333328</v>
      </c>
    </row>
    <row r="3028" spans="1:20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5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7"/>
        <v>spaces</v>
      </c>
      <c r="S3028" s="10">
        <f t="shared" si="285"/>
        <v>42783.251064814809</v>
      </c>
      <c r="T3028" s="10">
        <f t="shared" si="286"/>
        <v>42797.251064814809</v>
      </c>
    </row>
    <row r="3029" spans="1:20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5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131.44</v>
      </c>
      <c r="P3029">
        <f t="shared" si="283"/>
        <v>164.3</v>
      </c>
      <c r="Q3029" t="str">
        <f t="shared" si="284"/>
        <v>theater</v>
      </c>
      <c r="R3029" t="str">
        <f t="shared" si="287"/>
        <v>spaces</v>
      </c>
      <c r="S3029" s="10">
        <f t="shared" si="285"/>
        <v>42053.49596064815</v>
      </c>
      <c r="T3029" s="10">
        <f t="shared" si="286"/>
        <v>42083.454293981478</v>
      </c>
    </row>
    <row r="3030" spans="1:20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5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7"/>
        <v>spaces</v>
      </c>
      <c r="S3030" s="10">
        <f t="shared" si="285"/>
        <v>42567.055844907409</v>
      </c>
      <c r="T3030" s="10">
        <f t="shared" si="286"/>
        <v>42597.055844907409</v>
      </c>
    </row>
    <row r="3031" spans="1:20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5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7"/>
        <v>spaces</v>
      </c>
      <c r="S3031" s="10">
        <f t="shared" si="285"/>
        <v>41932.500543981478</v>
      </c>
      <c r="T3031" s="10">
        <f t="shared" si="286"/>
        <v>41960.982638888883</v>
      </c>
    </row>
    <row r="3032" spans="1:20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5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7"/>
        <v>spaces</v>
      </c>
      <c r="S3032" s="10">
        <f t="shared" si="285"/>
        <v>42233.5390162037</v>
      </c>
      <c r="T3032" s="10">
        <f t="shared" si="286"/>
        <v>42263.5390162037</v>
      </c>
    </row>
    <row r="3033" spans="1:20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5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7"/>
        <v>spaces</v>
      </c>
      <c r="S3033" s="10">
        <f t="shared" si="285"/>
        <v>42597.674155092587</v>
      </c>
      <c r="T3033" s="10">
        <f t="shared" si="286"/>
        <v>42657.674155092587</v>
      </c>
    </row>
    <row r="3034" spans="1:20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5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127.2</v>
      </c>
      <c r="P3034">
        <f t="shared" si="283"/>
        <v>50.88</v>
      </c>
      <c r="Q3034" t="str">
        <f t="shared" si="284"/>
        <v>theater</v>
      </c>
      <c r="R3034" t="str">
        <f t="shared" si="287"/>
        <v>spaces</v>
      </c>
      <c r="S3034" s="10">
        <f t="shared" si="285"/>
        <v>42227.836331018516</v>
      </c>
      <c r="T3034" s="10">
        <f t="shared" si="286"/>
        <v>42257.836331018516</v>
      </c>
    </row>
    <row r="3035" spans="1:20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7"/>
        <v>spaces</v>
      </c>
      <c r="S3035" s="10">
        <f t="shared" si="285"/>
        <v>42569.901909722219</v>
      </c>
      <c r="T3035" s="10">
        <f t="shared" si="286"/>
        <v>42599.901909722219</v>
      </c>
    </row>
    <row r="3036" spans="1:20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5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7"/>
        <v>spaces</v>
      </c>
      <c r="S3036" s="10">
        <f t="shared" si="285"/>
        <v>42644.327025462961</v>
      </c>
      <c r="T3036" s="10">
        <f t="shared" si="286"/>
        <v>42674.957638888889</v>
      </c>
    </row>
    <row r="3037" spans="1:20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5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7"/>
        <v>spaces</v>
      </c>
      <c r="S3037" s="10">
        <f t="shared" si="285"/>
        <v>41368.351956018516</v>
      </c>
      <c r="T3037" s="10">
        <f t="shared" si="286"/>
        <v>41398.351956018516</v>
      </c>
    </row>
    <row r="3038" spans="1:20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5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7"/>
        <v>spaces</v>
      </c>
      <c r="S3038" s="10">
        <f t="shared" si="285"/>
        <v>41466.576898148145</v>
      </c>
      <c r="T3038" s="10">
        <f t="shared" si="286"/>
        <v>41502.290972222218</v>
      </c>
    </row>
    <row r="3039" spans="1:20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5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7"/>
        <v>spaces</v>
      </c>
      <c r="S3039" s="10">
        <f t="shared" si="285"/>
        <v>40378.684872685182</v>
      </c>
      <c r="T3039" s="10">
        <f t="shared" si="286"/>
        <v>40452.999305555553</v>
      </c>
    </row>
    <row r="3040" spans="1:20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5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7"/>
        <v>spaces</v>
      </c>
      <c r="S3040" s="10">
        <f t="shared" si="285"/>
        <v>42373.043946759259</v>
      </c>
      <c r="T3040" s="10">
        <f t="shared" si="286"/>
        <v>42433.043946759259</v>
      </c>
    </row>
    <row r="3041" spans="1:20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5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7"/>
        <v>spaces</v>
      </c>
      <c r="S3041" s="10">
        <f t="shared" si="285"/>
        <v>41610.586087962962</v>
      </c>
      <c r="T3041" s="10">
        <f t="shared" si="286"/>
        <v>41637.124305555553</v>
      </c>
    </row>
    <row r="3042" spans="1:20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5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7"/>
        <v>spaces</v>
      </c>
      <c r="S3042" s="10">
        <f t="shared" si="285"/>
        <v>42177.583576388883</v>
      </c>
      <c r="T3042" s="10">
        <f t="shared" si="286"/>
        <v>42181.749999999993</v>
      </c>
    </row>
    <row r="3043" spans="1:20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5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7"/>
        <v>spaces</v>
      </c>
      <c r="S3043" s="10">
        <f t="shared" si="285"/>
        <v>42359.660277777781</v>
      </c>
      <c r="T3043" s="10">
        <f t="shared" si="286"/>
        <v>42389.660277777781</v>
      </c>
    </row>
    <row r="3044" spans="1:20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5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7"/>
        <v>spaces</v>
      </c>
      <c r="S3044" s="10">
        <f t="shared" si="285"/>
        <v>42253.479710648149</v>
      </c>
      <c r="T3044" s="10">
        <f t="shared" si="286"/>
        <v>42283.479710648149</v>
      </c>
    </row>
    <row r="3045" spans="1:20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7"/>
        <v>spaces</v>
      </c>
      <c r="S3045" s="10">
        <f t="shared" si="285"/>
        <v>42082.862256944441</v>
      </c>
      <c r="T3045" s="10">
        <f t="shared" si="286"/>
        <v>42109.909722222219</v>
      </c>
    </row>
    <row r="3046" spans="1:20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5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7"/>
        <v>spaces</v>
      </c>
      <c r="S3046" s="10">
        <f t="shared" si="285"/>
        <v>42387.518495370365</v>
      </c>
      <c r="T3046" s="10">
        <f t="shared" si="286"/>
        <v>42402.518495370365</v>
      </c>
    </row>
    <row r="3047" spans="1:20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5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7"/>
        <v>spaces</v>
      </c>
      <c r="S3047" s="10">
        <f t="shared" si="285"/>
        <v>41842.947395833333</v>
      </c>
      <c r="T3047" s="10">
        <f t="shared" si="286"/>
        <v>41872.947395833333</v>
      </c>
    </row>
    <row r="3048" spans="1:20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5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7"/>
        <v>spaces</v>
      </c>
      <c r="S3048" s="10">
        <f t="shared" si="285"/>
        <v>41862.59474537037</v>
      </c>
      <c r="T3048" s="10">
        <f t="shared" si="286"/>
        <v>41891.994444444441</v>
      </c>
    </row>
    <row r="3049" spans="1:20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5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149</v>
      </c>
      <c r="P3049">
        <f t="shared" si="283"/>
        <v>37.25</v>
      </c>
      <c r="Q3049" t="str">
        <f t="shared" si="284"/>
        <v>theater</v>
      </c>
      <c r="R3049" t="str">
        <f t="shared" si="287"/>
        <v>spaces</v>
      </c>
      <c r="S3049" s="10">
        <f t="shared" si="285"/>
        <v>42443.780717592592</v>
      </c>
      <c r="T3049" s="10">
        <f t="shared" si="286"/>
        <v>42487.344444444439</v>
      </c>
    </row>
    <row r="3050" spans="1:20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5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7"/>
        <v>spaces</v>
      </c>
      <c r="S3050" s="10">
        <f t="shared" si="285"/>
        <v>41975.692847222221</v>
      </c>
      <c r="T3050" s="10">
        <f t="shared" si="286"/>
        <v>42004.681944444441</v>
      </c>
    </row>
    <row r="3051" spans="1:20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5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7"/>
        <v>spaces</v>
      </c>
      <c r="S3051" s="10">
        <f t="shared" si="285"/>
        <v>42138.806192129625</v>
      </c>
      <c r="T3051" s="10">
        <f t="shared" si="286"/>
        <v>42168.806192129625</v>
      </c>
    </row>
    <row r="3052" spans="1:20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5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7"/>
        <v>spaces</v>
      </c>
      <c r="S3052" s="10">
        <f t="shared" si="285"/>
        <v>42464.960185185184</v>
      </c>
      <c r="T3052" s="10">
        <f t="shared" si="286"/>
        <v>42494.960185185184</v>
      </c>
    </row>
    <row r="3053" spans="1:20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7"/>
        <v>spaces</v>
      </c>
      <c r="S3053" s="10">
        <f t="shared" si="285"/>
        <v>42744.207696759258</v>
      </c>
      <c r="T3053" s="10">
        <f t="shared" si="286"/>
        <v>42774.207696759258</v>
      </c>
    </row>
    <row r="3054" spans="1:20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0.15</v>
      </c>
      <c r="P3054">
        <f t="shared" si="283"/>
        <v>37.5</v>
      </c>
      <c r="Q3054" t="str">
        <f t="shared" si="284"/>
        <v>theater</v>
      </c>
      <c r="R3054" t="str">
        <f t="shared" si="287"/>
        <v>spaces</v>
      </c>
      <c r="S3054" s="10">
        <f t="shared" si="285"/>
        <v>42122.461736111109</v>
      </c>
      <c r="T3054" s="10">
        <f t="shared" si="286"/>
        <v>42152.457638888889</v>
      </c>
    </row>
    <row r="3055" spans="1:20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7"/>
        <v>spaces</v>
      </c>
      <c r="S3055" s="10">
        <f t="shared" si="285"/>
        <v>41862.553391203699</v>
      </c>
      <c r="T3055" s="10">
        <f t="shared" si="286"/>
        <v>41913.957638888889</v>
      </c>
    </row>
    <row r="3056" spans="1:20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t="e">
        <f t="shared" si="283"/>
        <v>#DIV/0!</v>
      </c>
      <c r="Q3056" t="str">
        <f t="shared" si="284"/>
        <v>theater</v>
      </c>
      <c r="R3056" t="str">
        <f t="shared" si="287"/>
        <v>spaces</v>
      </c>
      <c r="S3056" s="10">
        <f t="shared" si="285"/>
        <v>42027.624467592592</v>
      </c>
      <c r="T3056" s="10">
        <f t="shared" si="286"/>
        <v>42064.836111111108</v>
      </c>
    </row>
    <row r="3057" spans="1:20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7"/>
        <v>spaces</v>
      </c>
      <c r="S3057" s="10">
        <f t="shared" si="285"/>
        <v>41953.749884259254</v>
      </c>
      <c r="T3057" s="10">
        <f t="shared" si="286"/>
        <v>42013.749884259254</v>
      </c>
    </row>
    <row r="3058" spans="1:20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t="e">
        <f t="shared" si="283"/>
        <v>#DIV/0!</v>
      </c>
      <c r="Q3058" t="str">
        <f t="shared" si="284"/>
        <v>theater</v>
      </c>
      <c r="R3058" t="str">
        <f t="shared" si="287"/>
        <v>spaces</v>
      </c>
      <c r="S3058" s="10">
        <f t="shared" si="285"/>
        <v>41851.428055555552</v>
      </c>
      <c r="T3058" s="10">
        <f t="shared" si="286"/>
        <v>41911.428055555552</v>
      </c>
    </row>
    <row r="3059" spans="1:20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t="e">
        <f t="shared" si="283"/>
        <v>#DIV/0!</v>
      </c>
      <c r="Q3059" t="str">
        <f t="shared" si="284"/>
        <v>theater</v>
      </c>
      <c r="R3059" t="str">
        <f t="shared" si="287"/>
        <v>spaces</v>
      </c>
      <c r="S3059" s="10">
        <f t="shared" si="285"/>
        <v>42433.442256944443</v>
      </c>
      <c r="T3059" s="10">
        <f t="shared" si="286"/>
        <v>42463.400590277779</v>
      </c>
    </row>
    <row r="3060" spans="1:20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7"/>
        <v>spaces</v>
      </c>
      <c r="S3060" s="10">
        <f t="shared" si="285"/>
        <v>42460.165972222218</v>
      </c>
      <c r="T3060" s="10">
        <f t="shared" si="286"/>
        <v>42510.165972222218</v>
      </c>
    </row>
    <row r="3061" spans="1:20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7"/>
        <v>spaces</v>
      </c>
      <c r="S3061" s="10">
        <f t="shared" si="285"/>
        <v>41829.727384259255</v>
      </c>
      <c r="T3061" s="10">
        <f t="shared" si="286"/>
        <v>41859.727384259255</v>
      </c>
    </row>
    <row r="3062" spans="1:20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7"/>
        <v>spaces</v>
      </c>
      <c r="S3062" s="10">
        <f t="shared" si="285"/>
        <v>42245.066365740735</v>
      </c>
      <c r="T3062" s="10">
        <f t="shared" si="286"/>
        <v>42275.066365740735</v>
      </c>
    </row>
    <row r="3063" spans="1:20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t="e">
        <f t="shared" si="283"/>
        <v>#DIV/0!</v>
      </c>
      <c r="Q3063" t="str">
        <f t="shared" si="284"/>
        <v>theater</v>
      </c>
      <c r="R3063" t="str">
        <f t="shared" si="287"/>
        <v>spaces</v>
      </c>
      <c r="S3063" s="10">
        <f t="shared" si="285"/>
        <v>41834.575787037036</v>
      </c>
      <c r="T3063" s="10">
        <f t="shared" si="286"/>
        <v>41864.575787037036</v>
      </c>
    </row>
    <row r="3064" spans="1:20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7"/>
        <v>spaces</v>
      </c>
      <c r="S3064" s="10">
        <f t="shared" si="285"/>
        <v>42248.3274537037</v>
      </c>
      <c r="T3064" s="10">
        <f t="shared" si="286"/>
        <v>42277.541666666664</v>
      </c>
    </row>
    <row r="3065" spans="1:20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7"/>
        <v>spaces</v>
      </c>
      <c r="S3065" s="10">
        <f t="shared" si="285"/>
        <v>42630.714560185188</v>
      </c>
      <c r="T3065" s="10">
        <f t="shared" si="286"/>
        <v>42665.714560185188</v>
      </c>
    </row>
    <row r="3066" spans="1:20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7"/>
        <v>spaces</v>
      </c>
      <c r="S3066" s="10">
        <f t="shared" si="285"/>
        <v>42298.9218287037</v>
      </c>
      <c r="T3066" s="10">
        <f t="shared" si="286"/>
        <v>42330.082638888889</v>
      </c>
    </row>
    <row r="3067" spans="1:20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0.04</v>
      </c>
      <c r="P3067">
        <f t="shared" si="283"/>
        <v>5</v>
      </c>
      <c r="Q3067" t="str">
        <f t="shared" si="284"/>
        <v>theater</v>
      </c>
      <c r="R3067" t="str">
        <f t="shared" si="287"/>
        <v>spaces</v>
      </c>
      <c r="S3067" s="10">
        <f t="shared" si="285"/>
        <v>41824.846898148149</v>
      </c>
      <c r="T3067" s="10">
        <f t="shared" si="286"/>
        <v>41849.846898148149</v>
      </c>
    </row>
    <row r="3068" spans="1:20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7"/>
        <v>spaces</v>
      </c>
      <c r="S3068" s="10">
        <f t="shared" si="285"/>
        <v>42531.020104166666</v>
      </c>
      <c r="T3068" s="10">
        <f t="shared" si="286"/>
        <v>42561.020104166666</v>
      </c>
    </row>
    <row r="3069" spans="1:20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</v>
      </c>
      <c r="P3069">
        <f t="shared" si="283"/>
        <v>200</v>
      </c>
      <c r="Q3069" t="str">
        <f t="shared" si="284"/>
        <v>theater</v>
      </c>
      <c r="R3069" t="str">
        <f t="shared" si="287"/>
        <v>spaces</v>
      </c>
      <c r="S3069" s="10">
        <f t="shared" si="285"/>
        <v>42226.730081018519</v>
      </c>
      <c r="T3069" s="10">
        <f t="shared" si="286"/>
        <v>42256.730081018519</v>
      </c>
    </row>
    <row r="3070" spans="1:20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7"/>
        <v>spaces</v>
      </c>
      <c r="S3070" s="10">
        <f t="shared" si="285"/>
        <v>42263.483240740738</v>
      </c>
      <c r="T3070" s="10">
        <f t="shared" si="286"/>
        <v>42293.483240740738</v>
      </c>
    </row>
    <row r="3071" spans="1:20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7"/>
        <v>spaces</v>
      </c>
      <c r="S3071" s="10">
        <f t="shared" si="285"/>
        <v>41957.625393518516</v>
      </c>
      <c r="T3071" s="10">
        <f t="shared" si="286"/>
        <v>41987.625393518516</v>
      </c>
    </row>
    <row r="3072" spans="1:20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3.34</v>
      </c>
      <c r="P3072">
        <f t="shared" si="283"/>
        <v>20.875</v>
      </c>
      <c r="Q3072" t="str">
        <f t="shared" si="284"/>
        <v>theater</v>
      </c>
      <c r="R3072" t="str">
        <f t="shared" si="287"/>
        <v>spaces</v>
      </c>
      <c r="S3072" s="10">
        <f t="shared" si="285"/>
        <v>42690.525104166663</v>
      </c>
      <c r="T3072" s="10">
        <f t="shared" si="286"/>
        <v>42711.525104166663</v>
      </c>
    </row>
    <row r="3073" spans="1:20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7"/>
        <v>spaces</v>
      </c>
      <c r="S3073" s="10">
        <f t="shared" si="285"/>
        <v>42097.524085648147</v>
      </c>
      <c r="T3073" s="10">
        <f t="shared" si="286"/>
        <v>42115.040972222218</v>
      </c>
    </row>
    <row r="3074" spans="1:20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7"/>
        <v>spaces</v>
      </c>
      <c r="S3074" s="10">
        <f t="shared" si="285"/>
        <v>42658.482199074067</v>
      </c>
      <c r="T3074" s="10">
        <f t="shared" si="286"/>
        <v>42672.865277777775</v>
      </c>
    </row>
    <row r="3075" spans="1:20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2.3035714285714284E-2</v>
      </c>
      <c r="P3075">
        <f t="shared" ref="P3075:P3138" si="289">(E3075/L3075)</f>
        <v>92.142857142857139</v>
      </c>
      <c r="Q3075" t="str">
        <f t="shared" ref="Q3075:Q3138" si="290">LEFT(N3075,SEARCH("/",N3075,1)-1)</f>
        <v>theater</v>
      </c>
      <c r="R3075" t="str">
        <f t="shared" si="287"/>
        <v>spaces</v>
      </c>
      <c r="S3075" s="10">
        <f t="shared" ref="S3075:S3138" si="291">(J3075/86400)+25569+(-5/24)</f>
        <v>42111.475694444445</v>
      </c>
      <c r="T3075" s="10">
        <f t="shared" ref="T3075:T3138" si="292">(I3075/86400)+25569+(-5/24)</f>
        <v>42169.59652777778</v>
      </c>
    </row>
    <row r="3076" spans="1:20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87"/>
        <v>spaces</v>
      </c>
      <c r="S3076" s="10">
        <f t="shared" si="291"/>
        <v>42409.362951388888</v>
      </c>
      <c r="T3076" s="10">
        <f t="shared" si="292"/>
        <v>42439.362951388888</v>
      </c>
    </row>
    <row r="3077" spans="1:20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87"/>
        <v>spaces</v>
      </c>
      <c r="S3077" s="10">
        <f t="shared" si="291"/>
        <v>42550.89398148148</v>
      </c>
      <c r="T3077" s="10">
        <f t="shared" si="292"/>
        <v>42600.89398148148</v>
      </c>
    </row>
    <row r="3078" spans="1:20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ref="R3078:R3141" si="293">RIGHT(N3078,VALUE(LEN(N3078)-LEN(LEFT(N3078,SEARCH("/",N3078,1)-1))-1))</f>
        <v>spaces</v>
      </c>
      <c r="S3078" s="10">
        <f t="shared" si="291"/>
        <v>42226.443553240737</v>
      </c>
      <c r="T3078" s="10">
        <f t="shared" si="292"/>
        <v>42286.443553240737</v>
      </c>
    </row>
    <row r="3079" spans="1:20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ref="O3079:O3142" si="294">(E3079/D3079)*100</f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3"/>
        <v>spaces</v>
      </c>
      <c r="S3079" s="10">
        <f t="shared" si="291"/>
        <v>42766.74858796296</v>
      </c>
      <c r="T3079" s="10">
        <f t="shared" si="292"/>
        <v>42796.74858796296</v>
      </c>
    </row>
    <row r="3080" spans="1:20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4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3"/>
        <v>spaces</v>
      </c>
      <c r="S3080" s="10">
        <f t="shared" si="291"/>
        <v>42030.930497685178</v>
      </c>
      <c r="T3080" s="10">
        <f t="shared" si="292"/>
        <v>42060.930497685178</v>
      </c>
    </row>
    <row r="3081" spans="1:20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4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3"/>
        <v>spaces</v>
      </c>
      <c r="S3081" s="10">
        <f t="shared" si="291"/>
        <v>42055.50503472222</v>
      </c>
      <c r="T3081" s="10">
        <f t="shared" si="292"/>
        <v>42085.463368055549</v>
      </c>
    </row>
    <row r="3082" spans="1:20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4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3"/>
        <v>spaces</v>
      </c>
      <c r="S3082" s="10">
        <f t="shared" si="291"/>
        <v>41939.8199537037</v>
      </c>
      <c r="T3082" s="10">
        <f t="shared" si="292"/>
        <v>41999.861620370364</v>
      </c>
    </row>
    <row r="3083" spans="1:20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4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3"/>
        <v>spaces</v>
      </c>
      <c r="S3083" s="10">
        <f t="shared" si="291"/>
        <v>42236.973275462959</v>
      </c>
      <c r="T3083" s="10">
        <f t="shared" si="292"/>
        <v>42266.973275462959</v>
      </c>
    </row>
    <row r="3084" spans="1:20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4"/>
        <v>0</v>
      </c>
      <c r="P3084" t="e">
        <f t="shared" si="289"/>
        <v>#DIV/0!</v>
      </c>
      <c r="Q3084" t="str">
        <f t="shared" si="290"/>
        <v>theater</v>
      </c>
      <c r="R3084" t="str">
        <f t="shared" si="293"/>
        <v>spaces</v>
      </c>
      <c r="S3084" s="10">
        <f t="shared" si="291"/>
        <v>42293.714652777773</v>
      </c>
      <c r="T3084" s="10">
        <f t="shared" si="292"/>
        <v>42323.756319444445</v>
      </c>
    </row>
    <row r="3085" spans="1:20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4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3"/>
        <v>spaces</v>
      </c>
      <c r="S3085" s="10">
        <f t="shared" si="291"/>
        <v>41853.355069444442</v>
      </c>
      <c r="T3085" s="10">
        <f t="shared" si="292"/>
        <v>41883</v>
      </c>
    </row>
    <row r="3086" spans="1:20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4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3"/>
        <v>spaces</v>
      </c>
      <c r="S3086" s="10">
        <f t="shared" si="291"/>
        <v>42100.515405092585</v>
      </c>
      <c r="T3086" s="10">
        <f t="shared" si="292"/>
        <v>42129.574999999997</v>
      </c>
    </row>
    <row r="3087" spans="1:20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4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3"/>
        <v>spaces</v>
      </c>
      <c r="S3087" s="10">
        <f t="shared" si="291"/>
        <v>42246.675451388888</v>
      </c>
      <c r="T3087" s="10">
        <f t="shared" si="292"/>
        <v>42276.675451388888</v>
      </c>
    </row>
    <row r="3088" spans="1:20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4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3"/>
        <v>spaces</v>
      </c>
      <c r="S3088" s="10">
        <f t="shared" si="291"/>
        <v>42173.462488425925</v>
      </c>
      <c r="T3088" s="10">
        <f t="shared" si="292"/>
        <v>42233.462488425925</v>
      </c>
    </row>
    <row r="3089" spans="1:20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4"/>
        <v>0.625</v>
      </c>
      <c r="P3089">
        <f t="shared" si="289"/>
        <v>62.5</v>
      </c>
      <c r="Q3089" t="str">
        <f t="shared" si="290"/>
        <v>theater</v>
      </c>
      <c r="R3089" t="str">
        <f t="shared" si="293"/>
        <v>spaces</v>
      </c>
      <c r="S3089" s="10">
        <f t="shared" si="291"/>
        <v>42664.942013888889</v>
      </c>
      <c r="T3089" s="10">
        <f t="shared" si="292"/>
        <v>42724.983680555553</v>
      </c>
    </row>
    <row r="3090" spans="1:20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4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3"/>
        <v>spaces</v>
      </c>
      <c r="S3090" s="10">
        <f t="shared" si="291"/>
        <v>41981.363969907405</v>
      </c>
      <c r="T3090" s="10">
        <f t="shared" si="292"/>
        <v>42012.361805555549</v>
      </c>
    </row>
    <row r="3091" spans="1:20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4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3"/>
        <v>spaces</v>
      </c>
      <c r="S3091" s="10">
        <f t="shared" si="291"/>
        <v>42528.334293981483</v>
      </c>
      <c r="T3091" s="10">
        <f t="shared" si="292"/>
        <v>42559.874305555553</v>
      </c>
    </row>
    <row r="3092" spans="1:20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3"/>
        <v>spaces</v>
      </c>
      <c r="S3092" s="10">
        <f t="shared" si="291"/>
        <v>42065.610474537032</v>
      </c>
      <c r="T3092" s="10">
        <f t="shared" si="292"/>
        <v>42125.568807870368</v>
      </c>
    </row>
    <row r="3093" spans="1:20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3"/>
        <v>spaces</v>
      </c>
      <c r="S3093" s="10">
        <f t="shared" si="291"/>
        <v>42566.740081018514</v>
      </c>
      <c r="T3093" s="10">
        <f t="shared" si="292"/>
        <v>42596.740081018514</v>
      </c>
    </row>
    <row r="3094" spans="1:20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3"/>
        <v>spaces</v>
      </c>
      <c r="S3094" s="10">
        <f t="shared" si="291"/>
        <v>42255.41101851852</v>
      </c>
      <c r="T3094" s="10">
        <f t="shared" si="292"/>
        <v>42292.708333333336</v>
      </c>
    </row>
    <row r="3095" spans="1:20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3"/>
        <v>spaces</v>
      </c>
      <c r="S3095" s="10">
        <f t="shared" si="291"/>
        <v>41760.700706018521</v>
      </c>
      <c r="T3095" s="10">
        <f t="shared" si="292"/>
        <v>41790.957638888889</v>
      </c>
    </row>
    <row r="3096" spans="1:20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3"/>
        <v>spaces</v>
      </c>
      <c r="S3096" s="10">
        <f t="shared" si="291"/>
        <v>42207.587453703702</v>
      </c>
      <c r="T3096" s="10">
        <f t="shared" si="292"/>
        <v>42267.587453703702</v>
      </c>
    </row>
    <row r="3097" spans="1:20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3"/>
        <v>spaces</v>
      </c>
      <c r="S3097" s="10">
        <f t="shared" si="291"/>
        <v>42522.81689814815</v>
      </c>
      <c r="T3097" s="10">
        <f t="shared" si="292"/>
        <v>42582.81689814815</v>
      </c>
    </row>
    <row r="3098" spans="1:20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3"/>
        <v>spaces</v>
      </c>
      <c r="S3098" s="10">
        <f t="shared" si="291"/>
        <v>42114.617199074077</v>
      </c>
      <c r="T3098" s="10">
        <f t="shared" si="292"/>
        <v>42144.617199074077</v>
      </c>
    </row>
    <row r="3099" spans="1:20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3"/>
        <v>spaces</v>
      </c>
      <c r="S3099" s="10">
        <f t="shared" si="291"/>
        <v>42629.29515046296</v>
      </c>
      <c r="T3099" s="10">
        <f t="shared" si="292"/>
        <v>42650.374999999993</v>
      </c>
    </row>
    <row r="3100" spans="1:20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3"/>
        <v>spaces</v>
      </c>
      <c r="S3100" s="10">
        <f t="shared" si="291"/>
        <v>42359.58390046296</v>
      </c>
      <c r="T3100" s="10">
        <f t="shared" si="292"/>
        <v>42407.803472222215</v>
      </c>
    </row>
    <row r="3101" spans="1:20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3"/>
        <v>spaces</v>
      </c>
      <c r="S3101" s="10">
        <f t="shared" si="291"/>
        <v>42381.981377314813</v>
      </c>
      <c r="T3101" s="10">
        <f t="shared" si="292"/>
        <v>42411.981377314813</v>
      </c>
    </row>
    <row r="3102" spans="1:20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3"/>
        <v>spaces</v>
      </c>
      <c r="S3102" s="10">
        <f t="shared" si="291"/>
        <v>41902.4140625</v>
      </c>
      <c r="T3102" s="10">
        <f t="shared" si="292"/>
        <v>41932.4140625</v>
      </c>
    </row>
    <row r="3103" spans="1:20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12</v>
      </c>
      <c r="P3103">
        <f t="shared" si="289"/>
        <v>25</v>
      </c>
      <c r="Q3103" t="str">
        <f t="shared" si="290"/>
        <v>theater</v>
      </c>
      <c r="R3103" t="str">
        <f t="shared" si="293"/>
        <v>spaces</v>
      </c>
      <c r="S3103" s="10">
        <f t="shared" si="291"/>
        <v>42171.175196759257</v>
      </c>
      <c r="T3103" s="10">
        <f t="shared" si="292"/>
        <v>42201.12222222222</v>
      </c>
    </row>
    <row r="3104" spans="1:20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3"/>
        <v>spaces</v>
      </c>
      <c r="S3104" s="10">
        <f t="shared" si="291"/>
        <v>42555.132152777776</v>
      </c>
      <c r="T3104" s="10">
        <f t="shared" si="292"/>
        <v>42605.132152777776</v>
      </c>
    </row>
    <row r="3105" spans="1:20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3"/>
        <v>spaces</v>
      </c>
      <c r="S3105" s="10">
        <f t="shared" si="291"/>
        <v>42106.94798611111</v>
      </c>
      <c r="T3105" s="10">
        <f t="shared" si="292"/>
        <v>42166.94798611111</v>
      </c>
    </row>
    <row r="3106" spans="1:20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29.625</v>
      </c>
      <c r="P3106">
        <f t="shared" si="289"/>
        <v>237</v>
      </c>
      <c r="Q3106" t="str">
        <f t="shared" si="290"/>
        <v>theater</v>
      </c>
      <c r="R3106" t="str">
        <f t="shared" si="293"/>
        <v>spaces</v>
      </c>
      <c r="S3106" s="10">
        <f t="shared" si="291"/>
        <v>42006.70035879629</v>
      </c>
      <c r="T3106" s="10">
        <f t="shared" si="292"/>
        <v>42037.874999999993</v>
      </c>
    </row>
    <row r="3107" spans="1:20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3"/>
        <v>spaces</v>
      </c>
      <c r="S3107" s="10">
        <f t="shared" si="291"/>
        <v>41876.510601851849</v>
      </c>
      <c r="T3107" s="10">
        <f t="shared" si="292"/>
        <v>41931</v>
      </c>
    </row>
    <row r="3108" spans="1:20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3"/>
        <v>spaces</v>
      </c>
      <c r="S3108" s="10">
        <f t="shared" si="291"/>
        <v>42241.220787037033</v>
      </c>
      <c r="T3108" s="10">
        <f t="shared" si="292"/>
        <v>42263.708333333336</v>
      </c>
    </row>
    <row r="3109" spans="1:20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3"/>
        <v>spaces</v>
      </c>
      <c r="S3109" s="10">
        <f t="shared" si="291"/>
        <v>42128.605914351851</v>
      </c>
      <c r="T3109" s="10">
        <f t="shared" si="292"/>
        <v>42135.605914351851</v>
      </c>
    </row>
    <row r="3110" spans="1:20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3"/>
        <v>spaces</v>
      </c>
      <c r="S3110" s="10">
        <f t="shared" si="291"/>
        <v>42062.47215277778</v>
      </c>
      <c r="T3110" s="10">
        <f t="shared" si="292"/>
        <v>42122.430486111109</v>
      </c>
    </row>
    <row r="3111" spans="1:20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3"/>
        <v>spaces</v>
      </c>
      <c r="S3111" s="10">
        <f t="shared" si="291"/>
        <v>41843.916782407403</v>
      </c>
      <c r="T3111" s="10">
        <f t="shared" si="292"/>
        <v>41878.916782407403</v>
      </c>
    </row>
    <row r="3112" spans="1:20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0.04</v>
      </c>
      <c r="P3112">
        <f t="shared" si="289"/>
        <v>10</v>
      </c>
      <c r="Q3112" t="str">
        <f t="shared" si="290"/>
        <v>theater</v>
      </c>
      <c r="R3112" t="str">
        <f t="shared" si="293"/>
        <v>spaces</v>
      </c>
      <c r="S3112" s="10">
        <f t="shared" si="291"/>
        <v>42744.823136574072</v>
      </c>
      <c r="T3112" s="10">
        <f t="shared" si="292"/>
        <v>42784.823136574072</v>
      </c>
    </row>
    <row r="3113" spans="1:20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3"/>
        <v>spaces</v>
      </c>
      <c r="S3113" s="10">
        <f t="shared" si="291"/>
        <v>41885.386805555558</v>
      </c>
      <c r="T3113" s="10">
        <f t="shared" si="292"/>
        <v>41916.386805555558</v>
      </c>
    </row>
    <row r="3114" spans="1:20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3"/>
        <v>spaces</v>
      </c>
      <c r="S3114" s="10">
        <f t="shared" si="291"/>
        <v>42614.913587962961</v>
      </c>
      <c r="T3114" s="10">
        <f t="shared" si="292"/>
        <v>42674.913587962961</v>
      </c>
    </row>
    <row r="3115" spans="1:20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3"/>
        <v>spaces</v>
      </c>
      <c r="S3115" s="10">
        <f t="shared" si="291"/>
        <v>42081.522939814815</v>
      </c>
      <c r="T3115" s="10">
        <f t="shared" si="292"/>
        <v>42111.522939814815</v>
      </c>
    </row>
    <row r="3116" spans="1:20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t="e">
        <f t="shared" si="289"/>
        <v>#DIV/0!</v>
      </c>
      <c r="Q3116" t="str">
        <f t="shared" si="290"/>
        <v>theater</v>
      </c>
      <c r="R3116" t="str">
        <f t="shared" si="293"/>
        <v>spaces</v>
      </c>
      <c r="S3116" s="10">
        <f t="shared" si="291"/>
        <v>41843.42418981481</v>
      </c>
      <c r="T3116" s="10">
        <f t="shared" si="292"/>
        <v>41903.42418981481</v>
      </c>
    </row>
    <row r="3117" spans="1:20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3</v>
      </c>
      <c r="P3117">
        <f t="shared" si="289"/>
        <v>300</v>
      </c>
      <c r="Q3117" t="str">
        <f t="shared" si="290"/>
        <v>theater</v>
      </c>
      <c r="R3117" t="str">
        <f t="shared" si="293"/>
        <v>spaces</v>
      </c>
      <c r="S3117" s="10">
        <f t="shared" si="291"/>
        <v>42496.238738425927</v>
      </c>
      <c r="T3117" s="10">
        <f t="shared" si="292"/>
        <v>42526.238738425927</v>
      </c>
    </row>
    <row r="3118" spans="1:20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3"/>
        <v>spaces</v>
      </c>
      <c r="S3118" s="10">
        <f t="shared" si="291"/>
        <v>42081.30700231481</v>
      </c>
      <c r="T3118" s="10">
        <f t="shared" si="292"/>
        <v>42095.30700231481</v>
      </c>
    </row>
    <row r="3119" spans="1:20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0.1</v>
      </c>
      <c r="P3119">
        <f t="shared" si="289"/>
        <v>1</v>
      </c>
      <c r="Q3119" t="str">
        <f t="shared" si="290"/>
        <v>theater</v>
      </c>
      <c r="R3119" t="str">
        <f t="shared" si="293"/>
        <v>spaces</v>
      </c>
      <c r="S3119" s="10">
        <f t="shared" si="291"/>
        <v>42509.166203703702</v>
      </c>
      <c r="T3119" s="10">
        <f t="shared" si="292"/>
        <v>42517.341666666667</v>
      </c>
    </row>
    <row r="3120" spans="1:20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0.31</v>
      </c>
      <c r="P3120">
        <f t="shared" si="289"/>
        <v>775</v>
      </c>
      <c r="Q3120" t="str">
        <f t="shared" si="290"/>
        <v>theater</v>
      </c>
      <c r="R3120" t="str">
        <f t="shared" si="293"/>
        <v>spaces</v>
      </c>
      <c r="S3120" s="10">
        <f t="shared" si="291"/>
        <v>42534.441238425927</v>
      </c>
      <c r="T3120" s="10">
        <f t="shared" si="292"/>
        <v>42553.441238425927</v>
      </c>
    </row>
    <row r="3121" spans="1:20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0.05</v>
      </c>
      <c r="P3121">
        <f t="shared" si="289"/>
        <v>5</v>
      </c>
      <c r="Q3121" t="str">
        <f t="shared" si="290"/>
        <v>theater</v>
      </c>
      <c r="R3121" t="str">
        <f t="shared" si="293"/>
        <v>spaces</v>
      </c>
      <c r="S3121" s="10">
        <f t="shared" si="291"/>
        <v>42059.837175925924</v>
      </c>
      <c r="T3121" s="10">
        <f t="shared" si="292"/>
        <v>42089.795509259253</v>
      </c>
    </row>
    <row r="3122" spans="1:20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3"/>
        <v>spaces</v>
      </c>
      <c r="S3122" s="10">
        <f t="shared" si="291"/>
        <v>42435.733749999992</v>
      </c>
      <c r="T3122" s="10">
        <f t="shared" si="292"/>
        <v>42495.692083333335</v>
      </c>
    </row>
    <row r="3123" spans="1:20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5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3"/>
        <v>spaces</v>
      </c>
      <c r="S3123" s="10">
        <f t="shared" si="291"/>
        <v>41848.471469907403</v>
      </c>
      <c r="T3123" s="10">
        <f t="shared" si="292"/>
        <v>41908.471469907403</v>
      </c>
    </row>
    <row r="3124" spans="1:20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5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3"/>
        <v>spaces</v>
      </c>
      <c r="S3124" s="10">
        <f t="shared" si="291"/>
        <v>42678.723749999997</v>
      </c>
      <c r="T3124" s="10">
        <f t="shared" si="292"/>
        <v>42683.765416666669</v>
      </c>
    </row>
    <row r="3125" spans="1:20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3"/>
        <v>spaces</v>
      </c>
      <c r="S3125" s="10">
        <f t="shared" si="291"/>
        <v>42530.784699074073</v>
      </c>
      <c r="T3125" s="10">
        <f t="shared" si="292"/>
        <v>42560.784699074073</v>
      </c>
    </row>
    <row r="3126" spans="1:20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5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3"/>
        <v>spaces</v>
      </c>
      <c r="S3126" s="10">
        <f t="shared" si="291"/>
        <v>41977.571770833332</v>
      </c>
      <c r="T3126" s="10">
        <f t="shared" si="292"/>
        <v>42037.571770833332</v>
      </c>
    </row>
    <row r="3127" spans="1:20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5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t="e">
        <f t="shared" si="289"/>
        <v>#DIV/0!</v>
      </c>
      <c r="Q3127" t="str">
        <f t="shared" si="290"/>
        <v>theater</v>
      </c>
      <c r="R3127" t="str">
        <f t="shared" si="293"/>
        <v>spaces</v>
      </c>
      <c r="S3127" s="10">
        <f t="shared" si="291"/>
        <v>42345.998518518514</v>
      </c>
      <c r="T3127" s="10">
        <f t="shared" si="292"/>
        <v>42375.998518518514</v>
      </c>
    </row>
    <row r="3128" spans="1:20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5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3"/>
        <v>spaces</v>
      </c>
      <c r="S3128" s="10">
        <f t="shared" si="291"/>
        <v>42426.809745370367</v>
      </c>
      <c r="T3128" s="10">
        <f t="shared" si="292"/>
        <v>42456.768078703702</v>
      </c>
    </row>
    <row r="3129" spans="1:20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5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t="e">
        <f t="shared" si="289"/>
        <v>#DIV/0!</v>
      </c>
      <c r="Q3129" t="str">
        <f t="shared" si="290"/>
        <v>theater</v>
      </c>
      <c r="R3129" t="str">
        <f t="shared" si="293"/>
        <v>spaces</v>
      </c>
      <c r="S3129" s="10">
        <f t="shared" si="291"/>
        <v>42034.648483796293</v>
      </c>
      <c r="T3129" s="10">
        <f t="shared" si="292"/>
        <v>42064.648483796293</v>
      </c>
    </row>
    <row r="3130" spans="1:20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5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3"/>
        <v>plays</v>
      </c>
      <c r="S3130" s="10">
        <f t="shared" si="291"/>
        <v>42780.617372685178</v>
      </c>
      <c r="T3130" s="10">
        <f t="shared" si="292"/>
        <v>42810.575706018521</v>
      </c>
    </row>
    <row r="3131" spans="1:20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5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0.8</v>
      </c>
      <c r="P3131">
        <f t="shared" si="289"/>
        <v>10</v>
      </c>
      <c r="Q3131" t="str">
        <f t="shared" si="290"/>
        <v>theater</v>
      </c>
      <c r="R3131" t="str">
        <f t="shared" si="293"/>
        <v>plays</v>
      </c>
      <c r="S3131" s="10">
        <f t="shared" si="291"/>
        <v>42803.634479166663</v>
      </c>
      <c r="T3131" s="10">
        <f t="shared" si="292"/>
        <v>42843.592812499999</v>
      </c>
    </row>
    <row r="3132" spans="1:20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5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3.75</v>
      </c>
      <c r="P3132">
        <f t="shared" si="289"/>
        <v>93.75</v>
      </c>
      <c r="Q3132" t="str">
        <f t="shared" si="290"/>
        <v>theater</v>
      </c>
      <c r="R3132" t="str">
        <f t="shared" si="293"/>
        <v>plays</v>
      </c>
      <c r="S3132" s="10">
        <f t="shared" si="291"/>
        <v>42808.431898148141</v>
      </c>
      <c r="T3132" s="10">
        <f t="shared" si="292"/>
        <v>42838.999305555553</v>
      </c>
    </row>
    <row r="3133" spans="1:20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5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3"/>
        <v>plays</v>
      </c>
      <c r="S3133" s="10">
        <f t="shared" si="291"/>
        <v>42803.370891203704</v>
      </c>
      <c r="T3133" s="10">
        <f t="shared" si="292"/>
        <v>42833.329224537032</v>
      </c>
    </row>
    <row r="3134" spans="1:20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5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3"/>
        <v>plays</v>
      </c>
      <c r="S3134" s="10">
        <f t="shared" si="291"/>
        <v>42786.141898148147</v>
      </c>
      <c r="T3134" s="10">
        <f t="shared" si="292"/>
        <v>42846.100231481476</v>
      </c>
    </row>
    <row r="3135" spans="1:20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108</v>
      </c>
      <c r="P3135">
        <f t="shared" si="289"/>
        <v>33.75</v>
      </c>
      <c r="Q3135" t="str">
        <f t="shared" si="290"/>
        <v>theater</v>
      </c>
      <c r="R3135" t="str">
        <f t="shared" si="293"/>
        <v>plays</v>
      </c>
      <c r="S3135" s="10">
        <f t="shared" si="291"/>
        <v>42788.356874999998</v>
      </c>
      <c r="T3135" s="10">
        <f t="shared" si="292"/>
        <v>42818.315208333333</v>
      </c>
    </row>
    <row r="3136" spans="1:20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5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22.5</v>
      </c>
      <c r="P3136">
        <f t="shared" si="289"/>
        <v>18.75</v>
      </c>
      <c r="Q3136" t="str">
        <f t="shared" si="290"/>
        <v>theater</v>
      </c>
      <c r="R3136" t="str">
        <f t="shared" si="293"/>
        <v>plays</v>
      </c>
      <c r="S3136" s="10">
        <f t="shared" si="291"/>
        <v>42800.511793981474</v>
      </c>
      <c r="T3136" s="10">
        <f t="shared" si="292"/>
        <v>42821.470127314817</v>
      </c>
    </row>
    <row r="3137" spans="1:20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5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3"/>
        <v>plays</v>
      </c>
      <c r="S3137" s="10">
        <f t="shared" si="291"/>
        <v>42806.943530092591</v>
      </c>
      <c r="T3137" s="10">
        <f t="shared" si="292"/>
        <v>42828.943530092591</v>
      </c>
    </row>
    <row r="3138" spans="1:20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5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3"/>
        <v>plays</v>
      </c>
      <c r="S3138" s="10">
        <f t="shared" si="291"/>
        <v>42789.25409722222</v>
      </c>
      <c r="T3138" s="10">
        <f t="shared" si="292"/>
        <v>42825.749305555553</v>
      </c>
    </row>
    <row r="3139" spans="1:20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5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3.3333333333333335</v>
      </c>
      <c r="P3139">
        <f t="shared" ref="P3139:P3202" si="295">(E3139/L3139)</f>
        <v>50</v>
      </c>
      <c r="Q3139" t="str">
        <f t="shared" ref="Q3139:Q3202" si="296">LEFT(N3139,SEARCH("/",N3139,1)-1)</f>
        <v>theater</v>
      </c>
      <c r="R3139" t="str">
        <f t="shared" si="293"/>
        <v>plays</v>
      </c>
      <c r="S3139" s="10">
        <f t="shared" ref="S3139:S3202" si="297">(J3139/86400)+25569+(-5/24)</f>
        <v>42807.676724537036</v>
      </c>
      <c r="T3139" s="10">
        <f t="shared" ref="T3139:T3202" si="298">(I3139/86400)+25569+(-5/24)</f>
        <v>42858.591666666667</v>
      </c>
    </row>
    <row r="3140" spans="1:20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5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3"/>
        <v>plays</v>
      </c>
      <c r="S3140" s="10">
        <f t="shared" si="297"/>
        <v>42809.437581018516</v>
      </c>
      <c r="T3140" s="10">
        <f t="shared" si="298"/>
        <v>42828.437581018516</v>
      </c>
    </row>
    <row r="3141" spans="1:20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5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3"/>
        <v>plays</v>
      </c>
      <c r="S3141" s="10">
        <f t="shared" si="297"/>
        <v>42785.062037037038</v>
      </c>
      <c r="T3141" s="10">
        <f t="shared" si="298"/>
        <v>42818.981249999997</v>
      </c>
    </row>
    <row r="3142" spans="1:20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5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ref="R3142:R3205" si="299">RIGHT(N3142,VALUE(LEN(N3142)-LEN(LEFT(N3142,SEARCH("/",N3142,1)-1))-1))</f>
        <v>plays</v>
      </c>
      <c r="S3142" s="10">
        <f t="shared" si="297"/>
        <v>42802.510451388887</v>
      </c>
      <c r="T3142" s="10">
        <f t="shared" si="298"/>
        <v>42832.468784722216</v>
      </c>
    </row>
    <row r="3143" spans="1:20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5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ref="O3143:O3206" si="300">(E3143/D3143)*100</f>
        <v>51.6</v>
      </c>
      <c r="P3143">
        <f t="shared" si="295"/>
        <v>32.25</v>
      </c>
      <c r="Q3143" t="str">
        <f t="shared" si="296"/>
        <v>theater</v>
      </c>
      <c r="R3143" t="str">
        <f t="shared" si="299"/>
        <v>plays</v>
      </c>
      <c r="S3143" s="10">
        <f t="shared" si="297"/>
        <v>42800.544999999998</v>
      </c>
      <c r="T3143" s="10">
        <f t="shared" si="298"/>
        <v>42841.624999999993</v>
      </c>
    </row>
    <row r="3144" spans="1:20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5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00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9"/>
        <v>plays</v>
      </c>
      <c r="S3144" s="10">
        <f t="shared" si="297"/>
        <v>42783.304849537039</v>
      </c>
      <c r="T3144" s="10">
        <f t="shared" si="298"/>
        <v>42813.263182870367</v>
      </c>
    </row>
    <row r="3145" spans="1:20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00"/>
        <v>0</v>
      </c>
      <c r="P3145" t="e">
        <f t="shared" si="295"/>
        <v>#DIV/0!</v>
      </c>
      <c r="Q3145" t="str">
        <f t="shared" si="296"/>
        <v>theater</v>
      </c>
      <c r="R3145" t="str">
        <f t="shared" si="299"/>
        <v>plays</v>
      </c>
      <c r="S3145" s="10">
        <f t="shared" si="297"/>
        <v>42808.149953703702</v>
      </c>
      <c r="T3145" s="10">
        <f t="shared" si="298"/>
        <v>42834.149953703702</v>
      </c>
    </row>
    <row r="3146" spans="1:20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5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00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9"/>
        <v>plays</v>
      </c>
      <c r="S3146" s="10">
        <f t="shared" si="297"/>
        <v>42796.329942129632</v>
      </c>
      <c r="T3146" s="10">
        <f t="shared" si="298"/>
        <v>42813.041666666664</v>
      </c>
    </row>
    <row r="3147" spans="1:20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5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00"/>
        <v>0</v>
      </c>
      <c r="P3147" t="e">
        <f t="shared" si="295"/>
        <v>#DIV/0!</v>
      </c>
      <c r="Q3147" t="str">
        <f t="shared" si="296"/>
        <v>theater</v>
      </c>
      <c r="R3147" t="str">
        <f t="shared" si="299"/>
        <v>plays</v>
      </c>
      <c r="S3147" s="10">
        <f t="shared" si="297"/>
        <v>42761.832569444443</v>
      </c>
      <c r="T3147" s="10">
        <f t="shared" si="298"/>
        <v>42821.790902777771</v>
      </c>
    </row>
    <row r="3148" spans="1:20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5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00"/>
        <v>10.5</v>
      </c>
      <c r="P3148">
        <f t="shared" si="295"/>
        <v>437.5</v>
      </c>
      <c r="Q3148" t="str">
        <f t="shared" si="296"/>
        <v>theater</v>
      </c>
      <c r="R3148" t="str">
        <f t="shared" si="299"/>
        <v>plays</v>
      </c>
      <c r="S3148" s="10">
        <f t="shared" si="297"/>
        <v>42796.474143518521</v>
      </c>
      <c r="T3148" s="10">
        <f t="shared" si="298"/>
        <v>42841.432476851849</v>
      </c>
    </row>
    <row r="3149" spans="1:20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5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00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9"/>
        <v>plays</v>
      </c>
      <c r="S3149" s="10">
        <f t="shared" si="297"/>
        <v>41909.761053240734</v>
      </c>
      <c r="T3149" s="10">
        <f t="shared" si="298"/>
        <v>41949.802719907406</v>
      </c>
    </row>
    <row r="3150" spans="1:20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5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00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9"/>
        <v>plays</v>
      </c>
      <c r="S3150" s="10">
        <f t="shared" si="297"/>
        <v>41891.456990740735</v>
      </c>
      <c r="T3150" s="10">
        <f t="shared" si="298"/>
        <v>41912.958333333328</v>
      </c>
    </row>
    <row r="3151" spans="1:20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5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00"/>
        <v>104</v>
      </c>
      <c r="P3151">
        <f t="shared" si="295"/>
        <v>52</v>
      </c>
      <c r="Q3151" t="str">
        <f t="shared" si="296"/>
        <v>theater</v>
      </c>
      <c r="R3151" t="str">
        <f t="shared" si="299"/>
        <v>plays</v>
      </c>
      <c r="S3151" s="10">
        <f t="shared" si="297"/>
        <v>41225.809027777774</v>
      </c>
      <c r="T3151" s="10">
        <f t="shared" si="298"/>
        <v>41249.875</v>
      </c>
    </row>
    <row r="3152" spans="1:20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5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00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9"/>
        <v>plays</v>
      </c>
      <c r="S3152" s="10">
        <f t="shared" si="297"/>
        <v>40478.055590277778</v>
      </c>
      <c r="T3152" s="10">
        <f t="shared" si="298"/>
        <v>40567.958333333328</v>
      </c>
    </row>
    <row r="3153" spans="1:20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5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00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9"/>
        <v>plays</v>
      </c>
      <c r="S3153" s="10">
        <f t="shared" si="297"/>
        <v>41862.631643518514</v>
      </c>
      <c r="T3153" s="10">
        <f t="shared" si="298"/>
        <v>41892.631643518514</v>
      </c>
    </row>
    <row r="3154" spans="1:20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5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00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9"/>
        <v>plays</v>
      </c>
      <c r="S3154" s="10">
        <f t="shared" si="297"/>
        <v>41550.659340277773</v>
      </c>
      <c r="T3154" s="10">
        <f t="shared" si="298"/>
        <v>41580.659340277773</v>
      </c>
    </row>
    <row r="3155" spans="1:20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00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9"/>
        <v>plays</v>
      </c>
      <c r="S3155" s="10">
        <f t="shared" si="297"/>
        <v>40632.946030092593</v>
      </c>
      <c r="T3155" s="10">
        <f t="shared" si="298"/>
        <v>40663.999305555553</v>
      </c>
    </row>
    <row r="3156" spans="1:20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5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0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9"/>
        <v>plays</v>
      </c>
      <c r="S3156" s="10">
        <f t="shared" si="297"/>
        <v>40970.667337962957</v>
      </c>
      <c r="T3156" s="10">
        <f t="shared" si="298"/>
        <v>41000.625671296293</v>
      </c>
    </row>
    <row r="3157" spans="1:20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5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9"/>
        <v>plays</v>
      </c>
      <c r="S3157" s="10">
        <f t="shared" si="297"/>
        <v>41233.290798611109</v>
      </c>
      <c r="T3157" s="10">
        <f t="shared" si="298"/>
        <v>41263.290798611109</v>
      </c>
    </row>
    <row r="3158" spans="1:20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5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9"/>
        <v>plays</v>
      </c>
      <c r="S3158" s="10">
        <f t="shared" si="297"/>
        <v>41026.744722222218</v>
      </c>
      <c r="T3158" s="10">
        <f t="shared" si="298"/>
        <v>41061.744722222218</v>
      </c>
    </row>
    <row r="3159" spans="1:20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5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9"/>
        <v>plays</v>
      </c>
      <c r="S3159" s="10">
        <f t="shared" si="297"/>
        <v>41829.579918981479</v>
      </c>
      <c r="T3159" s="10">
        <f t="shared" si="298"/>
        <v>41839</v>
      </c>
    </row>
    <row r="3160" spans="1:20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5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9"/>
        <v>plays</v>
      </c>
      <c r="S3160" s="10">
        <f t="shared" si="297"/>
        <v>41447.631388888891</v>
      </c>
      <c r="T3160" s="10">
        <f t="shared" si="298"/>
        <v>41477.631388888891</v>
      </c>
    </row>
    <row r="3161" spans="1:20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5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9"/>
        <v>plays</v>
      </c>
      <c r="S3161" s="10">
        <f t="shared" si="297"/>
        <v>40883.858344907407</v>
      </c>
      <c r="T3161" s="10">
        <f t="shared" si="298"/>
        <v>40926.75</v>
      </c>
    </row>
    <row r="3162" spans="1:20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5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9"/>
        <v>plays</v>
      </c>
      <c r="S3162" s="10">
        <f t="shared" si="297"/>
        <v>41841.056562499994</v>
      </c>
      <c r="T3162" s="10">
        <f t="shared" si="298"/>
        <v>41863.999305555553</v>
      </c>
    </row>
    <row r="3163" spans="1:20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5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9"/>
        <v>plays</v>
      </c>
      <c r="S3163" s="10">
        <f t="shared" si="297"/>
        <v>41897.327800925923</v>
      </c>
      <c r="T3163" s="10">
        <f t="shared" si="298"/>
        <v>41927.327800925923</v>
      </c>
    </row>
    <row r="3164" spans="1:20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5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9"/>
        <v>plays</v>
      </c>
      <c r="S3164" s="10">
        <f t="shared" si="297"/>
        <v>41799.47756944444</v>
      </c>
      <c r="T3164" s="10">
        <f t="shared" si="298"/>
        <v>41826.875</v>
      </c>
    </row>
    <row r="3165" spans="1:20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9"/>
        <v>plays</v>
      </c>
      <c r="S3165" s="10">
        <f t="shared" si="297"/>
        <v>41775.545428240737</v>
      </c>
      <c r="T3165" s="10">
        <f t="shared" si="298"/>
        <v>41805.545428240737</v>
      </c>
    </row>
    <row r="3166" spans="1:20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5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9"/>
        <v>plays</v>
      </c>
      <c r="S3166" s="10">
        <f t="shared" si="297"/>
        <v>41766.597395833327</v>
      </c>
      <c r="T3166" s="10">
        <f t="shared" si="298"/>
        <v>41799.597395833327</v>
      </c>
    </row>
    <row r="3167" spans="1:20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5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9"/>
        <v>plays</v>
      </c>
      <c r="S3167" s="10">
        <f t="shared" si="297"/>
        <v>40643.950925925921</v>
      </c>
      <c r="T3167" s="10">
        <f t="shared" si="298"/>
        <v>40665.957638888889</v>
      </c>
    </row>
    <row r="3168" spans="1:20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5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9"/>
        <v>plays</v>
      </c>
      <c r="S3168" s="10">
        <f t="shared" si="297"/>
        <v>41940.483252314814</v>
      </c>
      <c r="T3168" s="10">
        <f t="shared" si="298"/>
        <v>41969.124305555553</v>
      </c>
    </row>
    <row r="3169" spans="1:20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5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9"/>
        <v>plays</v>
      </c>
      <c r="S3169" s="10">
        <f t="shared" si="297"/>
        <v>41838.967372685183</v>
      </c>
      <c r="T3169" s="10">
        <f t="shared" si="298"/>
        <v>41852.967372685183</v>
      </c>
    </row>
    <row r="3170" spans="1:20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5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9"/>
        <v>plays</v>
      </c>
      <c r="S3170" s="10">
        <f t="shared" si="297"/>
        <v>41771.897604166668</v>
      </c>
      <c r="T3170" s="10">
        <f t="shared" si="298"/>
        <v>41803.708333333328</v>
      </c>
    </row>
    <row r="3171" spans="1:20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5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9"/>
        <v>plays</v>
      </c>
      <c r="S3171" s="10">
        <f t="shared" si="297"/>
        <v>41591.529641203699</v>
      </c>
      <c r="T3171" s="10">
        <f t="shared" si="298"/>
        <v>41620.999305555553</v>
      </c>
    </row>
    <row r="3172" spans="1:20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5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9"/>
        <v>plays</v>
      </c>
      <c r="S3172" s="10">
        <f t="shared" si="297"/>
        <v>41788.872037037036</v>
      </c>
      <c r="T3172" s="10">
        <f t="shared" si="298"/>
        <v>41821.958333333328</v>
      </c>
    </row>
    <row r="3173" spans="1:20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5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9"/>
        <v>plays</v>
      </c>
      <c r="S3173" s="10">
        <f t="shared" si="297"/>
        <v>42466.399976851848</v>
      </c>
      <c r="T3173" s="10">
        <f t="shared" si="298"/>
        <v>42496.399976851848</v>
      </c>
    </row>
    <row r="3174" spans="1:20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5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9"/>
        <v>plays</v>
      </c>
      <c r="S3174" s="10">
        <f t="shared" si="297"/>
        <v>40923.521620370368</v>
      </c>
      <c r="T3174" s="10">
        <f t="shared" si="298"/>
        <v>40953.521620370368</v>
      </c>
    </row>
    <row r="3175" spans="1:20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9"/>
        <v>plays</v>
      </c>
      <c r="S3175" s="10">
        <f t="shared" si="297"/>
        <v>41878.670046296298</v>
      </c>
      <c r="T3175" s="10">
        <f t="shared" si="298"/>
        <v>41908.670046296298</v>
      </c>
    </row>
    <row r="3176" spans="1:20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5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9"/>
        <v>plays</v>
      </c>
      <c r="S3176" s="10">
        <f t="shared" si="297"/>
        <v>41862.656342592592</v>
      </c>
      <c r="T3176" s="10">
        <f t="shared" si="298"/>
        <v>41876.656342592592</v>
      </c>
    </row>
    <row r="3177" spans="1:20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5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9"/>
        <v>plays</v>
      </c>
      <c r="S3177" s="10">
        <f t="shared" si="297"/>
        <v>40531.678553240738</v>
      </c>
      <c r="T3177" s="10">
        <f t="shared" si="298"/>
        <v>40591.678553240738</v>
      </c>
    </row>
    <row r="3178" spans="1:20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5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9"/>
        <v>plays</v>
      </c>
      <c r="S3178" s="10">
        <f t="shared" si="297"/>
        <v>41477.722581018512</v>
      </c>
      <c r="T3178" s="10">
        <f t="shared" si="298"/>
        <v>41504.416666666664</v>
      </c>
    </row>
    <row r="3179" spans="1:20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5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9"/>
        <v>plays</v>
      </c>
      <c r="S3179" s="10">
        <f t="shared" si="297"/>
        <v>41781.458437499998</v>
      </c>
      <c r="T3179" s="10">
        <f t="shared" si="298"/>
        <v>41811.458437499998</v>
      </c>
    </row>
    <row r="3180" spans="1:20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5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9"/>
        <v>plays</v>
      </c>
      <c r="S3180" s="10">
        <f t="shared" si="297"/>
        <v>41806.396701388883</v>
      </c>
      <c r="T3180" s="10">
        <f t="shared" si="298"/>
        <v>41836.396701388883</v>
      </c>
    </row>
    <row r="3181" spans="1:20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5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9"/>
        <v>plays</v>
      </c>
      <c r="S3181" s="10">
        <f t="shared" si="297"/>
        <v>41375.49387731481</v>
      </c>
      <c r="T3181" s="10">
        <f t="shared" si="298"/>
        <v>41400.49387731481</v>
      </c>
    </row>
    <row r="3182" spans="1:20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5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9"/>
        <v>plays</v>
      </c>
      <c r="S3182" s="10">
        <f t="shared" si="297"/>
        <v>41780.204270833332</v>
      </c>
      <c r="T3182" s="10">
        <f t="shared" si="298"/>
        <v>41810.204270833332</v>
      </c>
    </row>
    <row r="3183" spans="1:20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5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9"/>
        <v>plays</v>
      </c>
      <c r="S3183" s="10">
        <f t="shared" si="297"/>
        <v>41779.101701388885</v>
      </c>
      <c r="T3183" s="10">
        <f t="shared" si="298"/>
        <v>41805.458333333328</v>
      </c>
    </row>
    <row r="3184" spans="1:20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5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9"/>
        <v>plays</v>
      </c>
      <c r="S3184" s="10">
        <f t="shared" si="297"/>
        <v>40883.740983796291</v>
      </c>
      <c r="T3184" s="10">
        <f t="shared" si="298"/>
        <v>40939.5</v>
      </c>
    </row>
    <row r="3185" spans="1:20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9"/>
        <v>plays</v>
      </c>
      <c r="S3185" s="10">
        <f t="shared" si="297"/>
        <v>41491.586446759255</v>
      </c>
      <c r="T3185" s="10">
        <f t="shared" si="298"/>
        <v>41509.586446759255</v>
      </c>
    </row>
    <row r="3186" spans="1:20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5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9"/>
        <v>plays</v>
      </c>
      <c r="S3186" s="10">
        <f t="shared" si="297"/>
        <v>41791.785081018512</v>
      </c>
      <c r="T3186" s="10">
        <f t="shared" si="298"/>
        <v>41821.785081018512</v>
      </c>
    </row>
    <row r="3187" spans="1:20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5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9"/>
        <v>plays</v>
      </c>
      <c r="S3187" s="10">
        <f t="shared" si="297"/>
        <v>41829.768993055557</v>
      </c>
      <c r="T3187" s="10">
        <f t="shared" si="298"/>
        <v>41836.768993055557</v>
      </c>
    </row>
    <row r="3188" spans="1:20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5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9"/>
        <v>plays</v>
      </c>
      <c r="S3188" s="10">
        <f t="shared" si="297"/>
        <v>41868.715717592589</v>
      </c>
      <c r="T3188" s="10">
        <f t="shared" si="298"/>
        <v>41898.666666666664</v>
      </c>
    </row>
    <row r="3189" spans="1:20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5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9"/>
        <v>plays</v>
      </c>
      <c r="S3189" s="10">
        <f t="shared" si="297"/>
        <v>41835.458020833328</v>
      </c>
      <c r="T3189" s="10">
        <f t="shared" si="298"/>
        <v>41855.458020833328</v>
      </c>
    </row>
    <row r="3190" spans="1:20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9"/>
        <v>musical</v>
      </c>
      <c r="S3190" s="10">
        <f t="shared" si="297"/>
        <v>42144.207199074073</v>
      </c>
      <c r="T3190" s="10">
        <f t="shared" si="298"/>
        <v>42165.207199074073</v>
      </c>
    </row>
    <row r="3191" spans="1:20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9"/>
        <v>musical</v>
      </c>
      <c r="S3191" s="10">
        <f t="shared" si="297"/>
        <v>42118.138101851851</v>
      </c>
      <c r="T3191" s="10">
        <f t="shared" si="298"/>
        <v>42148.138101851851</v>
      </c>
    </row>
    <row r="3192" spans="1:20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t="e">
        <f t="shared" si="295"/>
        <v>#DIV/0!</v>
      </c>
      <c r="Q3192" t="str">
        <f t="shared" si="296"/>
        <v>theater</v>
      </c>
      <c r="R3192" t="str">
        <f t="shared" si="299"/>
        <v>musical</v>
      </c>
      <c r="S3192" s="10">
        <f t="shared" si="297"/>
        <v>42682.942997685182</v>
      </c>
      <c r="T3192" s="10">
        <f t="shared" si="298"/>
        <v>42712.984664351847</v>
      </c>
    </row>
    <row r="3193" spans="1:20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9"/>
        <v>musical</v>
      </c>
      <c r="S3193" s="10">
        <f t="shared" si="297"/>
        <v>42538.547094907401</v>
      </c>
      <c r="T3193" s="10">
        <f t="shared" si="298"/>
        <v>42598.547094907401</v>
      </c>
    </row>
    <row r="3194" spans="1:20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</v>
      </c>
      <c r="P3194">
        <f t="shared" si="295"/>
        <v>12.75</v>
      </c>
      <c r="Q3194" t="str">
        <f t="shared" si="296"/>
        <v>theater</v>
      </c>
      <c r="R3194" t="str">
        <f t="shared" si="299"/>
        <v>musical</v>
      </c>
      <c r="S3194" s="10">
        <f t="shared" si="297"/>
        <v>42018.732164351844</v>
      </c>
      <c r="T3194" s="10">
        <f t="shared" si="298"/>
        <v>42063.708333333336</v>
      </c>
    </row>
    <row r="3195" spans="1:20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9"/>
        <v>musical</v>
      </c>
      <c r="S3195" s="10">
        <f t="shared" si="297"/>
        <v>42010.759907407402</v>
      </c>
      <c r="T3195" s="10">
        <f t="shared" si="298"/>
        <v>42055.759907407402</v>
      </c>
    </row>
    <row r="3196" spans="1:20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t="e">
        <f t="shared" si="295"/>
        <v>#DIV/0!</v>
      </c>
      <c r="Q3196" t="str">
        <f t="shared" si="296"/>
        <v>theater</v>
      </c>
      <c r="R3196" t="str">
        <f t="shared" si="299"/>
        <v>musical</v>
      </c>
      <c r="S3196" s="10">
        <f t="shared" si="297"/>
        <v>42181.854143518511</v>
      </c>
      <c r="T3196" s="10">
        <f t="shared" si="298"/>
        <v>42211.854143518511</v>
      </c>
    </row>
    <row r="3197" spans="1:20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9"/>
        <v>musical</v>
      </c>
      <c r="S3197" s="10">
        <f t="shared" si="297"/>
        <v>42017.385902777773</v>
      </c>
      <c r="T3197" s="10">
        <f t="shared" si="298"/>
        <v>42047.385902777773</v>
      </c>
    </row>
    <row r="3198" spans="1:20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0.06</v>
      </c>
      <c r="P3198">
        <f t="shared" si="295"/>
        <v>300</v>
      </c>
      <c r="Q3198" t="str">
        <f t="shared" si="296"/>
        <v>theater</v>
      </c>
      <c r="R3198" t="str">
        <f t="shared" si="299"/>
        <v>musical</v>
      </c>
      <c r="S3198" s="10">
        <f t="shared" si="297"/>
        <v>42157.389756944445</v>
      </c>
      <c r="T3198" s="10">
        <f t="shared" si="298"/>
        <v>42217.374999999993</v>
      </c>
    </row>
    <row r="3199" spans="1:20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9"/>
        <v>musical</v>
      </c>
      <c r="S3199" s="10">
        <f t="shared" si="297"/>
        <v>42009.28493055555</v>
      </c>
      <c r="T3199" s="10">
        <f t="shared" si="298"/>
        <v>42039.28493055555</v>
      </c>
    </row>
    <row r="3200" spans="1:20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9"/>
        <v>musical</v>
      </c>
      <c r="S3200" s="10">
        <f t="shared" si="297"/>
        <v>42013.216168981475</v>
      </c>
      <c r="T3200" s="10">
        <f t="shared" si="298"/>
        <v>42051.216168981475</v>
      </c>
    </row>
    <row r="3201" spans="1:20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9"/>
        <v>musical</v>
      </c>
      <c r="S3201" s="10">
        <f t="shared" si="297"/>
        <v>41858.553449074076</v>
      </c>
      <c r="T3201" s="10">
        <f t="shared" si="298"/>
        <v>41888.666666666664</v>
      </c>
    </row>
    <row r="3202" spans="1:20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2E-3</v>
      </c>
      <c r="P3202">
        <f t="shared" si="295"/>
        <v>1</v>
      </c>
      <c r="Q3202" t="str">
        <f t="shared" si="296"/>
        <v>theater</v>
      </c>
      <c r="R3202" t="str">
        <f t="shared" si="299"/>
        <v>musical</v>
      </c>
      <c r="S3202" s="10">
        <f t="shared" si="297"/>
        <v>42460.112280092588</v>
      </c>
      <c r="T3202" s="10">
        <f t="shared" si="298"/>
        <v>42490.023611111108</v>
      </c>
    </row>
    <row r="3203" spans="1:20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</v>
      </c>
      <c r="P3203">
        <f t="shared" ref="P3203:P3266" si="301">(E3203/L3203)</f>
        <v>12.5</v>
      </c>
      <c r="Q3203" t="str">
        <f t="shared" ref="Q3203:Q3266" si="302">LEFT(N3203,SEARCH("/",N3203,1)-1)</f>
        <v>theater</v>
      </c>
      <c r="R3203" t="str">
        <f t="shared" si="299"/>
        <v>musical</v>
      </c>
      <c r="S3203" s="10">
        <f t="shared" ref="S3203:S3266" si="303">(J3203/86400)+25569+(-5/24)</f>
        <v>41861.558761574073</v>
      </c>
      <c r="T3203" s="10">
        <f t="shared" ref="T3203:T3266" si="304">(I3203/86400)+25569+(-5/24)</f>
        <v>41882.558761574073</v>
      </c>
    </row>
    <row r="3204" spans="1:20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299"/>
        <v>musical</v>
      </c>
      <c r="S3204" s="10">
        <f t="shared" si="303"/>
        <v>42293.645208333335</v>
      </c>
      <c r="T3204" s="10">
        <f t="shared" si="304"/>
        <v>42352.040972222218</v>
      </c>
    </row>
    <row r="3205" spans="1:20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299"/>
        <v>musical</v>
      </c>
      <c r="S3205" s="10">
        <f t="shared" si="303"/>
        <v>42242.780347222222</v>
      </c>
      <c r="T3205" s="10">
        <f t="shared" si="304"/>
        <v>42272.780347222222</v>
      </c>
    </row>
    <row r="3206" spans="1:20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ref="R3206:R3269" si="305">RIGHT(N3206,VALUE(LEN(N3206)-LEN(LEFT(N3206,SEARCH("/",N3206,1)-1))-1))</f>
        <v>musical</v>
      </c>
      <c r="S3206" s="10">
        <f t="shared" si="303"/>
        <v>42172.477766203701</v>
      </c>
      <c r="T3206" s="10">
        <f t="shared" si="304"/>
        <v>42202.468055555553</v>
      </c>
    </row>
    <row r="3207" spans="1:20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ref="O3207:O3270" si="306">(E3207/D3207)*100</f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5"/>
        <v>musical</v>
      </c>
      <c r="S3207" s="10">
        <f t="shared" si="303"/>
        <v>42095.166342592587</v>
      </c>
      <c r="T3207" s="10">
        <f t="shared" si="304"/>
        <v>42125.166342592587</v>
      </c>
    </row>
    <row r="3208" spans="1:20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6"/>
        <v>0</v>
      </c>
      <c r="P3208" t="e">
        <f t="shared" si="301"/>
        <v>#DIV/0!</v>
      </c>
      <c r="Q3208" t="str">
        <f t="shared" si="302"/>
        <v>theater</v>
      </c>
      <c r="R3208" t="str">
        <f t="shared" si="305"/>
        <v>musical</v>
      </c>
      <c r="S3208" s="10">
        <f t="shared" si="303"/>
        <v>42236.067719907405</v>
      </c>
      <c r="T3208" s="10">
        <f t="shared" si="304"/>
        <v>42266.067719907405</v>
      </c>
    </row>
    <row r="3209" spans="1:20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6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5"/>
        <v>musical</v>
      </c>
      <c r="S3209" s="10">
        <f t="shared" si="303"/>
        <v>42057.069525462961</v>
      </c>
      <c r="T3209" s="10">
        <f t="shared" si="304"/>
        <v>42117.027858796289</v>
      </c>
    </row>
    <row r="3210" spans="1:20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5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6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5"/>
        <v>plays</v>
      </c>
      <c r="S3210" s="10">
        <f t="shared" si="303"/>
        <v>41827.396724537037</v>
      </c>
      <c r="T3210" s="10">
        <f t="shared" si="304"/>
        <v>41848.396724537037</v>
      </c>
    </row>
    <row r="3211" spans="1:20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5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6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5"/>
        <v>plays</v>
      </c>
      <c r="S3211" s="10">
        <f t="shared" si="303"/>
        <v>41778.42891203703</v>
      </c>
      <c r="T3211" s="10">
        <f t="shared" si="304"/>
        <v>41810.75</v>
      </c>
    </row>
    <row r="3212" spans="1:20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5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6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5"/>
        <v>plays</v>
      </c>
      <c r="S3212" s="10">
        <f t="shared" si="303"/>
        <v>41013.728229166663</v>
      </c>
      <c r="T3212" s="10">
        <f t="shared" si="304"/>
        <v>41060.957638888889</v>
      </c>
    </row>
    <row r="3213" spans="1:20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5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6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5"/>
        <v>plays</v>
      </c>
      <c r="S3213" s="10">
        <f t="shared" si="303"/>
        <v>41834.378240740734</v>
      </c>
      <c r="T3213" s="10">
        <f t="shared" si="304"/>
        <v>41865.875</v>
      </c>
    </row>
    <row r="3214" spans="1:20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5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6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5"/>
        <v>plays</v>
      </c>
      <c r="S3214" s="10">
        <f t="shared" si="303"/>
        <v>41829.587395833332</v>
      </c>
      <c r="T3214" s="10">
        <f t="shared" si="304"/>
        <v>41859.587395833332</v>
      </c>
    </row>
    <row r="3215" spans="1:20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6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5"/>
        <v>plays</v>
      </c>
      <c r="S3215" s="10">
        <f t="shared" si="303"/>
        <v>42171.555081018516</v>
      </c>
      <c r="T3215" s="10">
        <f t="shared" si="304"/>
        <v>42211.555081018516</v>
      </c>
    </row>
    <row r="3216" spans="1:20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5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6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5"/>
        <v>plays</v>
      </c>
      <c r="S3216" s="10">
        <f t="shared" si="303"/>
        <v>42337.584178240737</v>
      </c>
      <c r="T3216" s="10">
        <f t="shared" si="304"/>
        <v>42374.788194444445</v>
      </c>
    </row>
    <row r="3217" spans="1:20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5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6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5"/>
        <v>plays</v>
      </c>
      <c r="S3217" s="10">
        <f t="shared" si="303"/>
        <v>42219.456840277773</v>
      </c>
      <c r="T3217" s="10">
        <f t="shared" si="304"/>
        <v>42256.957638888889</v>
      </c>
    </row>
    <row r="3218" spans="1:20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5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6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5"/>
        <v>plays</v>
      </c>
      <c r="S3218" s="10">
        <f t="shared" si="303"/>
        <v>42165.254293981481</v>
      </c>
      <c r="T3218" s="10">
        <f t="shared" si="304"/>
        <v>42196.395833333336</v>
      </c>
    </row>
    <row r="3219" spans="1:20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5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6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5"/>
        <v>plays</v>
      </c>
      <c r="S3219" s="10">
        <f t="shared" si="303"/>
        <v>42648.337777777771</v>
      </c>
      <c r="T3219" s="10">
        <f t="shared" si="304"/>
        <v>42678.337777777771</v>
      </c>
    </row>
    <row r="3220" spans="1:20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5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6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5"/>
        <v>plays</v>
      </c>
      <c r="S3220" s="10">
        <f t="shared" si="303"/>
        <v>41970.793819444443</v>
      </c>
      <c r="T3220" s="10">
        <f t="shared" si="304"/>
        <v>42003.791666666664</v>
      </c>
    </row>
    <row r="3221" spans="1:20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5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5"/>
        <v>plays</v>
      </c>
      <c r="S3221" s="10">
        <f t="shared" si="303"/>
        <v>42050.77484953704</v>
      </c>
      <c r="T3221" s="10">
        <f t="shared" si="304"/>
        <v>42085.733182870368</v>
      </c>
    </row>
    <row r="3222" spans="1:20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5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5"/>
        <v>plays</v>
      </c>
      <c r="S3222" s="10">
        <f t="shared" si="303"/>
        <v>42772.625046296293</v>
      </c>
      <c r="T3222" s="10">
        <f t="shared" si="304"/>
        <v>42806.666666666664</v>
      </c>
    </row>
    <row r="3223" spans="1:20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5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5"/>
        <v>plays</v>
      </c>
      <c r="S3223" s="10">
        <f t="shared" si="303"/>
        <v>42155.488460648143</v>
      </c>
      <c r="T3223" s="10">
        <f t="shared" si="304"/>
        <v>42190.488460648143</v>
      </c>
    </row>
    <row r="3224" spans="1:20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5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5"/>
        <v>plays</v>
      </c>
      <c r="S3224" s="10">
        <f t="shared" si="303"/>
        <v>42270.373807870368</v>
      </c>
      <c r="T3224" s="10">
        <f t="shared" si="304"/>
        <v>42301.686805555553</v>
      </c>
    </row>
    <row r="3225" spans="1:20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5"/>
        <v>plays</v>
      </c>
      <c r="S3225" s="10">
        <f t="shared" si="303"/>
        <v>42206.627037037033</v>
      </c>
      <c r="T3225" s="10">
        <f t="shared" si="304"/>
        <v>42236.627037037033</v>
      </c>
    </row>
    <row r="3226" spans="1:20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5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5"/>
        <v>plays</v>
      </c>
      <c r="S3226" s="10">
        <f t="shared" si="303"/>
        <v>42697.642511574071</v>
      </c>
      <c r="T3226" s="10">
        <f t="shared" si="304"/>
        <v>42744.999999999993</v>
      </c>
    </row>
    <row r="3227" spans="1:20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5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5"/>
        <v>plays</v>
      </c>
      <c r="S3227" s="10">
        <f t="shared" si="303"/>
        <v>42503.351134259261</v>
      </c>
      <c r="T3227" s="10">
        <f t="shared" si="304"/>
        <v>42524.666666666664</v>
      </c>
    </row>
    <row r="3228" spans="1:20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5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5"/>
        <v>plays</v>
      </c>
      <c r="S3228" s="10">
        <f t="shared" si="303"/>
        <v>42277.375138888885</v>
      </c>
      <c r="T3228" s="10">
        <f t="shared" si="304"/>
        <v>42307.375138888885</v>
      </c>
    </row>
    <row r="3229" spans="1:20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5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125</v>
      </c>
      <c r="P3229">
        <f t="shared" si="301"/>
        <v>50</v>
      </c>
      <c r="Q3229" t="str">
        <f t="shared" si="302"/>
        <v>theater</v>
      </c>
      <c r="R3229" t="str">
        <f t="shared" si="305"/>
        <v>plays</v>
      </c>
      <c r="S3229" s="10">
        <f t="shared" si="303"/>
        <v>42722.674027777779</v>
      </c>
      <c r="T3229" s="10">
        <f t="shared" si="304"/>
        <v>42752.674027777779</v>
      </c>
    </row>
    <row r="3230" spans="1:20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5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5"/>
        <v>plays</v>
      </c>
      <c r="S3230" s="10">
        <f t="shared" si="303"/>
        <v>42323.500972222224</v>
      </c>
      <c r="T3230" s="10">
        <f t="shared" si="304"/>
        <v>42354.999305555553</v>
      </c>
    </row>
    <row r="3231" spans="1:20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5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5"/>
        <v>plays</v>
      </c>
      <c r="S3231" s="10">
        <f t="shared" si="303"/>
        <v>41933.083310185182</v>
      </c>
      <c r="T3231" s="10">
        <f t="shared" si="304"/>
        <v>41963.124976851854</v>
      </c>
    </row>
    <row r="3232" spans="1:20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5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5"/>
        <v>plays</v>
      </c>
      <c r="S3232" s="10">
        <f t="shared" si="303"/>
        <v>41897.959791666661</v>
      </c>
      <c r="T3232" s="10">
        <f t="shared" si="304"/>
        <v>41912.957638888889</v>
      </c>
    </row>
    <row r="3233" spans="1:20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5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161</v>
      </c>
      <c r="P3233">
        <f t="shared" si="301"/>
        <v>57.5</v>
      </c>
      <c r="Q3233" t="str">
        <f t="shared" si="302"/>
        <v>theater</v>
      </c>
      <c r="R3233" t="str">
        <f t="shared" si="305"/>
        <v>plays</v>
      </c>
      <c r="S3233" s="10">
        <f t="shared" si="303"/>
        <v>42446.735497685186</v>
      </c>
      <c r="T3233" s="10">
        <f t="shared" si="304"/>
        <v>42476.735497685186</v>
      </c>
    </row>
    <row r="3234" spans="1:20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5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5"/>
        <v>plays</v>
      </c>
      <c r="S3234" s="10">
        <f t="shared" si="303"/>
        <v>42463.605520833335</v>
      </c>
      <c r="T3234" s="10">
        <f t="shared" si="304"/>
        <v>42493.957638888889</v>
      </c>
    </row>
    <row r="3235" spans="1:20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5"/>
        <v>plays</v>
      </c>
      <c r="S3235" s="10">
        <f t="shared" si="303"/>
        <v>42766.596701388888</v>
      </c>
      <c r="T3235" s="10">
        <f t="shared" si="304"/>
        <v>42796.596701388888</v>
      </c>
    </row>
    <row r="3236" spans="1:20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5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5"/>
        <v>plays</v>
      </c>
      <c r="S3236" s="10">
        <f t="shared" si="303"/>
        <v>42734.581111111103</v>
      </c>
      <c r="T3236" s="10">
        <f t="shared" si="304"/>
        <v>42767.771527777775</v>
      </c>
    </row>
    <row r="3237" spans="1:20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5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5"/>
        <v>plays</v>
      </c>
      <c r="S3237" s="10">
        <f t="shared" si="303"/>
        <v>42522.139479166661</v>
      </c>
      <c r="T3237" s="10">
        <f t="shared" si="304"/>
        <v>42552.139479166661</v>
      </c>
    </row>
    <row r="3238" spans="1:20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5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5"/>
        <v>plays</v>
      </c>
      <c r="S3238" s="10">
        <f t="shared" si="303"/>
        <v>42702.708715277775</v>
      </c>
      <c r="T3238" s="10">
        <f t="shared" si="304"/>
        <v>42732.708715277775</v>
      </c>
    </row>
    <row r="3239" spans="1:20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5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5"/>
        <v>plays</v>
      </c>
      <c r="S3239" s="10">
        <f t="shared" si="303"/>
        <v>42252.266018518516</v>
      </c>
      <c r="T3239" s="10">
        <f t="shared" si="304"/>
        <v>42275.957638888889</v>
      </c>
    </row>
    <row r="3240" spans="1:20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5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5"/>
        <v>plays</v>
      </c>
      <c r="S3240" s="10">
        <f t="shared" si="303"/>
        <v>42156.302060185182</v>
      </c>
      <c r="T3240" s="10">
        <f t="shared" si="304"/>
        <v>42186.302060185182</v>
      </c>
    </row>
    <row r="3241" spans="1:20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5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5"/>
        <v>plays</v>
      </c>
      <c r="S3241" s="10">
        <f t="shared" si="303"/>
        <v>42277.880706018514</v>
      </c>
      <c r="T3241" s="10">
        <f t="shared" si="304"/>
        <v>42302.790972222218</v>
      </c>
    </row>
    <row r="3242" spans="1:20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5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5"/>
        <v>plays</v>
      </c>
      <c r="S3242" s="10">
        <f t="shared" si="303"/>
        <v>42754.485509259255</v>
      </c>
      <c r="T3242" s="10">
        <f t="shared" si="304"/>
        <v>42782.749999999993</v>
      </c>
    </row>
    <row r="3243" spans="1:20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5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5"/>
        <v>plays</v>
      </c>
      <c r="S3243" s="10">
        <f t="shared" si="303"/>
        <v>41893.116550925923</v>
      </c>
      <c r="T3243" s="10">
        <f t="shared" si="304"/>
        <v>41926.082638888889</v>
      </c>
    </row>
    <row r="3244" spans="1:20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5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5"/>
        <v>plays</v>
      </c>
      <c r="S3244" s="10">
        <f t="shared" si="303"/>
        <v>41871.547361111108</v>
      </c>
      <c r="T3244" s="10">
        <f t="shared" si="304"/>
        <v>41901.547361111108</v>
      </c>
    </row>
    <row r="3245" spans="1:20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5"/>
        <v>plays</v>
      </c>
      <c r="S3245" s="10">
        <f t="shared" si="303"/>
        <v>42261.888449074067</v>
      </c>
      <c r="T3245" s="10">
        <f t="shared" si="304"/>
        <v>42285.791666666664</v>
      </c>
    </row>
    <row r="3246" spans="1:20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5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5"/>
        <v>plays</v>
      </c>
      <c r="S3246" s="10">
        <f t="shared" si="303"/>
        <v>42675.485902777778</v>
      </c>
      <c r="T3246" s="10">
        <f t="shared" si="304"/>
        <v>42705.527569444443</v>
      </c>
    </row>
    <row r="3247" spans="1:20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5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5"/>
        <v>plays</v>
      </c>
      <c r="S3247" s="10">
        <f t="shared" si="303"/>
        <v>42135.391874999994</v>
      </c>
      <c r="T3247" s="10">
        <f t="shared" si="304"/>
        <v>42166.874999999993</v>
      </c>
    </row>
    <row r="3248" spans="1:20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5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5"/>
        <v>plays</v>
      </c>
      <c r="S3248" s="10">
        <f t="shared" si="303"/>
        <v>42230.263888888883</v>
      </c>
      <c r="T3248" s="10">
        <f t="shared" si="304"/>
        <v>42258.957638888889</v>
      </c>
    </row>
    <row r="3249" spans="1:20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5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5"/>
        <v>plays</v>
      </c>
      <c r="S3249" s="10">
        <f t="shared" si="303"/>
        <v>42167.22583333333</v>
      </c>
      <c r="T3249" s="10">
        <f t="shared" si="304"/>
        <v>42197.22583333333</v>
      </c>
    </row>
    <row r="3250" spans="1:20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5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5"/>
        <v>plays</v>
      </c>
      <c r="S3250" s="10">
        <f t="shared" si="303"/>
        <v>42068.68005787037</v>
      </c>
      <c r="T3250" s="10">
        <f t="shared" si="304"/>
        <v>42098.638391203705</v>
      </c>
    </row>
    <row r="3251" spans="1:20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5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5"/>
        <v>plays</v>
      </c>
      <c r="S3251" s="10">
        <f t="shared" si="303"/>
        <v>42145.538356481477</v>
      </c>
      <c r="T3251" s="10">
        <f t="shared" si="304"/>
        <v>42175.538356481477</v>
      </c>
    </row>
    <row r="3252" spans="1:20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5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5"/>
        <v>plays</v>
      </c>
      <c r="S3252" s="10">
        <f t="shared" si="303"/>
        <v>41918.533842592587</v>
      </c>
      <c r="T3252" s="10">
        <f t="shared" si="304"/>
        <v>41948.575509259259</v>
      </c>
    </row>
    <row r="3253" spans="1:20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5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5"/>
        <v>plays</v>
      </c>
      <c r="S3253" s="10">
        <f t="shared" si="303"/>
        <v>42146.52275462963</v>
      </c>
      <c r="T3253" s="10">
        <f t="shared" si="304"/>
        <v>42176.52275462963</v>
      </c>
    </row>
    <row r="3254" spans="1:20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5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5"/>
        <v>plays</v>
      </c>
      <c r="S3254" s="10">
        <f t="shared" si="303"/>
        <v>42590.264351851853</v>
      </c>
      <c r="T3254" s="10">
        <f t="shared" si="304"/>
        <v>42620.264351851853</v>
      </c>
    </row>
    <row r="3255" spans="1:20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5"/>
        <v>plays</v>
      </c>
      <c r="S3255" s="10">
        <f t="shared" si="303"/>
        <v>42602.368379629632</v>
      </c>
      <c r="T3255" s="10">
        <f t="shared" si="304"/>
        <v>42620.947916666664</v>
      </c>
    </row>
    <row r="3256" spans="1:20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5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5"/>
        <v>plays</v>
      </c>
      <c r="S3256" s="10">
        <f t="shared" si="303"/>
        <v>42058.877418981479</v>
      </c>
      <c r="T3256" s="10">
        <f t="shared" si="304"/>
        <v>42088.835752314808</v>
      </c>
    </row>
    <row r="3257" spans="1:20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5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5"/>
        <v>plays</v>
      </c>
      <c r="S3257" s="10">
        <f t="shared" si="303"/>
        <v>41889.559895833328</v>
      </c>
      <c r="T3257" s="10">
        <f t="shared" si="304"/>
        <v>41919.559895833328</v>
      </c>
    </row>
    <row r="3258" spans="1:20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5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5"/>
        <v>plays</v>
      </c>
      <c r="S3258" s="10">
        <f t="shared" si="303"/>
        <v>42144.365474537037</v>
      </c>
      <c r="T3258" s="10">
        <f t="shared" si="304"/>
        <v>42165.957638888889</v>
      </c>
    </row>
    <row r="3259" spans="1:20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5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5"/>
        <v>plays</v>
      </c>
      <c r="S3259" s="10">
        <f t="shared" si="303"/>
        <v>42758.351296296292</v>
      </c>
      <c r="T3259" s="10">
        <f t="shared" si="304"/>
        <v>42788.351296296292</v>
      </c>
    </row>
    <row r="3260" spans="1:20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5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5"/>
        <v>plays</v>
      </c>
      <c r="S3260" s="10">
        <f t="shared" si="303"/>
        <v>41982.678946759253</v>
      </c>
      <c r="T3260" s="10">
        <f t="shared" si="304"/>
        <v>42012.678946759253</v>
      </c>
    </row>
    <row r="3261" spans="1:20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5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5"/>
        <v>plays</v>
      </c>
      <c r="S3261" s="10">
        <f t="shared" si="303"/>
        <v>42614.552604166667</v>
      </c>
      <c r="T3261" s="10">
        <f t="shared" si="304"/>
        <v>42643.957638888889</v>
      </c>
    </row>
    <row r="3262" spans="1:20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5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5"/>
        <v>plays</v>
      </c>
      <c r="S3262" s="10">
        <f t="shared" si="303"/>
        <v>42303.464328703696</v>
      </c>
      <c r="T3262" s="10">
        <f t="shared" si="304"/>
        <v>42338.505995370368</v>
      </c>
    </row>
    <row r="3263" spans="1:20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5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5"/>
        <v>plays</v>
      </c>
      <c r="S3263" s="10">
        <f t="shared" si="303"/>
        <v>42171.517083333332</v>
      </c>
      <c r="T3263" s="10">
        <f t="shared" si="304"/>
        <v>42201.517083333332</v>
      </c>
    </row>
    <row r="3264" spans="1:20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5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5"/>
        <v>plays</v>
      </c>
      <c r="S3264" s="10">
        <f t="shared" si="303"/>
        <v>41964.107199074067</v>
      </c>
      <c r="T3264" s="10">
        <f t="shared" si="304"/>
        <v>41994.958333333336</v>
      </c>
    </row>
    <row r="3265" spans="1:20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5"/>
        <v>plays</v>
      </c>
      <c r="S3265" s="10">
        <f t="shared" si="303"/>
        <v>42284.30773148148</v>
      </c>
      <c r="T3265" s="10">
        <f t="shared" si="304"/>
        <v>42307.666666666664</v>
      </c>
    </row>
    <row r="3266" spans="1:20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5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5"/>
        <v>plays</v>
      </c>
      <c r="S3266" s="10">
        <f t="shared" si="303"/>
        <v>42016.591874999998</v>
      </c>
      <c r="T3266" s="10">
        <f t="shared" si="304"/>
        <v>42032.708333333336</v>
      </c>
    </row>
    <row r="3267" spans="1:20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5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164</v>
      </c>
      <c r="P3267">
        <f t="shared" ref="P3267:P3330" si="307">(E3267/L3267)</f>
        <v>70.285714285714292</v>
      </c>
      <c r="Q3267" t="str">
        <f t="shared" ref="Q3267:Q3330" si="308">LEFT(N3267,SEARCH("/",N3267,1)-1)</f>
        <v>theater</v>
      </c>
      <c r="R3267" t="str">
        <f t="shared" si="305"/>
        <v>plays</v>
      </c>
      <c r="S3267" s="10">
        <f t="shared" ref="S3267:S3330" si="309">(J3267/86400)+25569+(-5/24)</f>
        <v>42311.503645833327</v>
      </c>
      <c r="T3267" s="10">
        <f t="shared" ref="T3267:T3330" si="310">(I3267/86400)+25569+(-5/24)</f>
        <v>42341.499999999993</v>
      </c>
    </row>
    <row r="3268" spans="1:20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5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5"/>
        <v>plays</v>
      </c>
      <c r="S3268" s="10">
        <f t="shared" si="309"/>
        <v>42136.327800925923</v>
      </c>
      <c r="T3268" s="10">
        <f t="shared" si="310"/>
        <v>42167.666666666664</v>
      </c>
    </row>
    <row r="3269" spans="1:20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5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5"/>
        <v>plays</v>
      </c>
      <c r="S3269" s="10">
        <f t="shared" si="309"/>
        <v>42172.549305555549</v>
      </c>
      <c r="T3269" s="10">
        <f t="shared" si="310"/>
        <v>42202.549305555549</v>
      </c>
    </row>
    <row r="3270" spans="1:20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5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ref="R3270:R3333" si="311">RIGHT(N3270,VALUE(LEN(N3270)-LEN(LEFT(N3270,SEARCH("/",N3270,1)-1))-1))</f>
        <v>plays</v>
      </c>
      <c r="S3270" s="10">
        <f t="shared" si="309"/>
        <v>42590.695925925924</v>
      </c>
      <c r="T3270" s="10">
        <f t="shared" si="310"/>
        <v>42606.695925925924</v>
      </c>
    </row>
    <row r="3271" spans="1:20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5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ref="O3271:O3334" si="312">(E3271/D3271)*100</f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11"/>
        <v>plays</v>
      </c>
      <c r="S3271" s="10">
        <f t="shared" si="309"/>
        <v>42137.187465277777</v>
      </c>
      <c r="T3271" s="10">
        <f t="shared" si="310"/>
        <v>42171.249999999993</v>
      </c>
    </row>
    <row r="3272" spans="1:20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5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12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11"/>
        <v>plays</v>
      </c>
      <c r="S3272" s="10">
        <f t="shared" si="309"/>
        <v>42167.324826388889</v>
      </c>
      <c r="T3272" s="10">
        <f t="shared" si="310"/>
        <v>42197.324826388889</v>
      </c>
    </row>
    <row r="3273" spans="1:20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5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12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11"/>
        <v>plays</v>
      </c>
      <c r="S3273" s="10">
        <f t="shared" si="309"/>
        <v>41915.22887731481</v>
      </c>
      <c r="T3273" s="10">
        <f t="shared" si="310"/>
        <v>41945.270543981482</v>
      </c>
    </row>
    <row r="3274" spans="1:20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5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12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11"/>
        <v>plays</v>
      </c>
      <c r="S3274" s="10">
        <f t="shared" si="309"/>
        <v>42284.291770833333</v>
      </c>
      <c r="T3274" s="10">
        <f t="shared" si="310"/>
        <v>42314.333437499998</v>
      </c>
    </row>
    <row r="3275" spans="1:20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12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11"/>
        <v>plays</v>
      </c>
      <c r="S3275" s="10">
        <f t="shared" si="309"/>
        <v>42611.5930787037</v>
      </c>
      <c r="T3275" s="10">
        <f t="shared" si="310"/>
        <v>42627.583333333336</v>
      </c>
    </row>
    <row r="3276" spans="1:20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5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12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11"/>
        <v>plays</v>
      </c>
      <c r="S3276" s="10">
        <f t="shared" si="309"/>
        <v>42400.496203703697</v>
      </c>
      <c r="T3276" s="10">
        <f t="shared" si="310"/>
        <v>42444.666666666664</v>
      </c>
    </row>
    <row r="3277" spans="1:20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5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12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11"/>
        <v>plays</v>
      </c>
      <c r="S3277" s="10">
        <f t="shared" si="309"/>
        <v>42017.672118055554</v>
      </c>
      <c r="T3277" s="10">
        <f t="shared" si="310"/>
        <v>42043.979166666664</v>
      </c>
    </row>
    <row r="3278" spans="1:20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5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12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11"/>
        <v>plays</v>
      </c>
      <c r="S3278" s="10">
        <f t="shared" si="309"/>
        <v>42426.741655092592</v>
      </c>
      <c r="T3278" s="10">
        <f t="shared" si="310"/>
        <v>42460.957638888889</v>
      </c>
    </row>
    <row r="3279" spans="1:20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5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12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11"/>
        <v>plays</v>
      </c>
      <c r="S3279" s="10">
        <f t="shared" si="309"/>
        <v>41931.474606481475</v>
      </c>
      <c r="T3279" s="10">
        <f t="shared" si="310"/>
        <v>41961.516273148147</v>
      </c>
    </row>
    <row r="3280" spans="1:20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5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12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11"/>
        <v>plays</v>
      </c>
      <c r="S3280" s="10">
        <f t="shared" si="309"/>
        <v>42124.640081018515</v>
      </c>
      <c r="T3280" s="10">
        <f t="shared" si="310"/>
        <v>42154.640081018515</v>
      </c>
    </row>
    <row r="3281" spans="1:20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5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12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11"/>
        <v>plays</v>
      </c>
      <c r="S3281" s="10">
        <f t="shared" si="309"/>
        <v>42430.894201388888</v>
      </c>
      <c r="T3281" s="10">
        <f t="shared" si="310"/>
        <v>42460.852534722224</v>
      </c>
    </row>
    <row r="3282" spans="1:20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5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12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11"/>
        <v>plays</v>
      </c>
      <c r="S3282" s="10">
        <f t="shared" si="309"/>
        <v>42121.548587962963</v>
      </c>
      <c r="T3282" s="10">
        <f t="shared" si="310"/>
        <v>42155.999999999993</v>
      </c>
    </row>
    <row r="3283" spans="1:20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5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12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11"/>
        <v>plays</v>
      </c>
      <c r="S3283" s="10">
        <f t="shared" si="309"/>
        <v>42218.811400462961</v>
      </c>
      <c r="T3283" s="10">
        <f t="shared" si="310"/>
        <v>42248.811400462961</v>
      </c>
    </row>
    <row r="3284" spans="1:20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5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2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11"/>
        <v>plays</v>
      </c>
      <c r="S3284" s="10">
        <f t="shared" si="309"/>
        <v>42444.985972222225</v>
      </c>
      <c r="T3284" s="10">
        <f t="shared" si="310"/>
        <v>42488.985972222225</v>
      </c>
    </row>
    <row r="3285" spans="1:20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2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11"/>
        <v>plays</v>
      </c>
      <c r="S3285" s="10">
        <f t="shared" si="309"/>
        <v>42379.535856481474</v>
      </c>
      <c r="T3285" s="10">
        <f t="shared" si="310"/>
        <v>42410.666666666664</v>
      </c>
    </row>
    <row r="3286" spans="1:20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5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2"/>
        <v>101.6</v>
      </c>
      <c r="P3286">
        <f t="shared" si="307"/>
        <v>203.2</v>
      </c>
      <c r="Q3286" t="str">
        <f t="shared" si="308"/>
        <v>theater</v>
      </c>
      <c r="R3286" t="str">
        <f t="shared" si="311"/>
        <v>plays</v>
      </c>
      <c r="S3286" s="10">
        <f t="shared" si="309"/>
        <v>42380.676539351851</v>
      </c>
      <c r="T3286" s="10">
        <f t="shared" si="310"/>
        <v>42398.040972222218</v>
      </c>
    </row>
    <row r="3287" spans="1:20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5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2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11"/>
        <v>plays</v>
      </c>
      <c r="S3287" s="10">
        <f t="shared" si="309"/>
        <v>42762.734097222223</v>
      </c>
      <c r="T3287" s="10">
        <f t="shared" si="310"/>
        <v>42793.999999999993</v>
      </c>
    </row>
    <row r="3288" spans="1:20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5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2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11"/>
        <v>plays</v>
      </c>
      <c r="S3288" s="10">
        <f t="shared" si="309"/>
        <v>42567.631736111107</v>
      </c>
      <c r="T3288" s="10">
        <f t="shared" si="310"/>
        <v>42597.631736111107</v>
      </c>
    </row>
    <row r="3289" spans="1:20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5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2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11"/>
        <v>plays</v>
      </c>
      <c r="S3289" s="10">
        <f t="shared" si="309"/>
        <v>42311.541990740741</v>
      </c>
      <c r="T3289" s="10">
        <f t="shared" si="310"/>
        <v>42336.541990740741</v>
      </c>
    </row>
    <row r="3290" spans="1:20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5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2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11"/>
        <v>plays</v>
      </c>
      <c r="S3290" s="10">
        <f t="shared" si="309"/>
        <v>42505.566145833327</v>
      </c>
      <c r="T3290" s="10">
        <f t="shared" si="310"/>
        <v>42541.749999999993</v>
      </c>
    </row>
    <row r="3291" spans="1:20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5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2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11"/>
        <v>plays</v>
      </c>
      <c r="S3291" s="10">
        <f t="shared" si="309"/>
        <v>42758.159745370365</v>
      </c>
      <c r="T3291" s="10">
        <f t="shared" si="310"/>
        <v>42786.159745370365</v>
      </c>
    </row>
    <row r="3292" spans="1:20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5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2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11"/>
        <v>plays</v>
      </c>
      <c r="S3292" s="10">
        <f t="shared" si="309"/>
        <v>42775.306608796294</v>
      </c>
      <c r="T3292" s="10">
        <f t="shared" si="310"/>
        <v>42805.306608796294</v>
      </c>
    </row>
    <row r="3293" spans="1:20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5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2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11"/>
        <v>plays</v>
      </c>
      <c r="S3293" s="10">
        <f t="shared" si="309"/>
        <v>42232.494212962956</v>
      </c>
      <c r="T3293" s="10">
        <f t="shared" si="310"/>
        <v>42263.957638888889</v>
      </c>
    </row>
    <row r="3294" spans="1:20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5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2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11"/>
        <v>plays</v>
      </c>
      <c r="S3294" s="10">
        <f t="shared" si="309"/>
        <v>42282.561898148146</v>
      </c>
      <c r="T3294" s="10">
        <f t="shared" si="310"/>
        <v>42342.603564814817</v>
      </c>
    </row>
    <row r="3295" spans="1:20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2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11"/>
        <v>plays</v>
      </c>
      <c r="S3295" s="10">
        <f t="shared" si="309"/>
        <v>42768.217037037037</v>
      </c>
      <c r="T3295" s="10">
        <f t="shared" si="310"/>
        <v>42798.217037037037</v>
      </c>
    </row>
    <row r="3296" spans="1:20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5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2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11"/>
        <v>plays</v>
      </c>
      <c r="S3296" s="10">
        <f t="shared" si="309"/>
        <v>42141.33280092592</v>
      </c>
      <c r="T3296" s="10">
        <f t="shared" si="310"/>
        <v>42171.33280092592</v>
      </c>
    </row>
    <row r="3297" spans="1:20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5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2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11"/>
        <v>plays</v>
      </c>
      <c r="S3297" s="10">
        <f t="shared" si="309"/>
        <v>42609.234131944446</v>
      </c>
      <c r="T3297" s="10">
        <f t="shared" si="310"/>
        <v>42639.234131944446</v>
      </c>
    </row>
    <row r="3298" spans="1:20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5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2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11"/>
        <v>plays</v>
      </c>
      <c r="S3298" s="10">
        <f t="shared" si="309"/>
        <v>42309.54828703704</v>
      </c>
      <c r="T3298" s="10">
        <f t="shared" si="310"/>
        <v>42330.708333333336</v>
      </c>
    </row>
    <row r="3299" spans="1:20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5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2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11"/>
        <v>plays</v>
      </c>
      <c r="S3299" s="10">
        <f t="shared" si="309"/>
        <v>42193.563148148147</v>
      </c>
      <c r="T3299" s="10">
        <f t="shared" si="310"/>
        <v>42212.749305555553</v>
      </c>
    </row>
    <row r="3300" spans="1:20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5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2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11"/>
        <v>plays</v>
      </c>
      <c r="S3300" s="10">
        <f t="shared" si="309"/>
        <v>42239.749629629623</v>
      </c>
      <c r="T3300" s="10">
        <f t="shared" si="310"/>
        <v>42259.791666666664</v>
      </c>
    </row>
    <row r="3301" spans="1:20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5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2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11"/>
        <v>plays</v>
      </c>
      <c r="S3301" s="10">
        <f t="shared" si="309"/>
        <v>42261.709062499998</v>
      </c>
      <c r="T3301" s="10">
        <f t="shared" si="310"/>
        <v>42291.709062499998</v>
      </c>
    </row>
    <row r="3302" spans="1:20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5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2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11"/>
        <v>plays</v>
      </c>
      <c r="S3302" s="10">
        <f t="shared" si="309"/>
        <v>42102.535439814812</v>
      </c>
      <c r="T3302" s="10">
        <f t="shared" si="310"/>
        <v>42123.535439814812</v>
      </c>
    </row>
    <row r="3303" spans="1:20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5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2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11"/>
        <v>plays</v>
      </c>
      <c r="S3303" s="10">
        <f t="shared" si="309"/>
        <v>42538.527499999997</v>
      </c>
      <c r="T3303" s="10">
        <f t="shared" si="310"/>
        <v>42583.082638888889</v>
      </c>
    </row>
    <row r="3304" spans="1:20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5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2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11"/>
        <v>plays</v>
      </c>
      <c r="S3304" s="10">
        <f t="shared" si="309"/>
        <v>42681.143240740734</v>
      </c>
      <c r="T3304" s="10">
        <f t="shared" si="310"/>
        <v>42711.143240740734</v>
      </c>
    </row>
    <row r="3305" spans="1:20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2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11"/>
        <v>plays</v>
      </c>
      <c r="S3305" s="10">
        <f t="shared" si="309"/>
        <v>42056.443101851844</v>
      </c>
      <c r="T3305" s="10">
        <f t="shared" si="310"/>
        <v>42091.401435185187</v>
      </c>
    </row>
    <row r="3306" spans="1:20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5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2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11"/>
        <v>plays</v>
      </c>
      <c r="S3306" s="10">
        <f t="shared" si="309"/>
        <v>42696.41611111111</v>
      </c>
      <c r="T3306" s="10">
        <f t="shared" si="310"/>
        <v>42726.41611111111</v>
      </c>
    </row>
    <row r="3307" spans="1:20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5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2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11"/>
        <v>plays</v>
      </c>
      <c r="S3307" s="10">
        <f t="shared" si="309"/>
        <v>42186.647546296292</v>
      </c>
      <c r="T3307" s="10">
        <f t="shared" si="310"/>
        <v>42216.647546296292</v>
      </c>
    </row>
    <row r="3308" spans="1:20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5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2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11"/>
        <v>plays</v>
      </c>
      <c r="S3308" s="10">
        <f t="shared" si="309"/>
        <v>42493.010902777773</v>
      </c>
      <c r="T3308" s="10">
        <f t="shared" si="310"/>
        <v>42530.916666666664</v>
      </c>
    </row>
    <row r="3309" spans="1:20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5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2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11"/>
        <v>plays</v>
      </c>
      <c r="S3309" s="10">
        <f t="shared" si="309"/>
        <v>42474.848831018513</v>
      </c>
      <c r="T3309" s="10">
        <f t="shared" si="310"/>
        <v>42504.848831018513</v>
      </c>
    </row>
    <row r="3310" spans="1:20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5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2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11"/>
        <v>plays</v>
      </c>
      <c r="S3310" s="10">
        <f t="shared" si="309"/>
        <v>42452.668576388889</v>
      </c>
      <c r="T3310" s="10">
        <f t="shared" si="310"/>
        <v>42473.668576388889</v>
      </c>
    </row>
    <row r="3311" spans="1:20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5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2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11"/>
        <v>plays</v>
      </c>
      <c r="S3311" s="10">
        <f t="shared" si="309"/>
        <v>42628.441874999997</v>
      </c>
      <c r="T3311" s="10">
        <f t="shared" si="310"/>
        <v>42659.441874999997</v>
      </c>
    </row>
    <row r="3312" spans="1:20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5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2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11"/>
        <v>plays</v>
      </c>
      <c r="S3312" s="10">
        <f t="shared" si="309"/>
        <v>42253.720196759255</v>
      </c>
      <c r="T3312" s="10">
        <f t="shared" si="310"/>
        <v>42283.720196759255</v>
      </c>
    </row>
    <row r="3313" spans="1:20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5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2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11"/>
        <v>plays</v>
      </c>
      <c r="S3313" s="10">
        <f t="shared" si="309"/>
        <v>42264.083449074074</v>
      </c>
      <c r="T3313" s="10">
        <f t="shared" si="310"/>
        <v>42294.083449074074</v>
      </c>
    </row>
    <row r="3314" spans="1:20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5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2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11"/>
        <v>plays</v>
      </c>
      <c r="S3314" s="10">
        <f t="shared" si="309"/>
        <v>42664.601226851846</v>
      </c>
      <c r="T3314" s="10">
        <f t="shared" si="310"/>
        <v>42685.708333333336</v>
      </c>
    </row>
    <row r="3315" spans="1:20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2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11"/>
        <v>plays</v>
      </c>
      <c r="S3315" s="10">
        <f t="shared" si="309"/>
        <v>42382.036076388882</v>
      </c>
      <c r="T3315" s="10">
        <f t="shared" si="310"/>
        <v>42395.833333333336</v>
      </c>
    </row>
    <row r="3316" spans="1:20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5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2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11"/>
        <v>plays</v>
      </c>
      <c r="S3316" s="10">
        <f t="shared" si="309"/>
        <v>42105.059155092589</v>
      </c>
      <c r="T3316" s="10">
        <f t="shared" si="310"/>
        <v>42132.628472222219</v>
      </c>
    </row>
    <row r="3317" spans="1:20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5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2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11"/>
        <v>plays</v>
      </c>
      <c r="S3317" s="10">
        <f t="shared" si="309"/>
        <v>42466.09538194444</v>
      </c>
      <c r="T3317" s="10">
        <f t="shared" si="310"/>
        <v>42496.09538194444</v>
      </c>
    </row>
    <row r="3318" spans="1:20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5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2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11"/>
        <v>plays</v>
      </c>
      <c r="S3318" s="10">
        <f t="shared" si="309"/>
        <v>41826.662905092591</v>
      </c>
      <c r="T3318" s="10">
        <f t="shared" si="310"/>
        <v>41859.370833333327</v>
      </c>
    </row>
    <row r="3319" spans="1:20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5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2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11"/>
        <v>plays</v>
      </c>
      <c r="S3319" s="10">
        <f t="shared" si="309"/>
        <v>42498.831296296295</v>
      </c>
      <c r="T3319" s="10">
        <f t="shared" si="310"/>
        <v>42528.831296296295</v>
      </c>
    </row>
    <row r="3320" spans="1:20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5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2"/>
        <v>125.6</v>
      </c>
      <c r="P3320">
        <f t="shared" si="307"/>
        <v>78.5</v>
      </c>
      <c r="Q3320" t="str">
        <f t="shared" si="308"/>
        <v>theater</v>
      </c>
      <c r="R3320" t="str">
        <f t="shared" si="311"/>
        <v>plays</v>
      </c>
      <c r="S3320" s="10">
        <f t="shared" si="309"/>
        <v>42431.093668981477</v>
      </c>
      <c r="T3320" s="10">
        <f t="shared" si="310"/>
        <v>42470.895833333336</v>
      </c>
    </row>
    <row r="3321" spans="1:20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5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2"/>
        <v>108</v>
      </c>
      <c r="P3321">
        <f t="shared" si="307"/>
        <v>33.75</v>
      </c>
      <c r="Q3321" t="str">
        <f t="shared" si="308"/>
        <v>theater</v>
      </c>
      <c r="R3321" t="str">
        <f t="shared" si="311"/>
        <v>plays</v>
      </c>
      <c r="S3321" s="10">
        <f t="shared" si="309"/>
        <v>41990.377152777779</v>
      </c>
      <c r="T3321" s="10">
        <f t="shared" si="310"/>
        <v>42035.377152777779</v>
      </c>
    </row>
    <row r="3322" spans="1:20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5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2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11"/>
        <v>plays</v>
      </c>
      <c r="S3322" s="10">
        <f t="shared" si="309"/>
        <v>42512.837465277778</v>
      </c>
      <c r="T3322" s="10">
        <f t="shared" si="310"/>
        <v>42542.837465277778</v>
      </c>
    </row>
    <row r="3323" spans="1:20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5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11"/>
        <v>plays</v>
      </c>
      <c r="S3323" s="10">
        <f t="shared" si="309"/>
        <v>41913.891956018517</v>
      </c>
      <c r="T3323" s="10">
        <f t="shared" si="310"/>
        <v>41927.957638888889</v>
      </c>
    </row>
    <row r="3324" spans="1:20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5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11"/>
        <v>plays</v>
      </c>
      <c r="S3324" s="10">
        <f t="shared" si="309"/>
        <v>42520.802037037036</v>
      </c>
      <c r="T3324" s="10">
        <f t="shared" si="310"/>
        <v>42542.954861111109</v>
      </c>
    </row>
    <row r="3325" spans="1:20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11"/>
        <v>plays</v>
      </c>
      <c r="S3325" s="10">
        <f t="shared" si="309"/>
        <v>42608.157499999994</v>
      </c>
      <c r="T3325" s="10">
        <f t="shared" si="310"/>
        <v>42638.157499999994</v>
      </c>
    </row>
    <row r="3326" spans="1:20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5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11"/>
        <v>plays</v>
      </c>
      <c r="S3326" s="10">
        <f t="shared" si="309"/>
        <v>42512.374884259254</v>
      </c>
      <c r="T3326" s="10">
        <f t="shared" si="310"/>
        <v>42526.374884259254</v>
      </c>
    </row>
    <row r="3327" spans="1:20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5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112.5</v>
      </c>
      <c r="P3327">
        <f t="shared" si="307"/>
        <v>30</v>
      </c>
      <c r="Q3327" t="str">
        <f t="shared" si="308"/>
        <v>theater</v>
      </c>
      <c r="R3327" t="str">
        <f t="shared" si="311"/>
        <v>plays</v>
      </c>
      <c r="S3327" s="10">
        <f t="shared" si="309"/>
        <v>42064.577280092592</v>
      </c>
      <c r="T3327" s="10">
        <f t="shared" si="310"/>
        <v>42099.535613425927</v>
      </c>
    </row>
    <row r="3328" spans="1:20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5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11"/>
        <v>plays</v>
      </c>
      <c r="S3328" s="10">
        <f t="shared" si="309"/>
        <v>42041.505844907406</v>
      </c>
      <c r="T3328" s="10">
        <f t="shared" si="310"/>
        <v>42071.464178240734</v>
      </c>
    </row>
    <row r="3329" spans="1:20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5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11"/>
        <v>plays</v>
      </c>
      <c r="S3329" s="10">
        <f t="shared" si="309"/>
        <v>42468.166273148141</v>
      </c>
      <c r="T3329" s="10">
        <f t="shared" si="310"/>
        <v>42498.166273148141</v>
      </c>
    </row>
    <row r="3330" spans="1:20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5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11"/>
        <v>plays</v>
      </c>
      <c r="S3330" s="10">
        <f t="shared" si="309"/>
        <v>41822.366701388884</v>
      </c>
      <c r="T3330" s="10">
        <f t="shared" si="310"/>
        <v>41824.833333333328</v>
      </c>
    </row>
    <row r="3331" spans="1:20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5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116.8</v>
      </c>
      <c r="P3331">
        <f t="shared" ref="P3331:P3394" si="313">(E3331/L3331)</f>
        <v>44.92307692307692</v>
      </c>
      <c r="Q3331" t="str">
        <f t="shared" ref="Q3331:Q3394" si="314">LEFT(N3331,SEARCH("/",N3331,1)-1)</f>
        <v>theater</v>
      </c>
      <c r="R3331" t="str">
        <f t="shared" si="311"/>
        <v>plays</v>
      </c>
      <c r="S3331" s="10">
        <f t="shared" ref="S3331:S3394" si="315">(J3331/86400)+25569+(-5/24)</f>
        <v>41837.114675925921</v>
      </c>
      <c r="T3331" s="10">
        <f t="shared" ref="T3331:T3394" si="316">(I3331/86400)+25569+(-5/24)</f>
        <v>41847.75</v>
      </c>
    </row>
    <row r="3332" spans="1:20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5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1"/>
        <v>plays</v>
      </c>
      <c r="S3332" s="10">
        <f t="shared" si="315"/>
        <v>42065.679027777776</v>
      </c>
      <c r="T3332" s="10">
        <f t="shared" si="316"/>
        <v>42095.637361111112</v>
      </c>
    </row>
    <row r="3333" spans="1:20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5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1"/>
        <v>plays</v>
      </c>
      <c r="S3333" s="10">
        <f t="shared" si="315"/>
        <v>42248.48942129629</v>
      </c>
      <c r="T3333" s="10">
        <f t="shared" si="316"/>
        <v>42283.48942129629</v>
      </c>
    </row>
    <row r="3334" spans="1:20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5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ref="R3334:R3397" si="317">RIGHT(N3334,VALUE(LEN(N3334)-LEN(LEFT(N3334,SEARCH("/",N3334,1)-1))-1))</f>
        <v>plays</v>
      </c>
      <c r="S3334" s="10">
        <f t="shared" si="315"/>
        <v>41809.651967592588</v>
      </c>
      <c r="T3334" s="10">
        <f t="shared" si="316"/>
        <v>41839.651967592588</v>
      </c>
    </row>
    <row r="3335" spans="1:20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ref="O3335:O3398" si="318">(E3335/D3335)*100</f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7"/>
        <v>plays</v>
      </c>
      <c r="S3335" s="10">
        <f t="shared" si="315"/>
        <v>42148.468518518515</v>
      </c>
      <c r="T3335" s="10">
        <f t="shared" si="316"/>
        <v>42170.468518518515</v>
      </c>
    </row>
    <row r="3336" spans="1:20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5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8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7"/>
        <v>plays</v>
      </c>
      <c r="S3336" s="10">
        <f t="shared" si="315"/>
        <v>42185.312754629624</v>
      </c>
      <c r="T3336" s="10">
        <f t="shared" si="316"/>
        <v>42215.312754629624</v>
      </c>
    </row>
    <row r="3337" spans="1:20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5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8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7"/>
        <v>plays</v>
      </c>
      <c r="S3337" s="10">
        <f t="shared" si="315"/>
        <v>41827.465810185182</v>
      </c>
      <c r="T3337" s="10">
        <f t="shared" si="316"/>
        <v>41854.75</v>
      </c>
    </row>
    <row r="3338" spans="1:20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5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8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7"/>
        <v>plays</v>
      </c>
      <c r="S3338" s="10">
        <f t="shared" si="315"/>
        <v>42437.190347222218</v>
      </c>
      <c r="T3338" s="10">
        <f t="shared" si="316"/>
        <v>42465.148680555554</v>
      </c>
    </row>
    <row r="3339" spans="1:20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5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8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7"/>
        <v>plays</v>
      </c>
      <c r="S3339" s="10">
        <f t="shared" si="315"/>
        <v>41901.073692129627</v>
      </c>
      <c r="T3339" s="10">
        <f t="shared" si="316"/>
        <v>41922.666666666664</v>
      </c>
    </row>
    <row r="3340" spans="1:20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5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8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7"/>
        <v>plays</v>
      </c>
      <c r="S3340" s="10">
        <f t="shared" si="315"/>
        <v>42769.366666666661</v>
      </c>
      <c r="T3340" s="10">
        <f t="shared" si="316"/>
        <v>42790.366666666661</v>
      </c>
    </row>
    <row r="3341" spans="1:20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5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8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7"/>
        <v>plays</v>
      </c>
      <c r="S3341" s="10">
        <f t="shared" si="315"/>
        <v>42549.457384259258</v>
      </c>
      <c r="T3341" s="10">
        <f t="shared" si="316"/>
        <v>42579.457384259258</v>
      </c>
    </row>
    <row r="3342" spans="1:20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5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8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7"/>
        <v>plays</v>
      </c>
      <c r="S3342" s="10">
        <f t="shared" si="315"/>
        <v>42685.765671296293</v>
      </c>
      <c r="T3342" s="10">
        <f t="shared" si="316"/>
        <v>42710.765671296293</v>
      </c>
    </row>
    <row r="3343" spans="1:20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5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8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7"/>
        <v>plays</v>
      </c>
      <c r="S3343" s="10">
        <f t="shared" si="315"/>
        <v>42510.590520833335</v>
      </c>
      <c r="T3343" s="10">
        <f t="shared" si="316"/>
        <v>42533.499999999993</v>
      </c>
    </row>
    <row r="3344" spans="1:20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5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8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7"/>
        <v>plays</v>
      </c>
      <c r="S3344" s="10">
        <f t="shared" si="315"/>
        <v>42062.088078703702</v>
      </c>
      <c r="T3344" s="10">
        <f t="shared" si="316"/>
        <v>42094.999305555553</v>
      </c>
    </row>
    <row r="3345" spans="1:20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8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7"/>
        <v>plays</v>
      </c>
      <c r="S3345" s="10">
        <f t="shared" si="315"/>
        <v>42452.708148148151</v>
      </c>
      <c r="T3345" s="10">
        <f t="shared" si="316"/>
        <v>42473.345833333333</v>
      </c>
    </row>
    <row r="3346" spans="1:20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5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8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7"/>
        <v>plays</v>
      </c>
      <c r="S3346" s="10">
        <f t="shared" si="315"/>
        <v>41850.991817129623</v>
      </c>
      <c r="T3346" s="10">
        <f t="shared" si="316"/>
        <v>41880.991817129623</v>
      </c>
    </row>
    <row r="3347" spans="1:20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5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8"/>
        <v>130</v>
      </c>
      <c r="P3347">
        <f t="shared" si="313"/>
        <v>50</v>
      </c>
      <c r="Q3347" t="str">
        <f t="shared" si="314"/>
        <v>theater</v>
      </c>
      <c r="R3347" t="str">
        <f t="shared" si="317"/>
        <v>plays</v>
      </c>
      <c r="S3347" s="10">
        <f t="shared" si="315"/>
        <v>42052.897777777776</v>
      </c>
      <c r="T3347" s="10">
        <f t="shared" si="316"/>
        <v>42111.817361111105</v>
      </c>
    </row>
    <row r="3348" spans="1:20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5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8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7"/>
        <v>plays</v>
      </c>
      <c r="S3348" s="10">
        <f t="shared" si="315"/>
        <v>42053.816087962965</v>
      </c>
      <c r="T3348" s="10">
        <f t="shared" si="316"/>
        <v>42060.816087962965</v>
      </c>
    </row>
    <row r="3349" spans="1:20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5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8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7"/>
        <v>plays</v>
      </c>
      <c r="S3349" s="10">
        <f t="shared" si="315"/>
        <v>42484.343217592592</v>
      </c>
      <c r="T3349" s="10">
        <f t="shared" si="316"/>
        <v>42498.666666666664</v>
      </c>
    </row>
    <row r="3350" spans="1:20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5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8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7"/>
        <v>plays</v>
      </c>
      <c r="S3350" s="10">
        <f t="shared" si="315"/>
        <v>42466.350462962961</v>
      </c>
      <c r="T3350" s="10">
        <f t="shared" si="316"/>
        <v>42489.957638888889</v>
      </c>
    </row>
    <row r="3351" spans="1:20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5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8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7"/>
        <v>plays</v>
      </c>
      <c r="S3351" s="10">
        <f t="shared" si="315"/>
        <v>42512.902453703697</v>
      </c>
      <c r="T3351" s="10">
        <f t="shared" si="316"/>
        <v>42534.499999999993</v>
      </c>
    </row>
    <row r="3352" spans="1:20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5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8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7"/>
        <v>plays</v>
      </c>
      <c r="S3352" s="10">
        <f t="shared" si="315"/>
        <v>42302.493182870363</v>
      </c>
      <c r="T3352" s="10">
        <f t="shared" si="316"/>
        <v>42337.749999999993</v>
      </c>
    </row>
    <row r="3353" spans="1:20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5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8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7"/>
        <v>plays</v>
      </c>
      <c r="S3353" s="10">
        <f t="shared" si="315"/>
        <v>41806.187094907407</v>
      </c>
      <c r="T3353" s="10">
        <f t="shared" si="316"/>
        <v>41843.25</v>
      </c>
    </row>
    <row r="3354" spans="1:20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5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8"/>
        <v>107.52</v>
      </c>
      <c r="P3354">
        <f t="shared" si="313"/>
        <v>76.8</v>
      </c>
      <c r="Q3354" t="str">
        <f t="shared" si="314"/>
        <v>theater</v>
      </c>
      <c r="R3354" t="str">
        <f t="shared" si="317"/>
        <v>plays</v>
      </c>
      <c r="S3354" s="10">
        <f t="shared" si="315"/>
        <v>42495.784467592595</v>
      </c>
      <c r="T3354" s="10">
        <f t="shared" si="316"/>
        <v>42552.749999999993</v>
      </c>
    </row>
    <row r="3355" spans="1:20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8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7"/>
        <v>plays</v>
      </c>
      <c r="S3355" s="10">
        <f t="shared" si="315"/>
        <v>42479.223958333336</v>
      </c>
      <c r="T3355" s="10">
        <f t="shared" si="316"/>
        <v>42492.749999999993</v>
      </c>
    </row>
    <row r="3356" spans="1:20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5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8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7"/>
        <v>plays</v>
      </c>
      <c r="S3356" s="10">
        <f t="shared" si="315"/>
        <v>42270.518587962964</v>
      </c>
      <c r="T3356" s="10">
        <f t="shared" si="316"/>
        <v>42305.959027777775</v>
      </c>
    </row>
    <row r="3357" spans="1:20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5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8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7"/>
        <v>plays</v>
      </c>
      <c r="S3357" s="10">
        <f t="shared" si="315"/>
        <v>42489.411192129628</v>
      </c>
      <c r="T3357" s="10">
        <f t="shared" si="316"/>
        <v>42500.261805555558</v>
      </c>
    </row>
    <row r="3358" spans="1:20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5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8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7"/>
        <v>plays</v>
      </c>
      <c r="S3358" s="10">
        <f t="shared" si="315"/>
        <v>42536.607314814813</v>
      </c>
      <c r="T3358" s="10">
        <f t="shared" si="316"/>
        <v>42566.607314814813</v>
      </c>
    </row>
    <row r="3359" spans="1:20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5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8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7"/>
        <v>plays</v>
      </c>
      <c r="S3359" s="10">
        <f t="shared" si="315"/>
        <v>41822.209606481476</v>
      </c>
      <c r="T3359" s="10">
        <f t="shared" si="316"/>
        <v>41852.209606481476</v>
      </c>
    </row>
    <row r="3360" spans="1:20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5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8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7"/>
        <v>plays</v>
      </c>
      <c r="S3360" s="10">
        <f t="shared" si="315"/>
        <v>41932.102766203701</v>
      </c>
      <c r="T3360" s="10">
        <f t="shared" si="316"/>
        <v>41962.144432870373</v>
      </c>
    </row>
    <row r="3361" spans="1:20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5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8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7"/>
        <v>plays</v>
      </c>
      <c r="S3361" s="10">
        <f t="shared" si="315"/>
        <v>42745.848773148151</v>
      </c>
      <c r="T3361" s="10">
        <f t="shared" si="316"/>
        <v>42790.848773148151</v>
      </c>
    </row>
    <row r="3362" spans="1:20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5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8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7"/>
        <v>plays</v>
      </c>
      <c r="S3362" s="10">
        <f t="shared" si="315"/>
        <v>42696.874340277776</v>
      </c>
      <c r="T3362" s="10">
        <f t="shared" si="316"/>
        <v>42718.457638888889</v>
      </c>
    </row>
    <row r="3363" spans="1:20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5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8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7"/>
        <v>plays</v>
      </c>
      <c r="S3363" s="10">
        <f t="shared" si="315"/>
        <v>41865.817013888889</v>
      </c>
      <c r="T3363" s="10">
        <f t="shared" si="316"/>
        <v>41883.457638888889</v>
      </c>
    </row>
    <row r="3364" spans="1:20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5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8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7"/>
        <v>plays</v>
      </c>
      <c r="S3364" s="10">
        <f t="shared" si="315"/>
        <v>42055.883298611108</v>
      </c>
      <c r="T3364" s="10">
        <f t="shared" si="316"/>
        <v>42069.996527777774</v>
      </c>
    </row>
    <row r="3365" spans="1:20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8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7"/>
        <v>plays</v>
      </c>
      <c r="S3365" s="10">
        <f t="shared" si="315"/>
        <v>41851.563020833331</v>
      </c>
      <c r="T3365" s="10">
        <f t="shared" si="316"/>
        <v>41870.458333333328</v>
      </c>
    </row>
    <row r="3366" spans="1:20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5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8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7"/>
        <v>plays</v>
      </c>
      <c r="S3366" s="10">
        <f t="shared" si="315"/>
        <v>42422.769085648142</v>
      </c>
      <c r="T3366" s="10">
        <f t="shared" si="316"/>
        <v>42444.666666666664</v>
      </c>
    </row>
    <row r="3367" spans="1:20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5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8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7"/>
        <v>plays</v>
      </c>
      <c r="S3367" s="10">
        <f t="shared" si="315"/>
        <v>42320.893425925919</v>
      </c>
      <c r="T3367" s="10">
        <f t="shared" si="316"/>
        <v>42350.893425925919</v>
      </c>
    </row>
    <row r="3368" spans="1:20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5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8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7"/>
        <v>plays</v>
      </c>
      <c r="S3368" s="10">
        <f t="shared" si="315"/>
        <v>42106.859224537031</v>
      </c>
      <c r="T3368" s="10">
        <f t="shared" si="316"/>
        <v>42136.859224537031</v>
      </c>
    </row>
    <row r="3369" spans="1:20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5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8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7"/>
        <v>plays</v>
      </c>
      <c r="S3369" s="10">
        <f t="shared" si="315"/>
        <v>42192.725624999999</v>
      </c>
      <c r="T3369" s="10">
        <f t="shared" si="316"/>
        <v>42217.725624999999</v>
      </c>
    </row>
    <row r="3370" spans="1:20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5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8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7"/>
        <v>plays</v>
      </c>
      <c r="S3370" s="10">
        <f t="shared" si="315"/>
        <v>41968.991423611107</v>
      </c>
      <c r="T3370" s="10">
        <f t="shared" si="316"/>
        <v>42004.999999999993</v>
      </c>
    </row>
    <row r="3371" spans="1:20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5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8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7"/>
        <v>plays</v>
      </c>
      <c r="S3371" s="10">
        <f t="shared" si="315"/>
        <v>42689.833101851851</v>
      </c>
      <c r="T3371" s="10">
        <f t="shared" si="316"/>
        <v>42749.833101851851</v>
      </c>
    </row>
    <row r="3372" spans="1:20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5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8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7"/>
        <v>plays</v>
      </c>
      <c r="S3372" s="10">
        <f t="shared" si="315"/>
        <v>42690.125983796293</v>
      </c>
      <c r="T3372" s="10">
        <f t="shared" si="316"/>
        <v>42721.124999999993</v>
      </c>
    </row>
    <row r="3373" spans="1:20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5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8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7"/>
        <v>plays</v>
      </c>
      <c r="S3373" s="10">
        <f t="shared" si="315"/>
        <v>42312.666261574072</v>
      </c>
      <c r="T3373" s="10">
        <f t="shared" si="316"/>
        <v>42340.666261574072</v>
      </c>
    </row>
    <row r="3374" spans="1:20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5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8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7"/>
        <v>plays</v>
      </c>
      <c r="S3374" s="10">
        <f t="shared" si="315"/>
        <v>41855.339768518512</v>
      </c>
      <c r="T3374" s="10">
        <f t="shared" si="316"/>
        <v>41875.999305555553</v>
      </c>
    </row>
    <row r="3375" spans="1:20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8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7"/>
        <v>plays</v>
      </c>
      <c r="S3375" s="10">
        <f t="shared" si="315"/>
        <v>42179.646296296291</v>
      </c>
      <c r="T3375" s="10">
        <f t="shared" si="316"/>
        <v>42203.458333333336</v>
      </c>
    </row>
    <row r="3376" spans="1:20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5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8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7"/>
        <v>plays</v>
      </c>
      <c r="S3376" s="10">
        <f t="shared" si="315"/>
        <v>42275.523333333331</v>
      </c>
      <c r="T3376" s="10">
        <f t="shared" si="316"/>
        <v>42305.523333333331</v>
      </c>
    </row>
    <row r="3377" spans="1:20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5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8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7"/>
        <v>plays</v>
      </c>
      <c r="S3377" s="10">
        <f t="shared" si="315"/>
        <v>41765.402465277773</v>
      </c>
      <c r="T3377" s="10">
        <f t="shared" si="316"/>
        <v>41777.402465277773</v>
      </c>
    </row>
    <row r="3378" spans="1:20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5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8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7"/>
        <v>plays</v>
      </c>
      <c r="S3378" s="10">
        <f t="shared" si="315"/>
        <v>42059.492986111109</v>
      </c>
      <c r="T3378" s="10">
        <f t="shared" si="316"/>
        <v>42119.451319444437</v>
      </c>
    </row>
    <row r="3379" spans="1:20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5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8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7"/>
        <v>plays</v>
      </c>
      <c r="S3379" s="10">
        <f t="shared" si="315"/>
        <v>42053.524293981478</v>
      </c>
      <c r="T3379" s="10">
        <f t="shared" si="316"/>
        <v>42083.49722222222</v>
      </c>
    </row>
    <row r="3380" spans="1:20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5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8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7"/>
        <v>plays</v>
      </c>
      <c r="S3380" s="10">
        <f t="shared" si="315"/>
        <v>41858.147060185183</v>
      </c>
      <c r="T3380" s="10">
        <f t="shared" si="316"/>
        <v>41882.338888888888</v>
      </c>
    </row>
    <row r="3381" spans="1:20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5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8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7"/>
        <v>plays</v>
      </c>
      <c r="S3381" s="10">
        <f t="shared" si="315"/>
        <v>42225.305555555555</v>
      </c>
      <c r="T3381" s="10">
        <f t="shared" si="316"/>
        <v>42242.749999999993</v>
      </c>
    </row>
    <row r="3382" spans="1:20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5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8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7"/>
        <v>plays</v>
      </c>
      <c r="S3382" s="10">
        <f t="shared" si="315"/>
        <v>41937.745115740741</v>
      </c>
      <c r="T3382" s="10">
        <f t="shared" si="316"/>
        <v>41972.786782407406</v>
      </c>
    </row>
    <row r="3383" spans="1:20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5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8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7"/>
        <v>plays</v>
      </c>
      <c r="S3383" s="10">
        <f t="shared" si="315"/>
        <v>42043.976655092592</v>
      </c>
      <c r="T3383" s="10">
        <f t="shared" si="316"/>
        <v>42073.934988425921</v>
      </c>
    </row>
    <row r="3384" spans="1:20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5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8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7"/>
        <v>plays</v>
      </c>
      <c r="S3384" s="10">
        <f t="shared" si="315"/>
        <v>42559.222870370366</v>
      </c>
      <c r="T3384" s="10">
        <f t="shared" si="316"/>
        <v>42583.749305555553</v>
      </c>
    </row>
    <row r="3385" spans="1:20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8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7"/>
        <v>plays</v>
      </c>
      <c r="S3385" s="10">
        <f t="shared" si="315"/>
        <v>42524.574305555558</v>
      </c>
      <c r="T3385" s="10">
        <f t="shared" si="316"/>
        <v>42544.574305555558</v>
      </c>
    </row>
    <row r="3386" spans="1:20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5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8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7"/>
        <v>plays</v>
      </c>
      <c r="S3386" s="10">
        <f t="shared" si="315"/>
        <v>42291.879259259258</v>
      </c>
      <c r="T3386" s="10">
        <f t="shared" si="316"/>
        <v>42328.916666666664</v>
      </c>
    </row>
    <row r="3387" spans="1:20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5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7"/>
        <v>plays</v>
      </c>
      <c r="S3387" s="10">
        <f t="shared" si="315"/>
        <v>41953.659166666665</v>
      </c>
      <c r="T3387" s="10">
        <f t="shared" si="316"/>
        <v>41983.659166666665</v>
      </c>
    </row>
    <row r="3388" spans="1:20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5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7"/>
        <v>plays</v>
      </c>
      <c r="S3388" s="10">
        <f t="shared" si="315"/>
        <v>41946.436412037037</v>
      </c>
      <c r="T3388" s="10">
        <f t="shared" si="316"/>
        <v>41976.436412037037</v>
      </c>
    </row>
    <row r="3389" spans="1:20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5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7"/>
        <v>plays</v>
      </c>
      <c r="S3389" s="10">
        <f t="shared" si="315"/>
        <v>41947.554259259261</v>
      </c>
      <c r="T3389" s="10">
        <f t="shared" si="316"/>
        <v>41987.554259259261</v>
      </c>
    </row>
    <row r="3390" spans="1:20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5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103.8</v>
      </c>
      <c r="P3390">
        <f t="shared" si="313"/>
        <v>34.6</v>
      </c>
      <c r="Q3390" t="str">
        <f t="shared" si="314"/>
        <v>theater</v>
      </c>
      <c r="R3390" t="str">
        <f t="shared" si="317"/>
        <v>plays</v>
      </c>
      <c r="S3390" s="10">
        <f t="shared" si="315"/>
        <v>42143.252789351849</v>
      </c>
      <c r="T3390" s="10">
        <f t="shared" si="316"/>
        <v>42173.252789351849</v>
      </c>
    </row>
    <row r="3391" spans="1:20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5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7"/>
        <v>plays</v>
      </c>
      <c r="S3391" s="10">
        <f t="shared" si="315"/>
        <v>42494.355115740742</v>
      </c>
      <c r="T3391" s="10">
        <f t="shared" si="316"/>
        <v>42524.355115740742</v>
      </c>
    </row>
    <row r="3392" spans="1:20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5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7"/>
        <v>plays</v>
      </c>
      <c r="S3392" s="10">
        <f t="shared" si="315"/>
        <v>41815.566493055558</v>
      </c>
      <c r="T3392" s="10">
        <f t="shared" si="316"/>
        <v>41830.566493055558</v>
      </c>
    </row>
    <row r="3393" spans="1:20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5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7"/>
        <v>plays</v>
      </c>
      <c r="S3393" s="10">
        <f t="shared" si="315"/>
        <v>41830.337361111109</v>
      </c>
      <c r="T3393" s="10">
        <f t="shared" si="316"/>
        <v>41859.727777777771</v>
      </c>
    </row>
    <row r="3394" spans="1:20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5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7"/>
        <v>plays</v>
      </c>
      <c r="S3394" s="10">
        <f t="shared" si="315"/>
        <v>42446.63721064815</v>
      </c>
      <c r="T3394" s="10">
        <f t="shared" si="316"/>
        <v>42496.63721064815</v>
      </c>
    </row>
    <row r="3395" spans="1:20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105.80000000000001</v>
      </c>
      <c r="P3395">
        <f t="shared" ref="P3395:P3458" si="319">(E3395/L3395)</f>
        <v>36.06818181818182</v>
      </c>
      <c r="Q3395" t="str">
        <f t="shared" ref="Q3395:Q3458" si="320">LEFT(N3395,SEARCH("/",N3395,1)-1)</f>
        <v>theater</v>
      </c>
      <c r="R3395" t="str">
        <f t="shared" si="317"/>
        <v>plays</v>
      </c>
      <c r="S3395" s="10">
        <f t="shared" ref="S3395:S3458" si="321">(J3395/86400)+25569+(-5/24)</f>
        <v>41923.713310185187</v>
      </c>
      <c r="T3395" s="10">
        <f t="shared" ref="T3395:T3458" si="322">(I3395/86400)+25569+(-5/24)</f>
        <v>41948.823611111111</v>
      </c>
    </row>
    <row r="3396" spans="1:20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5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17"/>
        <v>plays</v>
      </c>
      <c r="S3396" s="10">
        <f t="shared" si="321"/>
        <v>41817.387094907404</v>
      </c>
      <c r="T3396" s="10">
        <f t="shared" si="322"/>
        <v>41847.387094907404</v>
      </c>
    </row>
    <row r="3397" spans="1:20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5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17"/>
        <v>plays</v>
      </c>
      <c r="S3397" s="10">
        <f t="shared" si="321"/>
        <v>42140.503981481474</v>
      </c>
      <c r="T3397" s="10">
        <f t="shared" si="322"/>
        <v>42154.548611111109</v>
      </c>
    </row>
    <row r="3398" spans="1:20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5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ref="R3398:R3461" si="323">RIGHT(N3398,VALUE(LEN(N3398)-LEN(LEFT(N3398,SEARCH("/",N3398,1)-1))-1))</f>
        <v>plays</v>
      </c>
      <c r="S3398" s="10">
        <f t="shared" si="321"/>
        <v>41764.238298611112</v>
      </c>
      <c r="T3398" s="10">
        <f t="shared" si="322"/>
        <v>41790.957638888889</v>
      </c>
    </row>
    <row r="3399" spans="1:20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5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ref="O3399:O3462" si="324">(E3399/D3399)*100</f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3"/>
        <v>plays</v>
      </c>
      <c r="S3399" s="10">
        <f t="shared" si="321"/>
        <v>42378.270011574066</v>
      </c>
      <c r="T3399" s="10">
        <f t="shared" si="322"/>
        <v>42418.708333333336</v>
      </c>
    </row>
    <row r="3400" spans="1:20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5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4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3"/>
        <v>plays</v>
      </c>
      <c r="S3400" s="10">
        <f t="shared" si="321"/>
        <v>41941.543703703697</v>
      </c>
      <c r="T3400" s="10">
        <f t="shared" si="322"/>
        <v>41964.499999999993</v>
      </c>
    </row>
    <row r="3401" spans="1:20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5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4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3"/>
        <v>plays</v>
      </c>
      <c r="S3401" s="10">
        <f t="shared" si="321"/>
        <v>42026.712094907409</v>
      </c>
      <c r="T3401" s="10">
        <f t="shared" si="322"/>
        <v>42056.712094907409</v>
      </c>
    </row>
    <row r="3402" spans="1:20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5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4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3"/>
        <v>plays</v>
      </c>
      <c r="S3402" s="10">
        <f t="shared" si="321"/>
        <v>41834.745532407404</v>
      </c>
      <c r="T3402" s="10">
        <f t="shared" si="322"/>
        <v>41879.745532407404</v>
      </c>
    </row>
    <row r="3403" spans="1:20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5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4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3"/>
        <v>plays</v>
      </c>
      <c r="S3403" s="10">
        <f t="shared" si="321"/>
        <v>42193.5155787037</v>
      </c>
      <c r="T3403" s="10">
        <f t="shared" si="322"/>
        <v>42223.5155787037</v>
      </c>
    </row>
    <row r="3404" spans="1:20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5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4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3"/>
        <v>plays</v>
      </c>
      <c r="S3404" s="10">
        <f t="shared" si="321"/>
        <v>42290.410219907404</v>
      </c>
      <c r="T3404" s="10">
        <f t="shared" si="322"/>
        <v>42319.896527777775</v>
      </c>
    </row>
    <row r="3405" spans="1:20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4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3"/>
        <v>plays</v>
      </c>
      <c r="S3405" s="10">
        <f t="shared" si="321"/>
        <v>42150.253749999996</v>
      </c>
      <c r="T3405" s="10">
        <f t="shared" si="322"/>
        <v>42180.253749999996</v>
      </c>
    </row>
    <row r="3406" spans="1:20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5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4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3"/>
        <v>plays</v>
      </c>
      <c r="S3406" s="10">
        <f t="shared" si="321"/>
        <v>42152.295162037037</v>
      </c>
      <c r="T3406" s="10">
        <f t="shared" si="322"/>
        <v>42172.295162037037</v>
      </c>
    </row>
    <row r="3407" spans="1:20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5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4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3"/>
        <v>plays</v>
      </c>
      <c r="S3407" s="10">
        <f t="shared" si="321"/>
        <v>42409.808865740742</v>
      </c>
      <c r="T3407" s="10">
        <f t="shared" si="322"/>
        <v>42430.790972222218</v>
      </c>
    </row>
    <row r="3408" spans="1:20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5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4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3"/>
        <v>plays</v>
      </c>
      <c r="S3408" s="10">
        <f t="shared" si="321"/>
        <v>41791.284444444442</v>
      </c>
      <c r="T3408" s="10">
        <f t="shared" si="322"/>
        <v>41836.284444444442</v>
      </c>
    </row>
    <row r="3409" spans="1:20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5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4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3"/>
        <v>plays</v>
      </c>
      <c r="S3409" s="10">
        <f t="shared" si="321"/>
        <v>41796.21399305555</v>
      </c>
      <c r="T3409" s="10">
        <f t="shared" si="322"/>
        <v>41826.21399305555</v>
      </c>
    </row>
    <row r="3410" spans="1:20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5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4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3"/>
        <v>plays</v>
      </c>
      <c r="S3410" s="10">
        <f t="shared" si="321"/>
        <v>41808.78361111111</v>
      </c>
      <c r="T3410" s="10">
        <f t="shared" si="322"/>
        <v>41838.78361111111</v>
      </c>
    </row>
    <row r="3411" spans="1:20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5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4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3"/>
        <v>plays</v>
      </c>
      <c r="S3411" s="10">
        <f t="shared" si="321"/>
        <v>42544.605995370366</v>
      </c>
      <c r="T3411" s="10">
        <f t="shared" si="322"/>
        <v>42582.665277777771</v>
      </c>
    </row>
    <row r="3412" spans="1:20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5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4"/>
        <v>108.5</v>
      </c>
      <c r="P3412">
        <f t="shared" si="319"/>
        <v>81.375</v>
      </c>
      <c r="Q3412" t="str">
        <f t="shared" si="320"/>
        <v>theater</v>
      </c>
      <c r="R3412" t="str">
        <f t="shared" si="323"/>
        <v>plays</v>
      </c>
      <c r="S3412" s="10">
        <f t="shared" si="321"/>
        <v>42499.83321759259</v>
      </c>
      <c r="T3412" s="10">
        <f t="shared" si="322"/>
        <v>42527.083333333336</v>
      </c>
    </row>
    <row r="3413" spans="1:20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5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4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3"/>
        <v>plays</v>
      </c>
      <c r="S3413" s="10">
        <f t="shared" si="321"/>
        <v>42264.814490740733</v>
      </c>
      <c r="T3413" s="10">
        <f t="shared" si="322"/>
        <v>42284.814490740733</v>
      </c>
    </row>
    <row r="3414" spans="1:20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5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4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3"/>
        <v>plays</v>
      </c>
      <c r="S3414" s="10">
        <f t="shared" si="321"/>
        <v>41879.750717592593</v>
      </c>
      <c r="T3414" s="10">
        <f t="shared" si="322"/>
        <v>41909.750717592593</v>
      </c>
    </row>
    <row r="3415" spans="1:20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4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3"/>
        <v>plays</v>
      </c>
      <c r="S3415" s="10">
        <f t="shared" si="321"/>
        <v>42053.524745370371</v>
      </c>
      <c r="T3415" s="10">
        <f t="shared" si="322"/>
        <v>42062.999305555553</v>
      </c>
    </row>
    <row r="3416" spans="1:20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5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4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3"/>
        <v>plays</v>
      </c>
      <c r="S3416" s="10">
        <f t="shared" si="321"/>
        <v>42675.624131944445</v>
      </c>
      <c r="T3416" s="10">
        <f t="shared" si="322"/>
        <v>42705.124305555553</v>
      </c>
    </row>
    <row r="3417" spans="1:20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5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4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3"/>
        <v>plays</v>
      </c>
      <c r="S3417" s="10">
        <f t="shared" si="321"/>
        <v>42466.935833333329</v>
      </c>
      <c r="T3417" s="10">
        <f t="shared" si="322"/>
        <v>42477.770833333336</v>
      </c>
    </row>
    <row r="3418" spans="1:20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5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4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3"/>
        <v>plays</v>
      </c>
      <c r="S3418" s="10">
        <f t="shared" si="321"/>
        <v>42089.204224537032</v>
      </c>
      <c r="T3418" s="10">
        <f t="shared" si="322"/>
        <v>42117.562499999993</v>
      </c>
    </row>
    <row r="3419" spans="1:20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5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4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3"/>
        <v>plays</v>
      </c>
      <c r="S3419" s="10">
        <f t="shared" si="321"/>
        <v>41894.705416666664</v>
      </c>
      <c r="T3419" s="10">
        <f t="shared" si="322"/>
        <v>41937.821527777771</v>
      </c>
    </row>
    <row r="3420" spans="1:20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5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4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3"/>
        <v>plays</v>
      </c>
      <c r="S3420" s="10">
        <f t="shared" si="321"/>
        <v>41752.626238425924</v>
      </c>
      <c r="T3420" s="10">
        <f t="shared" si="322"/>
        <v>41782.626238425924</v>
      </c>
    </row>
    <row r="3421" spans="1:20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5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4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3"/>
        <v>plays</v>
      </c>
      <c r="S3421" s="10">
        <f t="shared" si="321"/>
        <v>42448.613252314812</v>
      </c>
      <c r="T3421" s="10">
        <f t="shared" si="322"/>
        <v>42466.687499999993</v>
      </c>
    </row>
    <row r="3422" spans="1:20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5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4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3"/>
        <v>plays</v>
      </c>
      <c r="S3422" s="10">
        <f t="shared" si="321"/>
        <v>42404.881967592592</v>
      </c>
      <c r="T3422" s="10">
        <f t="shared" si="322"/>
        <v>42413.791666666664</v>
      </c>
    </row>
    <row r="3423" spans="1:20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5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4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3"/>
        <v>plays</v>
      </c>
      <c r="S3423" s="10">
        <f t="shared" si="321"/>
        <v>42037.582905092589</v>
      </c>
      <c r="T3423" s="10">
        <f t="shared" si="322"/>
        <v>42067.582905092589</v>
      </c>
    </row>
    <row r="3424" spans="1:20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5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4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3"/>
        <v>plays</v>
      </c>
      <c r="S3424" s="10">
        <f t="shared" si="321"/>
        <v>42323.353888888887</v>
      </c>
      <c r="T3424" s="10">
        <f t="shared" si="322"/>
        <v>42351.791666666664</v>
      </c>
    </row>
    <row r="3425" spans="1:20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4"/>
        <v>140</v>
      </c>
      <c r="P3425">
        <f t="shared" si="319"/>
        <v>35</v>
      </c>
      <c r="Q3425" t="str">
        <f t="shared" si="320"/>
        <v>theater</v>
      </c>
      <c r="R3425" t="str">
        <f t="shared" si="323"/>
        <v>plays</v>
      </c>
      <c r="S3425" s="10">
        <f t="shared" si="321"/>
        <v>42088.703020833331</v>
      </c>
      <c r="T3425" s="10">
        <f t="shared" si="322"/>
        <v>42118.703020833331</v>
      </c>
    </row>
    <row r="3426" spans="1:20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5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4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3"/>
        <v>plays</v>
      </c>
      <c r="S3426" s="10">
        <f t="shared" si="321"/>
        <v>42018.468564814808</v>
      </c>
      <c r="T3426" s="10">
        <f t="shared" si="322"/>
        <v>42040.082638888889</v>
      </c>
    </row>
    <row r="3427" spans="1:20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5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4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3"/>
        <v>plays</v>
      </c>
      <c r="S3427" s="10">
        <f t="shared" si="321"/>
        <v>41884.40898148148</v>
      </c>
      <c r="T3427" s="10">
        <f t="shared" si="322"/>
        <v>41916.40898148148</v>
      </c>
    </row>
    <row r="3428" spans="1:20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5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4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3"/>
        <v>plays</v>
      </c>
      <c r="S3428" s="10">
        <f t="shared" si="321"/>
        <v>41883.848414351851</v>
      </c>
      <c r="T3428" s="10">
        <f t="shared" si="322"/>
        <v>41902.875</v>
      </c>
    </row>
    <row r="3429" spans="1:20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5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4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3"/>
        <v>plays</v>
      </c>
      <c r="S3429" s="10">
        <f t="shared" si="321"/>
        <v>41792.436944444438</v>
      </c>
      <c r="T3429" s="10">
        <f t="shared" si="322"/>
        <v>41822.436944444438</v>
      </c>
    </row>
    <row r="3430" spans="1:20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5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4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3"/>
        <v>plays</v>
      </c>
      <c r="S3430" s="10">
        <f t="shared" si="321"/>
        <v>42038.512118055551</v>
      </c>
      <c r="T3430" s="10">
        <f t="shared" si="322"/>
        <v>42063.499999999993</v>
      </c>
    </row>
    <row r="3431" spans="1:20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5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4"/>
        <v>130</v>
      </c>
      <c r="P3431">
        <f t="shared" si="319"/>
        <v>16.25</v>
      </c>
      <c r="Q3431" t="str">
        <f t="shared" si="320"/>
        <v>theater</v>
      </c>
      <c r="R3431" t="str">
        <f t="shared" si="323"/>
        <v>plays</v>
      </c>
      <c r="S3431" s="10">
        <f t="shared" si="321"/>
        <v>42661.813206018516</v>
      </c>
      <c r="T3431" s="10">
        <f t="shared" si="322"/>
        <v>42675.813206018516</v>
      </c>
    </row>
    <row r="3432" spans="1:20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5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4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3"/>
        <v>plays</v>
      </c>
      <c r="S3432" s="10">
        <f t="shared" si="321"/>
        <v>41820.737280092588</v>
      </c>
      <c r="T3432" s="10">
        <f t="shared" si="322"/>
        <v>41850.737280092588</v>
      </c>
    </row>
    <row r="3433" spans="1:20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5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4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3"/>
        <v>plays</v>
      </c>
      <c r="S3433" s="10">
        <f t="shared" si="321"/>
        <v>41839.522604166668</v>
      </c>
      <c r="T3433" s="10">
        <f t="shared" si="322"/>
        <v>41869.522604166668</v>
      </c>
    </row>
    <row r="3434" spans="1:20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5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4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3"/>
        <v>plays</v>
      </c>
      <c r="S3434" s="10">
        <f t="shared" si="321"/>
        <v>42380.372847222221</v>
      </c>
      <c r="T3434" s="10">
        <f t="shared" si="322"/>
        <v>42405.708333333336</v>
      </c>
    </row>
    <row r="3435" spans="1:20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4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3"/>
        <v>plays</v>
      </c>
      <c r="S3435" s="10">
        <f t="shared" si="321"/>
        <v>41775.854803240734</v>
      </c>
      <c r="T3435" s="10">
        <f t="shared" si="322"/>
        <v>41806.916666666664</v>
      </c>
    </row>
    <row r="3436" spans="1:20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5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4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3"/>
        <v>plays</v>
      </c>
      <c r="S3436" s="10">
        <f t="shared" si="321"/>
        <v>41800.172094907401</v>
      </c>
      <c r="T3436" s="10">
        <f t="shared" si="322"/>
        <v>41830.172094907401</v>
      </c>
    </row>
    <row r="3437" spans="1:20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5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4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3"/>
        <v>plays</v>
      </c>
      <c r="S3437" s="10">
        <f t="shared" si="321"/>
        <v>42572.408483796295</v>
      </c>
      <c r="T3437" s="10">
        <f t="shared" si="322"/>
        <v>42588.916666666664</v>
      </c>
    </row>
    <row r="3438" spans="1:20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5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4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3"/>
        <v>plays</v>
      </c>
      <c r="S3438" s="10">
        <f t="shared" si="321"/>
        <v>41851.333252314813</v>
      </c>
      <c r="T3438" s="10">
        <f t="shared" si="322"/>
        <v>41872.477777777771</v>
      </c>
    </row>
    <row r="3439" spans="1:20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5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4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3"/>
        <v>plays</v>
      </c>
      <c r="S3439" s="10">
        <f t="shared" si="321"/>
        <v>42205.502546296295</v>
      </c>
      <c r="T3439" s="10">
        <f t="shared" si="322"/>
        <v>42235.502546296295</v>
      </c>
    </row>
    <row r="3440" spans="1:20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5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4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3"/>
        <v>plays</v>
      </c>
      <c r="S3440" s="10">
        <f t="shared" si="321"/>
        <v>42100.719525462962</v>
      </c>
      <c r="T3440" s="10">
        <f t="shared" si="322"/>
        <v>42126.666666666664</v>
      </c>
    </row>
    <row r="3441" spans="1:20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5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4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3"/>
        <v>plays</v>
      </c>
      <c r="S3441" s="10">
        <f t="shared" si="321"/>
        <v>42374.702893518515</v>
      </c>
      <c r="T3441" s="10">
        <f t="shared" si="322"/>
        <v>42387.999305555553</v>
      </c>
    </row>
    <row r="3442" spans="1:20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5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4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3"/>
        <v>plays</v>
      </c>
      <c r="S3442" s="10">
        <f t="shared" si="321"/>
        <v>41808.914675925924</v>
      </c>
      <c r="T3442" s="10">
        <f t="shared" si="322"/>
        <v>41831.46875</v>
      </c>
    </row>
    <row r="3443" spans="1:20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5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4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3"/>
        <v>plays</v>
      </c>
      <c r="S3443" s="10">
        <f t="shared" si="321"/>
        <v>42294.221307870372</v>
      </c>
      <c r="T3443" s="10">
        <f t="shared" si="322"/>
        <v>42321.636805555558</v>
      </c>
    </row>
    <row r="3444" spans="1:20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5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4"/>
        <v>100</v>
      </c>
      <c r="P3444">
        <f t="shared" si="319"/>
        <v>31.25</v>
      </c>
      <c r="Q3444" t="str">
        <f t="shared" si="320"/>
        <v>theater</v>
      </c>
      <c r="R3444" t="str">
        <f t="shared" si="323"/>
        <v>plays</v>
      </c>
      <c r="S3444" s="10">
        <f t="shared" si="321"/>
        <v>42124.632777777777</v>
      </c>
      <c r="T3444" s="10">
        <f t="shared" si="322"/>
        <v>42154.632777777777</v>
      </c>
    </row>
    <row r="3445" spans="1:20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4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3"/>
        <v>plays</v>
      </c>
      <c r="S3445" s="10">
        <f t="shared" si="321"/>
        <v>41861.316504629627</v>
      </c>
      <c r="T3445" s="10">
        <f t="shared" si="322"/>
        <v>41891.316504629627</v>
      </c>
    </row>
    <row r="3446" spans="1:20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5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4"/>
        <v>289</v>
      </c>
      <c r="P3446">
        <f t="shared" si="319"/>
        <v>43.35</v>
      </c>
      <c r="Q3446" t="str">
        <f t="shared" si="320"/>
        <v>theater</v>
      </c>
      <c r="R3446" t="str">
        <f t="shared" si="323"/>
        <v>plays</v>
      </c>
      <c r="S3446" s="10">
        <f t="shared" si="321"/>
        <v>42521.08317129629</v>
      </c>
      <c r="T3446" s="10">
        <f t="shared" si="322"/>
        <v>42529.374305555553</v>
      </c>
    </row>
    <row r="3447" spans="1:20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5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4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3"/>
        <v>plays</v>
      </c>
      <c r="S3447" s="10">
        <f t="shared" si="321"/>
        <v>42272.322175925925</v>
      </c>
      <c r="T3447" s="10">
        <f t="shared" si="322"/>
        <v>42300.322175925925</v>
      </c>
    </row>
    <row r="3448" spans="1:20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5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4"/>
        <v>108.2</v>
      </c>
      <c r="P3448">
        <f t="shared" si="319"/>
        <v>43.28</v>
      </c>
      <c r="Q3448" t="str">
        <f t="shared" si="320"/>
        <v>theater</v>
      </c>
      <c r="R3448" t="str">
        <f t="shared" si="323"/>
        <v>plays</v>
      </c>
      <c r="S3448" s="10">
        <f t="shared" si="321"/>
        <v>42016.624131944445</v>
      </c>
      <c r="T3448" s="10">
        <f t="shared" si="322"/>
        <v>42040.305555555555</v>
      </c>
    </row>
    <row r="3449" spans="1:20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5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4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3"/>
        <v>plays</v>
      </c>
      <c r="S3449" s="10">
        <f t="shared" si="321"/>
        <v>42402.680694444447</v>
      </c>
      <c r="T3449" s="10">
        <f t="shared" si="322"/>
        <v>42447.639027777775</v>
      </c>
    </row>
    <row r="3450" spans="1:20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5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4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3"/>
        <v>plays</v>
      </c>
      <c r="S3450" s="10">
        <f t="shared" si="321"/>
        <v>41959.910752314812</v>
      </c>
      <c r="T3450" s="10">
        <f t="shared" si="322"/>
        <v>41989.910752314812</v>
      </c>
    </row>
    <row r="3451" spans="1:20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5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170.625</v>
      </c>
      <c r="P3451">
        <f t="shared" si="319"/>
        <v>68.25</v>
      </c>
      <c r="Q3451" t="str">
        <f t="shared" si="320"/>
        <v>theater</v>
      </c>
      <c r="R3451" t="str">
        <f t="shared" si="323"/>
        <v>plays</v>
      </c>
      <c r="S3451" s="10">
        <f t="shared" si="321"/>
        <v>42531.844189814808</v>
      </c>
      <c r="T3451" s="10">
        <f t="shared" si="322"/>
        <v>42559.958333333336</v>
      </c>
    </row>
    <row r="3452" spans="1:20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5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3"/>
        <v>plays</v>
      </c>
      <c r="S3452" s="10">
        <f t="shared" si="321"/>
        <v>42036.496192129627</v>
      </c>
      <c r="T3452" s="10">
        <f t="shared" si="322"/>
        <v>42096.454525462956</v>
      </c>
    </row>
    <row r="3453" spans="1:20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5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3"/>
        <v>plays</v>
      </c>
      <c r="S3453" s="10">
        <f t="shared" si="321"/>
        <v>42088.515358796292</v>
      </c>
      <c r="T3453" s="10">
        <f t="shared" si="322"/>
        <v>42115.515358796292</v>
      </c>
    </row>
    <row r="3454" spans="1:20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5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3"/>
        <v>plays</v>
      </c>
      <c r="S3454" s="10">
        <f t="shared" si="321"/>
        <v>41820.430856481478</v>
      </c>
      <c r="T3454" s="10">
        <f t="shared" si="322"/>
        <v>41842.957638888889</v>
      </c>
    </row>
    <row r="3455" spans="1:20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3"/>
        <v>plays</v>
      </c>
      <c r="S3455" s="10">
        <f t="shared" si="321"/>
        <v>42535.770324074074</v>
      </c>
      <c r="T3455" s="10">
        <f t="shared" si="322"/>
        <v>42595.770324074074</v>
      </c>
    </row>
    <row r="3456" spans="1:20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5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3"/>
        <v>plays</v>
      </c>
      <c r="S3456" s="10">
        <f t="shared" si="321"/>
        <v>41821.490266203698</v>
      </c>
      <c r="T3456" s="10">
        <f t="shared" si="322"/>
        <v>41851.490266203698</v>
      </c>
    </row>
    <row r="3457" spans="1:20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5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3"/>
        <v>plays</v>
      </c>
      <c r="S3457" s="10">
        <f t="shared" si="321"/>
        <v>42626.541979166665</v>
      </c>
      <c r="T3457" s="10">
        <f t="shared" si="322"/>
        <v>42656.541979166665</v>
      </c>
    </row>
    <row r="3458" spans="1:20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5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191.3</v>
      </c>
      <c r="P3458">
        <f t="shared" si="319"/>
        <v>358.6875</v>
      </c>
      <c r="Q3458" t="str">
        <f t="shared" si="320"/>
        <v>theater</v>
      </c>
      <c r="R3458" t="str">
        <f t="shared" si="323"/>
        <v>plays</v>
      </c>
      <c r="S3458" s="10">
        <f t="shared" si="321"/>
        <v>41820.997303240736</v>
      </c>
      <c r="T3458" s="10">
        <f t="shared" si="322"/>
        <v>41852.082638888889</v>
      </c>
    </row>
    <row r="3459" spans="1:20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5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140.19999999999999</v>
      </c>
      <c r="P3459">
        <f t="shared" ref="P3459:P3522" si="325">(E3459/L3459)</f>
        <v>50.981818181818184</v>
      </c>
      <c r="Q3459" t="str">
        <f t="shared" ref="Q3459:Q3522" si="326">LEFT(N3459,SEARCH("/",N3459,1)-1)</f>
        <v>theater</v>
      </c>
      <c r="R3459" t="str">
        <f t="shared" si="323"/>
        <v>plays</v>
      </c>
      <c r="S3459" s="10">
        <f t="shared" ref="S3459:S3522" si="327">(J3459/86400)+25569+(-5/24)</f>
        <v>42016.498344907406</v>
      </c>
      <c r="T3459" s="10">
        <f t="shared" ref="T3459:T3522" si="328">(I3459/86400)+25569+(-5/24)</f>
        <v>42047.040972222218</v>
      </c>
    </row>
    <row r="3460" spans="1:20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5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3"/>
        <v>plays</v>
      </c>
      <c r="S3460" s="10">
        <f t="shared" si="327"/>
        <v>42010.994247685179</v>
      </c>
      <c r="T3460" s="10">
        <f t="shared" si="328"/>
        <v>42037.977083333331</v>
      </c>
    </row>
    <row r="3461" spans="1:20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5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3"/>
        <v>plays</v>
      </c>
      <c r="S3461" s="10">
        <f t="shared" si="327"/>
        <v>42480.271527777775</v>
      </c>
      <c r="T3461" s="10">
        <f t="shared" si="328"/>
        <v>42510.271527777775</v>
      </c>
    </row>
    <row r="3462" spans="1:20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5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ref="R3462:R3525" si="329">RIGHT(N3462,VALUE(LEN(N3462)-LEN(LEFT(N3462,SEARCH("/",N3462,1)-1))-1))</f>
        <v>plays</v>
      </c>
      <c r="S3462" s="10">
        <f t="shared" si="327"/>
        <v>41852.318888888891</v>
      </c>
      <c r="T3462" s="10">
        <f t="shared" si="328"/>
        <v>41866.318888888891</v>
      </c>
    </row>
    <row r="3463" spans="1:20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5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ref="O3463:O3526" si="330">(E3463/D3463)*100</f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9"/>
        <v>plays</v>
      </c>
      <c r="S3463" s="10">
        <f t="shared" si="327"/>
        <v>42643.424525462957</v>
      </c>
      <c r="T3463" s="10">
        <f t="shared" si="328"/>
        <v>42671.916666666664</v>
      </c>
    </row>
    <row r="3464" spans="1:20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5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30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9"/>
        <v>plays</v>
      </c>
      <c r="S3464" s="10">
        <f t="shared" si="327"/>
        <v>42179.690138888887</v>
      </c>
      <c r="T3464" s="10">
        <f t="shared" si="328"/>
        <v>42195.541666666664</v>
      </c>
    </row>
    <row r="3465" spans="1:20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30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9"/>
        <v>plays</v>
      </c>
      <c r="S3465" s="10">
        <f t="shared" si="327"/>
        <v>42612.710474537038</v>
      </c>
      <c r="T3465" s="10">
        <f t="shared" si="328"/>
        <v>42653.957638888889</v>
      </c>
    </row>
    <row r="3466" spans="1:20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5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30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9"/>
        <v>plays</v>
      </c>
      <c r="S3466" s="10">
        <f t="shared" si="327"/>
        <v>42574.921724537031</v>
      </c>
      <c r="T3466" s="10">
        <f t="shared" si="328"/>
        <v>42604.921724537031</v>
      </c>
    </row>
    <row r="3467" spans="1:20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5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30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9"/>
        <v>plays</v>
      </c>
      <c r="S3467" s="10">
        <f t="shared" si="327"/>
        <v>42200.417499999996</v>
      </c>
      <c r="T3467" s="10">
        <f t="shared" si="328"/>
        <v>42225.458333333336</v>
      </c>
    </row>
    <row r="3468" spans="1:20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5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30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9"/>
        <v>plays</v>
      </c>
      <c r="S3468" s="10">
        <f t="shared" si="327"/>
        <v>42419.810763888883</v>
      </c>
      <c r="T3468" s="10">
        <f t="shared" si="328"/>
        <v>42479.769097222219</v>
      </c>
    </row>
    <row r="3469" spans="1:20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5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30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9"/>
        <v>plays</v>
      </c>
      <c r="S3469" s="10">
        <f t="shared" si="327"/>
        <v>42053.463333333326</v>
      </c>
      <c r="T3469" s="10">
        <f t="shared" si="328"/>
        <v>42083.421666666669</v>
      </c>
    </row>
    <row r="3470" spans="1:20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5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30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9"/>
        <v>plays</v>
      </c>
      <c r="S3470" s="10">
        <f t="shared" si="327"/>
        <v>42605.55704861111</v>
      </c>
      <c r="T3470" s="10">
        <f t="shared" si="328"/>
        <v>42633.916666666664</v>
      </c>
    </row>
    <row r="3471" spans="1:20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5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30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9"/>
        <v>plays</v>
      </c>
      <c r="S3471" s="10">
        <f t="shared" si="327"/>
        <v>42458.433391203704</v>
      </c>
      <c r="T3471" s="10">
        <f t="shared" si="328"/>
        <v>42488.433391203704</v>
      </c>
    </row>
    <row r="3472" spans="1:20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5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30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9"/>
        <v>plays</v>
      </c>
      <c r="S3472" s="10">
        <f t="shared" si="327"/>
        <v>42528.813680555548</v>
      </c>
      <c r="T3472" s="10">
        <f t="shared" si="328"/>
        <v>42566.693055555552</v>
      </c>
    </row>
    <row r="3473" spans="1:20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5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30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9"/>
        <v>plays</v>
      </c>
      <c r="S3473" s="10">
        <f t="shared" si="327"/>
        <v>41841.61215277778</v>
      </c>
      <c r="T3473" s="10">
        <f t="shared" si="328"/>
        <v>41882.625</v>
      </c>
    </row>
    <row r="3474" spans="1:20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5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30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9"/>
        <v>plays</v>
      </c>
      <c r="S3474" s="10">
        <f t="shared" si="327"/>
        <v>41927.962164351848</v>
      </c>
      <c r="T3474" s="10">
        <f t="shared" si="328"/>
        <v>41949.040972222218</v>
      </c>
    </row>
    <row r="3475" spans="1:20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30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9"/>
        <v>plays</v>
      </c>
      <c r="S3475" s="10">
        <f t="shared" si="327"/>
        <v>42062.626111111109</v>
      </c>
      <c r="T3475" s="10">
        <f t="shared" si="328"/>
        <v>42083.643749999996</v>
      </c>
    </row>
    <row r="3476" spans="1:20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5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0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9"/>
        <v>plays</v>
      </c>
      <c r="S3476" s="10">
        <f t="shared" si="327"/>
        <v>42541.293182870366</v>
      </c>
      <c r="T3476" s="10">
        <f t="shared" si="328"/>
        <v>42571.293182870366</v>
      </c>
    </row>
    <row r="3477" spans="1:20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5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0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9"/>
        <v>plays</v>
      </c>
      <c r="S3477" s="10">
        <f t="shared" si="327"/>
        <v>41918.672499999993</v>
      </c>
      <c r="T3477" s="10">
        <f t="shared" si="328"/>
        <v>41945.791666666664</v>
      </c>
    </row>
    <row r="3478" spans="1:20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5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0"/>
        <v>104</v>
      </c>
      <c r="P3478">
        <f t="shared" si="325"/>
        <v>52</v>
      </c>
      <c r="Q3478" t="str">
        <f t="shared" si="326"/>
        <v>theater</v>
      </c>
      <c r="R3478" t="str">
        <f t="shared" si="329"/>
        <v>plays</v>
      </c>
      <c r="S3478" s="10">
        <f t="shared" si="327"/>
        <v>41921.071643518517</v>
      </c>
      <c r="T3478" s="10">
        <f t="shared" si="328"/>
        <v>41938.916666666664</v>
      </c>
    </row>
    <row r="3479" spans="1:20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5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0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9"/>
        <v>plays</v>
      </c>
      <c r="S3479" s="10">
        <f t="shared" si="327"/>
        <v>42128.528275462959</v>
      </c>
      <c r="T3479" s="10">
        <f t="shared" si="328"/>
        <v>42140.916666666664</v>
      </c>
    </row>
    <row r="3480" spans="1:20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5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0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9"/>
        <v>plays</v>
      </c>
      <c r="S3480" s="10">
        <f t="shared" si="327"/>
        <v>42053.708587962959</v>
      </c>
      <c r="T3480" s="10">
        <f t="shared" si="328"/>
        <v>42079.666666666664</v>
      </c>
    </row>
    <row r="3481" spans="1:20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5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0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9"/>
        <v>plays</v>
      </c>
      <c r="S3481" s="10">
        <f t="shared" si="327"/>
        <v>41781.64675925926</v>
      </c>
      <c r="T3481" s="10">
        <f t="shared" si="328"/>
        <v>41811.64675925926</v>
      </c>
    </row>
    <row r="3482" spans="1:20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5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0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9"/>
        <v>plays</v>
      </c>
      <c r="S3482" s="10">
        <f t="shared" si="327"/>
        <v>42171.109108796292</v>
      </c>
      <c r="T3482" s="10">
        <f t="shared" si="328"/>
        <v>42195.666666666664</v>
      </c>
    </row>
    <row r="3483" spans="1:20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5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0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9"/>
        <v>plays</v>
      </c>
      <c r="S3483" s="10">
        <f t="shared" si="327"/>
        <v>41989.039212962962</v>
      </c>
      <c r="T3483" s="10">
        <f t="shared" si="328"/>
        <v>42006.039212962962</v>
      </c>
    </row>
    <row r="3484" spans="1:20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5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0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9"/>
        <v>plays</v>
      </c>
      <c r="S3484" s="10">
        <f t="shared" si="327"/>
        <v>41796.563263888886</v>
      </c>
      <c r="T3484" s="10">
        <f t="shared" si="328"/>
        <v>41826.563263888886</v>
      </c>
    </row>
    <row r="3485" spans="1:20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0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9"/>
        <v>plays</v>
      </c>
      <c r="S3485" s="10">
        <f t="shared" si="327"/>
        <v>41793.460428240738</v>
      </c>
      <c r="T3485" s="10">
        <f t="shared" si="328"/>
        <v>41823.460428240738</v>
      </c>
    </row>
    <row r="3486" spans="1:20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5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0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9"/>
        <v>plays</v>
      </c>
      <c r="S3486" s="10">
        <f t="shared" si="327"/>
        <v>42506.552071759252</v>
      </c>
      <c r="T3486" s="10">
        <f t="shared" si="328"/>
        <v>42536.552071759252</v>
      </c>
    </row>
    <row r="3487" spans="1:20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5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0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9"/>
        <v>plays</v>
      </c>
      <c r="S3487" s="10">
        <f t="shared" si="327"/>
        <v>42372.484722222223</v>
      </c>
      <c r="T3487" s="10">
        <f t="shared" si="328"/>
        <v>42402.484722222223</v>
      </c>
    </row>
    <row r="3488" spans="1:20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5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0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9"/>
        <v>plays</v>
      </c>
      <c r="S3488" s="10">
        <f t="shared" si="327"/>
        <v>42126.666678240734</v>
      </c>
      <c r="T3488" s="10">
        <f t="shared" si="328"/>
        <v>42158.082638888889</v>
      </c>
    </row>
    <row r="3489" spans="1:20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5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0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9"/>
        <v>plays</v>
      </c>
      <c r="S3489" s="10">
        <f t="shared" si="327"/>
        <v>42149.732083333329</v>
      </c>
      <c r="T3489" s="10">
        <f t="shared" si="328"/>
        <v>42179.732083333329</v>
      </c>
    </row>
    <row r="3490" spans="1:20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5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0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9"/>
        <v>plays</v>
      </c>
      <c r="S3490" s="10">
        <f t="shared" si="327"/>
        <v>42087.55972222222</v>
      </c>
      <c r="T3490" s="10">
        <f t="shared" si="328"/>
        <v>42111.458333333336</v>
      </c>
    </row>
    <row r="3491" spans="1:20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5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0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9"/>
        <v>plays</v>
      </c>
      <c r="S3491" s="10">
        <f t="shared" si="327"/>
        <v>41753.427442129629</v>
      </c>
      <c r="T3491" s="10">
        <f t="shared" si="328"/>
        <v>41783.666666666664</v>
      </c>
    </row>
    <row r="3492" spans="1:20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5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0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9"/>
        <v>plays</v>
      </c>
      <c r="S3492" s="10">
        <f t="shared" si="327"/>
        <v>42443.594027777777</v>
      </c>
      <c r="T3492" s="10">
        <f t="shared" si="328"/>
        <v>42473.594027777777</v>
      </c>
    </row>
    <row r="3493" spans="1:20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5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0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9"/>
        <v>plays</v>
      </c>
      <c r="S3493" s="10">
        <f t="shared" si="327"/>
        <v>42121.041481481479</v>
      </c>
      <c r="T3493" s="10">
        <f t="shared" si="328"/>
        <v>42142.041481481479</v>
      </c>
    </row>
    <row r="3494" spans="1:20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5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0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9"/>
        <v>plays</v>
      </c>
      <c r="S3494" s="10">
        <f t="shared" si="327"/>
        <v>42267.800891203697</v>
      </c>
      <c r="T3494" s="10">
        <f t="shared" si="328"/>
        <v>42302.800891203697</v>
      </c>
    </row>
    <row r="3495" spans="1:20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0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9"/>
        <v>plays</v>
      </c>
      <c r="S3495" s="10">
        <f t="shared" si="327"/>
        <v>41848.657824074071</v>
      </c>
      <c r="T3495" s="10">
        <f t="shared" si="328"/>
        <v>41868.007638888885</v>
      </c>
    </row>
    <row r="3496" spans="1:20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5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0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9"/>
        <v>plays</v>
      </c>
      <c r="S3496" s="10">
        <f t="shared" si="327"/>
        <v>42689.006655092591</v>
      </c>
      <c r="T3496" s="10">
        <f t="shared" si="328"/>
        <v>42700.041666666664</v>
      </c>
    </row>
    <row r="3497" spans="1:20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5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0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9"/>
        <v>plays</v>
      </c>
      <c r="S3497" s="10">
        <f t="shared" si="327"/>
        <v>41915.554502314808</v>
      </c>
      <c r="T3497" s="10">
        <f t="shared" si="328"/>
        <v>41944.512499999997</v>
      </c>
    </row>
    <row r="3498" spans="1:20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5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0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9"/>
        <v>plays</v>
      </c>
      <c r="S3498" s="10">
        <f t="shared" si="327"/>
        <v>42584.638495370367</v>
      </c>
      <c r="T3498" s="10">
        <f t="shared" si="328"/>
        <v>42624.638495370367</v>
      </c>
    </row>
    <row r="3499" spans="1:20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5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0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9"/>
        <v>plays</v>
      </c>
      <c r="S3499" s="10">
        <f t="shared" si="327"/>
        <v>42511.53361111111</v>
      </c>
      <c r="T3499" s="10">
        <f t="shared" si="328"/>
        <v>42523.708333333336</v>
      </c>
    </row>
    <row r="3500" spans="1:20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5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0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9"/>
        <v>plays</v>
      </c>
      <c r="S3500" s="10">
        <f t="shared" si="327"/>
        <v>42458.950277777774</v>
      </c>
      <c r="T3500" s="10">
        <f t="shared" si="328"/>
        <v>42518.697222222218</v>
      </c>
    </row>
    <row r="3501" spans="1:20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5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0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9"/>
        <v>plays</v>
      </c>
      <c r="S3501" s="10">
        <f t="shared" si="327"/>
        <v>42131.827835648146</v>
      </c>
      <c r="T3501" s="10">
        <f t="shared" si="328"/>
        <v>42186.082638888889</v>
      </c>
    </row>
    <row r="3502" spans="1:20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5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0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9"/>
        <v>plays</v>
      </c>
      <c r="S3502" s="10">
        <f t="shared" si="327"/>
        <v>42419.711087962962</v>
      </c>
      <c r="T3502" s="10">
        <f t="shared" si="328"/>
        <v>42435.999305555553</v>
      </c>
    </row>
    <row r="3503" spans="1:20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5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0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9"/>
        <v>plays</v>
      </c>
      <c r="S3503" s="10">
        <f t="shared" si="327"/>
        <v>42233.555497685178</v>
      </c>
      <c r="T3503" s="10">
        <f t="shared" si="328"/>
        <v>42258.555497685178</v>
      </c>
    </row>
    <row r="3504" spans="1:20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5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0"/>
        <v>105.4</v>
      </c>
      <c r="P3504">
        <f t="shared" si="325"/>
        <v>136</v>
      </c>
      <c r="Q3504" t="str">
        <f t="shared" si="326"/>
        <v>theater</v>
      </c>
      <c r="R3504" t="str">
        <f t="shared" si="329"/>
        <v>plays</v>
      </c>
      <c r="S3504" s="10">
        <f t="shared" si="327"/>
        <v>42430.631064814814</v>
      </c>
      <c r="T3504" s="10">
        <f t="shared" si="328"/>
        <v>42444.957638888889</v>
      </c>
    </row>
    <row r="3505" spans="1:20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0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9"/>
        <v>plays</v>
      </c>
      <c r="S3505" s="10">
        <f t="shared" si="327"/>
        <v>42545.27</v>
      </c>
      <c r="T3505" s="10">
        <f t="shared" si="328"/>
        <v>42575.27</v>
      </c>
    </row>
    <row r="3506" spans="1:20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5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0"/>
        <v>100</v>
      </c>
      <c r="P3506">
        <f t="shared" si="325"/>
        <v>125</v>
      </c>
      <c r="Q3506" t="str">
        <f t="shared" si="326"/>
        <v>theater</v>
      </c>
      <c r="R3506" t="str">
        <f t="shared" si="329"/>
        <v>plays</v>
      </c>
      <c r="S3506" s="10">
        <f t="shared" si="327"/>
        <v>42297.540405092594</v>
      </c>
      <c r="T3506" s="10">
        <f t="shared" si="328"/>
        <v>42327.582071759258</v>
      </c>
    </row>
    <row r="3507" spans="1:20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5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0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9"/>
        <v>plays</v>
      </c>
      <c r="S3507" s="10">
        <f t="shared" si="327"/>
        <v>41760.727372685185</v>
      </c>
      <c r="T3507" s="10">
        <f t="shared" si="328"/>
        <v>41771.958333333328</v>
      </c>
    </row>
    <row r="3508" spans="1:20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5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0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9"/>
        <v>plays</v>
      </c>
      <c r="S3508" s="10">
        <f t="shared" si="327"/>
        <v>41829.525925925926</v>
      </c>
      <c r="T3508" s="10">
        <f t="shared" si="328"/>
        <v>41874.525925925926</v>
      </c>
    </row>
    <row r="3509" spans="1:20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5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0"/>
        <v>104.4</v>
      </c>
      <c r="P3509">
        <f t="shared" si="325"/>
        <v>145</v>
      </c>
      <c r="Q3509" t="str">
        <f t="shared" si="326"/>
        <v>theater</v>
      </c>
      <c r="R3509" t="str">
        <f t="shared" si="329"/>
        <v>plays</v>
      </c>
      <c r="S3509" s="10">
        <f t="shared" si="327"/>
        <v>42491.714548611104</v>
      </c>
      <c r="T3509" s="10">
        <f t="shared" si="328"/>
        <v>42521.714548611104</v>
      </c>
    </row>
    <row r="3510" spans="1:20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5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0"/>
        <v>180</v>
      </c>
      <c r="P3510">
        <f t="shared" si="325"/>
        <v>12</v>
      </c>
      <c r="Q3510" t="str">
        <f t="shared" si="326"/>
        <v>theater</v>
      </c>
      <c r="R3510" t="str">
        <f t="shared" si="329"/>
        <v>plays</v>
      </c>
      <c r="S3510" s="10">
        <f t="shared" si="327"/>
        <v>42477.521446759252</v>
      </c>
      <c r="T3510" s="10">
        <f t="shared" si="328"/>
        <v>42500.666666666664</v>
      </c>
    </row>
    <row r="3511" spans="1:20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5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0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9"/>
        <v>plays</v>
      </c>
      <c r="S3511" s="10">
        <f t="shared" si="327"/>
        <v>41950.651226851849</v>
      </c>
      <c r="T3511" s="10">
        <f t="shared" si="328"/>
        <v>41963.996527777774</v>
      </c>
    </row>
    <row r="3512" spans="1:20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5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0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9"/>
        <v>plays</v>
      </c>
      <c r="S3512" s="10">
        <f t="shared" si="327"/>
        <v>41802.412569444445</v>
      </c>
      <c r="T3512" s="10">
        <f t="shared" si="328"/>
        <v>41822.412569444445</v>
      </c>
    </row>
    <row r="3513" spans="1:20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5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0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9"/>
        <v>plays</v>
      </c>
      <c r="S3513" s="10">
        <f t="shared" si="327"/>
        <v>41927.665451388886</v>
      </c>
      <c r="T3513" s="10">
        <f t="shared" si="328"/>
        <v>41950.5625</v>
      </c>
    </row>
    <row r="3514" spans="1:20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5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0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9"/>
        <v>plays</v>
      </c>
      <c r="S3514" s="10">
        <f t="shared" si="327"/>
        <v>42057.328611111108</v>
      </c>
      <c r="T3514" s="10">
        <f t="shared" si="328"/>
        <v>42117.286944444444</v>
      </c>
    </row>
    <row r="3515" spans="1:20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9"/>
        <v>plays</v>
      </c>
      <c r="S3515" s="10">
        <f t="shared" si="327"/>
        <v>41780.887870370367</v>
      </c>
      <c r="T3515" s="10">
        <f t="shared" si="328"/>
        <v>41793.999305555553</v>
      </c>
    </row>
    <row r="3516" spans="1:20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5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9"/>
        <v>plays</v>
      </c>
      <c r="S3516" s="10">
        <f t="shared" si="327"/>
        <v>42020.638333333329</v>
      </c>
      <c r="T3516" s="10">
        <f t="shared" si="328"/>
        <v>42036.999305555553</v>
      </c>
    </row>
    <row r="3517" spans="1:20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5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9"/>
        <v>plays</v>
      </c>
      <c r="S3517" s="10">
        <f t="shared" si="327"/>
        <v>42125.564479166664</v>
      </c>
      <c r="T3517" s="10">
        <f t="shared" si="328"/>
        <v>42155.564479166664</v>
      </c>
    </row>
    <row r="3518" spans="1:20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5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9"/>
        <v>plays</v>
      </c>
      <c r="S3518" s="10">
        <f t="shared" si="327"/>
        <v>41855.801736111105</v>
      </c>
      <c r="T3518" s="10">
        <f t="shared" si="328"/>
        <v>41889.916666666664</v>
      </c>
    </row>
    <row r="3519" spans="1:20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5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9"/>
        <v>plays</v>
      </c>
      <c r="S3519" s="10">
        <f t="shared" si="327"/>
        <v>41794.609189814808</v>
      </c>
      <c r="T3519" s="10">
        <f t="shared" si="328"/>
        <v>41824.25</v>
      </c>
    </row>
    <row r="3520" spans="1:20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5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9"/>
        <v>plays</v>
      </c>
      <c r="S3520" s="10">
        <f t="shared" si="327"/>
        <v>41893.575219907405</v>
      </c>
      <c r="T3520" s="10">
        <f t="shared" si="328"/>
        <v>41914.38958333333</v>
      </c>
    </row>
    <row r="3521" spans="1:20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5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9"/>
        <v>plays</v>
      </c>
      <c r="S3521" s="10">
        <f t="shared" si="327"/>
        <v>42037.390624999993</v>
      </c>
      <c r="T3521" s="10">
        <f t="shared" si="328"/>
        <v>42067.390624999993</v>
      </c>
    </row>
    <row r="3522" spans="1:20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5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9"/>
        <v>plays</v>
      </c>
      <c r="S3522" s="10">
        <f t="shared" si="327"/>
        <v>42227.615879629629</v>
      </c>
      <c r="T3522" s="10">
        <f t="shared" si="328"/>
        <v>42253.365972222215</v>
      </c>
    </row>
    <row r="3523" spans="1:20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5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169.42857142857144</v>
      </c>
      <c r="P3523">
        <f t="shared" ref="P3523:P3586" si="331">(E3523/L3523)</f>
        <v>45.615384615384613</v>
      </c>
      <c r="Q3523" t="str">
        <f t="shared" ref="Q3523:Q3586" si="332">LEFT(N3523,SEARCH("/",N3523,1)-1)</f>
        <v>theater</v>
      </c>
      <c r="R3523" t="str">
        <f t="shared" si="329"/>
        <v>plays</v>
      </c>
      <c r="S3523" s="10">
        <f t="shared" ref="S3523:S3586" si="333">(J3523/86400)+25569+(-5/24)</f>
        <v>41881.153009259258</v>
      </c>
      <c r="T3523" s="10">
        <f t="shared" ref="T3523:T3586" si="334">(I3523/86400)+25569+(-5/24)</f>
        <v>41911.153009259258</v>
      </c>
    </row>
    <row r="3524" spans="1:20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5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29"/>
        <v>plays</v>
      </c>
      <c r="S3524" s="10">
        <f t="shared" si="333"/>
        <v>42234.581550925919</v>
      </c>
      <c r="T3524" s="10">
        <f t="shared" si="334"/>
        <v>42262.212500000001</v>
      </c>
    </row>
    <row r="3525" spans="1:20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29"/>
        <v>plays</v>
      </c>
      <c r="S3525" s="10">
        <f t="shared" si="333"/>
        <v>42581.189212962963</v>
      </c>
      <c r="T3525" s="10">
        <f t="shared" si="334"/>
        <v>42638.749999999993</v>
      </c>
    </row>
    <row r="3526" spans="1:20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5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ref="R3526:R3589" si="335">RIGHT(N3526,VALUE(LEN(N3526)-LEN(LEFT(N3526,SEARCH("/",N3526,1)-1))-1))</f>
        <v>plays</v>
      </c>
      <c r="S3526" s="10">
        <f t="shared" si="333"/>
        <v>41880.555243055554</v>
      </c>
      <c r="T3526" s="10">
        <f t="shared" si="334"/>
        <v>41894.958333333328</v>
      </c>
    </row>
    <row r="3527" spans="1:20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5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ref="O3527:O3590" si="336">(E3527/D3527)*100</f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5"/>
        <v>plays</v>
      </c>
      <c r="S3527" s="10">
        <f t="shared" si="333"/>
        <v>42214.487337962964</v>
      </c>
      <c r="T3527" s="10">
        <f t="shared" si="334"/>
        <v>42225.458333333336</v>
      </c>
    </row>
    <row r="3528" spans="1:20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5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6"/>
        <v>102</v>
      </c>
      <c r="P3528">
        <f t="shared" si="331"/>
        <v>99</v>
      </c>
      <c r="Q3528" t="str">
        <f t="shared" si="332"/>
        <v>theater</v>
      </c>
      <c r="R3528" t="str">
        <f t="shared" si="335"/>
        <v>plays</v>
      </c>
      <c r="S3528" s="10">
        <f t="shared" si="333"/>
        <v>42460.126979166664</v>
      </c>
      <c r="T3528" s="10">
        <f t="shared" si="334"/>
        <v>42488.040972222218</v>
      </c>
    </row>
    <row r="3529" spans="1:20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5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6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5"/>
        <v>plays</v>
      </c>
      <c r="S3529" s="10">
        <f t="shared" si="333"/>
        <v>42166.814872685187</v>
      </c>
      <c r="T3529" s="10">
        <f t="shared" si="334"/>
        <v>42195.957638888889</v>
      </c>
    </row>
    <row r="3530" spans="1:20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5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6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5"/>
        <v>plays</v>
      </c>
      <c r="S3530" s="10">
        <f t="shared" si="333"/>
        <v>42733.293032407404</v>
      </c>
      <c r="T3530" s="10">
        <f t="shared" si="334"/>
        <v>42753.293032407404</v>
      </c>
    </row>
    <row r="3531" spans="1:20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5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6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5"/>
        <v>plays</v>
      </c>
      <c r="S3531" s="10">
        <f t="shared" si="333"/>
        <v>42177.553449074076</v>
      </c>
      <c r="T3531" s="10">
        <f t="shared" si="334"/>
        <v>42197.833333333336</v>
      </c>
    </row>
    <row r="3532" spans="1:20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5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6"/>
        <v>100</v>
      </c>
      <c r="P3532">
        <f t="shared" si="331"/>
        <v>125</v>
      </c>
      <c r="Q3532" t="str">
        <f t="shared" si="332"/>
        <v>theater</v>
      </c>
      <c r="R3532" t="str">
        <f t="shared" si="335"/>
        <v>plays</v>
      </c>
      <c r="S3532" s="10">
        <f t="shared" si="333"/>
        <v>42442.41501157407</v>
      </c>
      <c r="T3532" s="10">
        <f t="shared" si="334"/>
        <v>42470.624999999993</v>
      </c>
    </row>
    <row r="3533" spans="1:20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5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6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5"/>
        <v>plays</v>
      </c>
      <c r="S3533" s="10">
        <f t="shared" si="333"/>
        <v>42521.44599537037</v>
      </c>
      <c r="T3533" s="10">
        <f t="shared" si="334"/>
        <v>42551.44599537037</v>
      </c>
    </row>
    <row r="3534" spans="1:20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5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6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5"/>
        <v>plays</v>
      </c>
      <c r="S3534" s="10">
        <f t="shared" si="333"/>
        <v>41884.391516203701</v>
      </c>
      <c r="T3534" s="10">
        <f t="shared" si="334"/>
        <v>41899.957638888889</v>
      </c>
    </row>
    <row r="3535" spans="1:20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6"/>
        <v>126.2</v>
      </c>
      <c r="P3535">
        <f t="shared" si="331"/>
        <v>78.875</v>
      </c>
      <c r="Q3535" t="str">
        <f t="shared" si="332"/>
        <v>theater</v>
      </c>
      <c r="R3535" t="str">
        <f t="shared" si="335"/>
        <v>plays</v>
      </c>
      <c r="S3535" s="10">
        <f t="shared" si="333"/>
        <v>42289.552858796298</v>
      </c>
      <c r="T3535" s="10">
        <f t="shared" si="334"/>
        <v>42319.594525462962</v>
      </c>
    </row>
    <row r="3536" spans="1:20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5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6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5"/>
        <v>plays</v>
      </c>
      <c r="S3536" s="10">
        <f t="shared" si="333"/>
        <v>42243.416932870365</v>
      </c>
      <c r="T3536" s="10">
        <f t="shared" si="334"/>
        <v>42278.416932870365</v>
      </c>
    </row>
    <row r="3537" spans="1:20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5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6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5"/>
        <v>plays</v>
      </c>
      <c r="S3537" s="10">
        <f t="shared" si="333"/>
        <v>42248.431828703702</v>
      </c>
      <c r="T3537" s="10">
        <f t="shared" si="334"/>
        <v>42279.541666666664</v>
      </c>
    </row>
    <row r="3538" spans="1:20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5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6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5"/>
        <v>plays</v>
      </c>
      <c r="S3538" s="10">
        <f t="shared" si="333"/>
        <v>42328.518807870372</v>
      </c>
      <c r="T3538" s="10">
        <f t="shared" si="334"/>
        <v>42358.290972222218</v>
      </c>
    </row>
    <row r="3539" spans="1:20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5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6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5"/>
        <v>plays</v>
      </c>
      <c r="S3539" s="10">
        <f t="shared" si="333"/>
        <v>41923.146018518521</v>
      </c>
      <c r="T3539" s="10">
        <f t="shared" si="334"/>
        <v>41960.124305555553</v>
      </c>
    </row>
    <row r="3540" spans="1:20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5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6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5"/>
        <v>plays</v>
      </c>
      <c r="S3540" s="10">
        <f t="shared" si="333"/>
        <v>42571.212268518517</v>
      </c>
      <c r="T3540" s="10">
        <f t="shared" si="334"/>
        <v>42599.212268518517</v>
      </c>
    </row>
    <row r="3541" spans="1:20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5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6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5"/>
        <v>plays</v>
      </c>
      <c r="S3541" s="10">
        <f t="shared" si="333"/>
        <v>42600.547708333332</v>
      </c>
      <c r="T3541" s="10">
        <f t="shared" si="334"/>
        <v>42621.547708333332</v>
      </c>
    </row>
    <row r="3542" spans="1:20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5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6"/>
        <v>123</v>
      </c>
      <c r="P3542">
        <f t="shared" si="331"/>
        <v>46.125</v>
      </c>
      <c r="Q3542" t="str">
        <f t="shared" si="332"/>
        <v>theater</v>
      </c>
      <c r="R3542" t="str">
        <f t="shared" si="335"/>
        <v>plays</v>
      </c>
      <c r="S3542" s="10">
        <f t="shared" si="333"/>
        <v>42516.795034722221</v>
      </c>
      <c r="T3542" s="10">
        <f t="shared" si="334"/>
        <v>42546.795034722221</v>
      </c>
    </row>
    <row r="3543" spans="1:20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5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6"/>
        <v>105</v>
      </c>
      <c r="P3543">
        <f t="shared" si="331"/>
        <v>39.375</v>
      </c>
      <c r="Q3543" t="str">
        <f t="shared" si="332"/>
        <v>theater</v>
      </c>
      <c r="R3543" t="str">
        <f t="shared" si="335"/>
        <v>plays</v>
      </c>
      <c r="S3543" s="10">
        <f t="shared" si="333"/>
        <v>42222.521701388883</v>
      </c>
      <c r="T3543" s="10">
        <f t="shared" si="334"/>
        <v>42247.521701388883</v>
      </c>
    </row>
    <row r="3544" spans="1:20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5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6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5"/>
        <v>plays</v>
      </c>
      <c r="S3544" s="10">
        <f t="shared" si="333"/>
        <v>41829.391458333332</v>
      </c>
      <c r="T3544" s="10">
        <f t="shared" si="334"/>
        <v>41889.391458333332</v>
      </c>
    </row>
    <row r="3545" spans="1:20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6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5"/>
        <v>plays</v>
      </c>
      <c r="S3545" s="10">
        <f t="shared" si="333"/>
        <v>42150.546979166662</v>
      </c>
      <c r="T3545" s="10">
        <f t="shared" si="334"/>
        <v>42180.546979166662</v>
      </c>
    </row>
    <row r="3546" spans="1:20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5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6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5"/>
        <v>plays</v>
      </c>
      <c r="S3546" s="10">
        <f t="shared" si="333"/>
        <v>42040.623344907406</v>
      </c>
      <c r="T3546" s="10">
        <f t="shared" si="334"/>
        <v>42070.623344907406</v>
      </c>
    </row>
    <row r="3547" spans="1:20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5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6"/>
        <v>100.4</v>
      </c>
      <c r="P3547">
        <f t="shared" si="331"/>
        <v>31.375</v>
      </c>
      <c r="Q3547" t="str">
        <f t="shared" si="332"/>
        <v>theater</v>
      </c>
      <c r="R3547" t="str">
        <f t="shared" si="335"/>
        <v>plays</v>
      </c>
      <c r="S3547" s="10">
        <f t="shared" si="333"/>
        <v>42075.599062499998</v>
      </c>
      <c r="T3547" s="10">
        <f t="shared" si="334"/>
        <v>42105.599062499998</v>
      </c>
    </row>
    <row r="3548" spans="1:20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5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6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5"/>
        <v>plays</v>
      </c>
      <c r="S3548" s="10">
        <f t="shared" si="333"/>
        <v>42073.452361111107</v>
      </c>
      <c r="T3548" s="10">
        <f t="shared" si="334"/>
        <v>42094.957638888889</v>
      </c>
    </row>
    <row r="3549" spans="1:20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5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6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5"/>
        <v>plays</v>
      </c>
      <c r="S3549" s="10">
        <f t="shared" si="333"/>
        <v>42479.870381944442</v>
      </c>
      <c r="T3549" s="10">
        <f t="shared" si="334"/>
        <v>42503.957638888889</v>
      </c>
    </row>
    <row r="3550" spans="1:20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5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6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5"/>
        <v>plays</v>
      </c>
      <c r="S3550" s="10">
        <f t="shared" si="333"/>
        <v>42411.733958333331</v>
      </c>
      <c r="T3550" s="10">
        <f t="shared" si="334"/>
        <v>42433.833333333336</v>
      </c>
    </row>
    <row r="3551" spans="1:20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5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6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5"/>
        <v>plays</v>
      </c>
      <c r="S3551" s="10">
        <f t="shared" si="333"/>
        <v>42223.186030092591</v>
      </c>
      <c r="T3551" s="10">
        <f t="shared" si="334"/>
        <v>42251.186030092591</v>
      </c>
    </row>
    <row r="3552" spans="1:20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5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6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5"/>
        <v>plays</v>
      </c>
      <c r="S3552" s="10">
        <f t="shared" si="333"/>
        <v>42462.685162037036</v>
      </c>
      <c r="T3552" s="10">
        <f t="shared" si="334"/>
        <v>42492.685162037036</v>
      </c>
    </row>
    <row r="3553" spans="1:20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5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6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5"/>
        <v>plays</v>
      </c>
      <c r="S3553" s="10">
        <f t="shared" si="333"/>
        <v>41753.307523148142</v>
      </c>
      <c r="T3553" s="10">
        <f t="shared" si="334"/>
        <v>41781.713194444441</v>
      </c>
    </row>
    <row r="3554" spans="1:20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5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6"/>
        <v>100</v>
      </c>
      <c r="P3554">
        <f t="shared" si="331"/>
        <v>38.65</v>
      </c>
      <c r="Q3554" t="str">
        <f t="shared" si="332"/>
        <v>theater</v>
      </c>
      <c r="R3554" t="str">
        <f t="shared" si="335"/>
        <v>plays</v>
      </c>
      <c r="S3554" s="10">
        <f t="shared" si="333"/>
        <v>41788.378749999996</v>
      </c>
      <c r="T3554" s="10">
        <f t="shared" si="334"/>
        <v>41818.378749999996</v>
      </c>
    </row>
    <row r="3555" spans="1:20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6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5"/>
        <v>plays</v>
      </c>
      <c r="S3555" s="10">
        <f t="shared" si="333"/>
        <v>42195.820370370369</v>
      </c>
      <c r="T3555" s="10">
        <f t="shared" si="334"/>
        <v>42227.791666666664</v>
      </c>
    </row>
    <row r="3556" spans="1:20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5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6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5"/>
        <v>plays</v>
      </c>
      <c r="S3556" s="10">
        <f t="shared" si="333"/>
        <v>42015.842118055552</v>
      </c>
      <c r="T3556" s="10">
        <f t="shared" si="334"/>
        <v>42046.499999999993</v>
      </c>
    </row>
    <row r="3557" spans="1:20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5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6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5"/>
        <v>plays</v>
      </c>
      <c r="S3557" s="10">
        <f t="shared" si="333"/>
        <v>42661.233726851853</v>
      </c>
      <c r="T3557" s="10">
        <f t="shared" si="334"/>
        <v>42691.275393518517</v>
      </c>
    </row>
    <row r="3558" spans="1:20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5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6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5"/>
        <v>plays</v>
      </c>
      <c r="S3558" s="10">
        <f t="shared" si="333"/>
        <v>41808.441249999996</v>
      </c>
      <c r="T3558" s="10">
        <f t="shared" si="334"/>
        <v>41868.441249999996</v>
      </c>
    </row>
    <row r="3559" spans="1:20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5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6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5"/>
        <v>plays</v>
      </c>
      <c r="S3559" s="10">
        <f t="shared" si="333"/>
        <v>41730.068414351852</v>
      </c>
      <c r="T3559" s="10">
        <f t="shared" si="334"/>
        <v>41764.068414351852</v>
      </c>
    </row>
    <row r="3560" spans="1:20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5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6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5"/>
        <v>plays</v>
      </c>
      <c r="S3560" s="10">
        <f t="shared" si="333"/>
        <v>42139.608506944445</v>
      </c>
      <c r="T3560" s="10">
        <f t="shared" si="334"/>
        <v>42181.666666666664</v>
      </c>
    </row>
    <row r="3561" spans="1:20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5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6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5"/>
        <v>plays</v>
      </c>
      <c r="S3561" s="10">
        <f t="shared" si="333"/>
        <v>42193.887824074067</v>
      </c>
      <c r="T3561" s="10">
        <f t="shared" si="334"/>
        <v>42216.165277777771</v>
      </c>
    </row>
    <row r="3562" spans="1:20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5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6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5"/>
        <v>plays</v>
      </c>
      <c r="S3562" s="10">
        <f t="shared" si="333"/>
        <v>42115.68131944444</v>
      </c>
      <c r="T3562" s="10">
        <f t="shared" si="334"/>
        <v>42150.906249999993</v>
      </c>
    </row>
    <row r="3563" spans="1:20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5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6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5"/>
        <v>plays</v>
      </c>
      <c r="S3563" s="10">
        <f t="shared" si="333"/>
        <v>42203.471967592595</v>
      </c>
      <c r="T3563" s="10">
        <f t="shared" si="334"/>
        <v>42221.566666666666</v>
      </c>
    </row>
    <row r="3564" spans="1:20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5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6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5"/>
        <v>plays</v>
      </c>
      <c r="S3564" s="10">
        <f t="shared" si="333"/>
        <v>42433.553553240738</v>
      </c>
      <c r="T3564" s="10">
        <f t="shared" si="334"/>
        <v>42442.708333333336</v>
      </c>
    </row>
    <row r="3565" spans="1:20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6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5"/>
        <v>plays</v>
      </c>
      <c r="S3565" s="10">
        <f t="shared" si="333"/>
        <v>42555.46361111111</v>
      </c>
      <c r="T3565" s="10">
        <f t="shared" si="334"/>
        <v>42583.583333333336</v>
      </c>
    </row>
    <row r="3566" spans="1:20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5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6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5"/>
        <v>plays</v>
      </c>
      <c r="S3566" s="10">
        <f t="shared" si="333"/>
        <v>42236.414918981478</v>
      </c>
      <c r="T3566" s="10">
        <f t="shared" si="334"/>
        <v>42282.458333333336</v>
      </c>
    </row>
    <row r="3567" spans="1:20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5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6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5"/>
        <v>plays</v>
      </c>
      <c r="S3567" s="10">
        <f t="shared" si="333"/>
        <v>41974.534814814811</v>
      </c>
      <c r="T3567" s="10">
        <f t="shared" si="334"/>
        <v>42004.534814814811</v>
      </c>
    </row>
    <row r="3568" spans="1:20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5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6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5"/>
        <v>plays</v>
      </c>
      <c r="S3568" s="10">
        <f t="shared" si="333"/>
        <v>41997.299571759257</v>
      </c>
      <c r="T3568" s="10">
        <f t="shared" si="334"/>
        <v>42027.299571759257</v>
      </c>
    </row>
    <row r="3569" spans="1:20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5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6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5"/>
        <v>plays</v>
      </c>
      <c r="S3569" s="10">
        <f t="shared" si="333"/>
        <v>42135.602361111109</v>
      </c>
      <c r="T3569" s="10">
        <f t="shared" si="334"/>
        <v>42165.602361111109</v>
      </c>
    </row>
    <row r="3570" spans="1:20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5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6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5"/>
        <v>plays</v>
      </c>
      <c r="S3570" s="10">
        <f t="shared" si="333"/>
        <v>41869.532337962963</v>
      </c>
      <c r="T3570" s="10">
        <f t="shared" si="334"/>
        <v>41899.532337962963</v>
      </c>
    </row>
    <row r="3571" spans="1:20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5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6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5"/>
        <v>plays</v>
      </c>
      <c r="S3571" s="10">
        <f t="shared" si="333"/>
        <v>41982.480277777773</v>
      </c>
      <c r="T3571" s="10">
        <f t="shared" si="334"/>
        <v>42012.480277777773</v>
      </c>
    </row>
    <row r="3572" spans="1:20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5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6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5"/>
        <v>plays</v>
      </c>
      <c r="S3572" s="10">
        <f t="shared" si="333"/>
        <v>41976.12364583333</v>
      </c>
      <c r="T3572" s="10">
        <f t="shared" si="334"/>
        <v>42004.083333333336</v>
      </c>
    </row>
    <row r="3573" spans="1:20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5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6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5"/>
        <v>plays</v>
      </c>
      <c r="S3573" s="10">
        <f t="shared" si="333"/>
        <v>41912.650613425925</v>
      </c>
      <c r="T3573" s="10">
        <f t="shared" si="334"/>
        <v>41942.650613425925</v>
      </c>
    </row>
    <row r="3574" spans="1:20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5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6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5"/>
        <v>plays</v>
      </c>
      <c r="S3574" s="10">
        <f t="shared" si="333"/>
        <v>42146.36206018518</v>
      </c>
      <c r="T3574" s="10">
        <f t="shared" si="334"/>
        <v>42176.36206018518</v>
      </c>
    </row>
    <row r="3575" spans="1:20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6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5"/>
        <v>plays</v>
      </c>
      <c r="S3575" s="10">
        <f t="shared" si="333"/>
        <v>41921.167199074072</v>
      </c>
      <c r="T3575" s="10">
        <f t="shared" si="334"/>
        <v>41951.208865740737</v>
      </c>
    </row>
    <row r="3576" spans="1:20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5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6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5"/>
        <v>plays</v>
      </c>
      <c r="S3576" s="10">
        <f t="shared" si="333"/>
        <v>41926.734351851854</v>
      </c>
      <c r="T3576" s="10">
        <f t="shared" si="334"/>
        <v>41956.776018518511</v>
      </c>
    </row>
    <row r="3577" spans="1:20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5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6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5"/>
        <v>plays</v>
      </c>
      <c r="S3577" s="10">
        <f t="shared" si="333"/>
        <v>42561.575543981475</v>
      </c>
      <c r="T3577" s="10">
        <f t="shared" si="334"/>
        <v>42592.957638888889</v>
      </c>
    </row>
    <row r="3578" spans="1:20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5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6"/>
        <v>100</v>
      </c>
      <c r="P3578">
        <f t="shared" si="331"/>
        <v>20</v>
      </c>
      <c r="Q3578" t="str">
        <f t="shared" si="332"/>
        <v>theater</v>
      </c>
      <c r="R3578" t="str">
        <f t="shared" si="335"/>
        <v>plays</v>
      </c>
      <c r="S3578" s="10">
        <f t="shared" si="333"/>
        <v>42649.340902777774</v>
      </c>
      <c r="T3578" s="10">
        <f t="shared" si="334"/>
        <v>42709.382569444446</v>
      </c>
    </row>
    <row r="3579" spans="1:20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5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5"/>
        <v>plays</v>
      </c>
      <c r="S3579" s="10">
        <f t="shared" si="333"/>
        <v>42093.578506944446</v>
      </c>
      <c r="T3579" s="10">
        <f t="shared" si="334"/>
        <v>42120.061111111114</v>
      </c>
    </row>
    <row r="3580" spans="1:20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5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5"/>
        <v>plays</v>
      </c>
      <c r="S3580" s="10">
        <f t="shared" si="333"/>
        <v>42460.525196759256</v>
      </c>
      <c r="T3580" s="10">
        <f t="shared" si="334"/>
        <v>42490.525196759256</v>
      </c>
    </row>
    <row r="3581" spans="1:20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5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5"/>
        <v>plays</v>
      </c>
      <c r="S3581" s="10">
        <f t="shared" si="333"/>
        <v>42430.553888888891</v>
      </c>
      <c r="T3581" s="10">
        <f t="shared" si="334"/>
        <v>42460.51222222222</v>
      </c>
    </row>
    <row r="3582" spans="1:20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5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5"/>
        <v>plays</v>
      </c>
      <c r="S3582" s="10">
        <f t="shared" si="333"/>
        <v>42025.967847222222</v>
      </c>
      <c r="T3582" s="10">
        <f t="shared" si="334"/>
        <v>42063.999305555553</v>
      </c>
    </row>
    <row r="3583" spans="1:20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5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5"/>
        <v>plays</v>
      </c>
      <c r="S3583" s="10">
        <f t="shared" si="333"/>
        <v>41836.26284722222</v>
      </c>
      <c r="T3583" s="10">
        <f t="shared" si="334"/>
        <v>41850.26284722222</v>
      </c>
    </row>
    <row r="3584" spans="1:20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5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5"/>
        <v>plays</v>
      </c>
      <c r="S3584" s="10">
        <f t="shared" si="333"/>
        <v>42450.887523148143</v>
      </c>
      <c r="T3584" s="10">
        <f t="shared" si="334"/>
        <v>42464.887523148143</v>
      </c>
    </row>
    <row r="3585" spans="1:20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108.5</v>
      </c>
      <c r="P3585">
        <f t="shared" si="331"/>
        <v>135.625</v>
      </c>
      <c r="Q3585" t="str">
        <f t="shared" si="332"/>
        <v>theater</v>
      </c>
      <c r="R3585" t="str">
        <f t="shared" si="335"/>
        <v>plays</v>
      </c>
      <c r="S3585" s="10">
        <f t="shared" si="333"/>
        <v>42418.217650462961</v>
      </c>
      <c r="T3585" s="10">
        <f t="shared" si="334"/>
        <v>42478.175983796296</v>
      </c>
    </row>
    <row r="3586" spans="1:20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5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115.5</v>
      </c>
      <c r="P3586">
        <f t="shared" si="331"/>
        <v>30.9375</v>
      </c>
      <c r="Q3586" t="str">
        <f t="shared" si="332"/>
        <v>theater</v>
      </c>
      <c r="R3586" t="str">
        <f t="shared" si="335"/>
        <v>plays</v>
      </c>
      <c r="S3586" s="10">
        <f t="shared" si="333"/>
        <v>42168.108148148145</v>
      </c>
      <c r="T3586" s="10">
        <f t="shared" si="334"/>
        <v>42198.108148148145</v>
      </c>
    </row>
    <row r="3587" spans="1:20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5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119.11764705882352</v>
      </c>
      <c r="P3587">
        <f t="shared" ref="P3587:P3650" si="337">(E3587/L3587)</f>
        <v>176.08695652173913</v>
      </c>
      <c r="Q3587" t="str">
        <f t="shared" ref="Q3587:Q3650" si="338">LEFT(N3587,SEARCH("/",N3587,1)-1)</f>
        <v>theater</v>
      </c>
      <c r="R3587" t="str">
        <f t="shared" si="335"/>
        <v>plays</v>
      </c>
      <c r="S3587" s="10">
        <f t="shared" ref="S3587:S3650" si="339">(J3587/86400)+25569+(-5/24)</f>
        <v>41964.507986111108</v>
      </c>
      <c r="T3587" s="10">
        <f t="shared" ref="T3587:T3650" si="340">(I3587/86400)+25569+(-5/24)</f>
        <v>41994.507986111108</v>
      </c>
    </row>
    <row r="3588" spans="1:20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5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5"/>
        <v>plays</v>
      </c>
      <c r="S3588" s="10">
        <f t="shared" si="339"/>
        <v>42576.489236111105</v>
      </c>
      <c r="T3588" s="10">
        <f t="shared" si="340"/>
        <v>42636.489236111105</v>
      </c>
    </row>
    <row r="3589" spans="1:20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5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5"/>
        <v>plays</v>
      </c>
      <c r="S3589" s="10">
        <f t="shared" si="339"/>
        <v>42503.331643518519</v>
      </c>
      <c r="T3589" s="10">
        <f t="shared" si="340"/>
        <v>42548.583333333336</v>
      </c>
    </row>
    <row r="3590" spans="1:20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5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ref="R3590:R3653" si="341">RIGHT(N3590,VALUE(LEN(N3590)-LEN(LEFT(N3590,SEARCH("/",N3590,1)-1))-1))</f>
        <v>plays</v>
      </c>
      <c r="S3590" s="10">
        <f t="shared" si="339"/>
        <v>42101.620486111111</v>
      </c>
      <c r="T3590" s="10">
        <f t="shared" si="340"/>
        <v>42123.749999999993</v>
      </c>
    </row>
    <row r="3591" spans="1:20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5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ref="O3591:O3654" si="342">(E3591/D3591)*100</f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41"/>
        <v>plays</v>
      </c>
      <c r="S3591" s="10">
        <f t="shared" si="339"/>
        <v>42125.439201388886</v>
      </c>
      <c r="T3591" s="10">
        <f t="shared" si="340"/>
        <v>42150.439201388886</v>
      </c>
    </row>
    <row r="3592" spans="1:20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5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42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41"/>
        <v>plays</v>
      </c>
      <c r="S3592" s="10">
        <f t="shared" si="339"/>
        <v>41902.125393518516</v>
      </c>
      <c r="T3592" s="10">
        <f t="shared" si="340"/>
        <v>41932.125393518516</v>
      </c>
    </row>
    <row r="3593" spans="1:20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5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42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41"/>
        <v>plays</v>
      </c>
      <c r="S3593" s="10">
        <f t="shared" si="339"/>
        <v>42003.74009259259</v>
      </c>
      <c r="T3593" s="10">
        <f t="shared" si="340"/>
        <v>42027.999305555553</v>
      </c>
    </row>
    <row r="3594" spans="1:20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5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42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41"/>
        <v>plays</v>
      </c>
      <c r="S3594" s="10">
        <f t="shared" si="339"/>
        <v>41988.621608796289</v>
      </c>
      <c r="T3594" s="10">
        <f t="shared" si="340"/>
        <v>42045.999305555553</v>
      </c>
    </row>
    <row r="3595" spans="1:20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42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41"/>
        <v>plays</v>
      </c>
      <c r="S3595" s="10">
        <f t="shared" si="339"/>
        <v>41974.690266203703</v>
      </c>
      <c r="T3595" s="10">
        <f t="shared" si="340"/>
        <v>42009.643055555549</v>
      </c>
    </row>
    <row r="3596" spans="1:20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5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42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41"/>
        <v>plays</v>
      </c>
      <c r="S3596" s="10">
        <f t="shared" si="339"/>
        <v>42591.858587962961</v>
      </c>
      <c r="T3596" s="10">
        <f t="shared" si="340"/>
        <v>42616.858587962961</v>
      </c>
    </row>
    <row r="3597" spans="1:20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5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42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41"/>
        <v>plays</v>
      </c>
      <c r="S3597" s="10">
        <f t="shared" si="339"/>
        <v>42049.800034722219</v>
      </c>
      <c r="T3597" s="10">
        <f t="shared" si="340"/>
        <v>42076.082638888889</v>
      </c>
    </row>
    <row r="3598" spans="1:20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5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42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41"/>
        <v>plays</v>
      </c>
      <c r="S3598" s="10">
        <f t="shared" si="339"/>
        <v>41856.506736111107</v>
      </c>
      <c r="T3598" s="10">
        <f t="shared" si="340"/>
        <v>41877.506736111107</v>
      </c>
    </row>
    <row r="3599" spans="1:20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5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42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41"/>
        <v>plays</v>
      </c>
      <c r="S3599" s="10">
        <f t="shared" si="339"/>
        <v>42417.377199074072</v>
      </c>
      <c r="T3599" s="10">
        <f t="shared" si="340"/>
        <v>42432.040972222218</v>
      </c>
    </row>
    <row r="3600" spans="1:20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5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42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41"/>
        <v>plays</v>
      </c>
      <c r="S3600" s="10">
        <f t="shared" si="339"/>
        <v>41866.590532407405</v>
      </c>
      <c r="T3600" s="10">
        <f t="shared" si="340"/>
        <v>41884.999305555553</v>
      </c>
    </row>
    <row r="3601" spans="1:20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5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42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41"/>
        <v>plays</v>
      </c>
      <c r="S3601" s="10">
        <f t="shared" si="339"/>
        <v>42220.586539351854</v>
      </c>
      <c r="T3601" s="10">
        <f t="shared" si="340"/>
        <v>42245.791666666664</v>
      </c>
    </row>
    <row r="3602" spans="1:20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5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42"/>
        <v>130</v>
      </c>
      <c r="P3602">
        <f t="shared" si="337"/>
        <v>3.25</v>
      </c>
      <c r="Q3602" t="str">
        <f t="shared" si="338"/>
        <v>theater</v>
      </c>
      <c r="R3602" t="str">
        <f t="shared" si="341"/>
        <v>plays</v>
      </c>
      <c r="S3602" s="10">
        <f t="shared" si="339"/>
        <v>42628.640787037039</v>
      </c>
      <c r="T3602" s="10">
        <f t="shared" si="340"/>
        <v>42656.640787037039</v>
      </c>
    </row>
    <row r="3603" spans="1:20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5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42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41"/>
        <v>plays</v>
      </c>
      <c r="S3603" s="10">
        <f t="shared" si="339"/>
        <v>41990.790300925924</v>
      </c>
      <c r="T3603" s="10">
        <f t="shared" si="340"/>
        <v>42020.790300925924</v>
      </c>
    </row>
    <row r="3604" spans="1:20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5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2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41"/>
        <v>plays</v>
      </c>
      <c r="S3604" s="10">
        <f t="shared" si="339"/>
        <v>42447.68609953703</v>
      </c>
      <c r="T3604" s="10">
        <f t="shared" si="340"/>
        <v>42507.68609953703</v>
      </c>
    </row>
    <row r="3605" spans="1:20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2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41"/>
        <v>plays</v>
      </c>
      <c r="S3605" s="10">
        <f t="shared" si="339"/>
        <v>42283.656018518515</v>
      </c>
      <c r="T3605" s="10">
        <f t="shared" si="340"/>
        <v>42313.697685185187</v>
      </c>
    </row>
    <row r="3606" spans="1:20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5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2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41"/>
        <v>plays</v>
      </c>
      <c r="S3606" s="10">
        <f t="shared" si="339"/>
        <v>42482.80736111111</v>
      </c>
      <c r="T3606" s="10">
        <f t="shared" si="340"/>
        <v>42489.082638888889</v>
      </c>
    </row>
    <row r="3607" spans="1:20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5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2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41"/>
        <v>plays</v>
      </c>
      <c r="S3607" s="10">
        <f t="shared" si="339"/>
        <v>42383.584791666661</v>
      </c>
      <c r="T3607" s="10">
        <f t="shared" si="340"/>
        <v>42413.584791666661</v>
      </c>
    </row>
    <row r="3608" spans="1:20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5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2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41"/>
        <v>plays</v>
      </c>
      <c r="S3608" s="10">
        <f t="shared" si="339"/>
        <v>42566.396493055552</v>
      </c>
      <c r="T3608" s="10">
        <f t="shared" si="340"/>
        <v>42596.396493055552</v>
      </c>
    </row>
    <row r="3609" spans="1:20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5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2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41"/>
        <v>plays</v>
      </c>
      <c r="S3609" s="10">
        <f t="shared" si="339"/>
        <v>42338.755578703705</v>
      </c>
      <c r="T3609" s="10">
        <f t="shared" si="340"/>
        <v>42352.791666666664</v>
      </c>
    </row>
    <row r="3610" spans="1:20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5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2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41"/>
        <v>plays</v>
      </c>
      <c r="S3610" s="10">
        <f t="shared" si="339"/>
        <v>42506.501041666663</v>
      </c>
      <c r="T3610" s="10">
        <f t="shared" si="340"/>
        <v>42538.374999999993</v>
      </c>
    </row>
    <row r="3611" spans="1:20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5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2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41"/>
        <v>plays</v>
      </c>
      <c r="S3611" s="10">
        <f t="shared" si="339"/>
        <v>42429.783391203702</v>
      </c>
      <c r="T3611" s="10">
        <f t="shared" si="340"/>
        <v>42459.741724537038</v>
      </c>
    </row>
    <row r="3612" spans="1:20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5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2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41"/>
        <v>plays</v>
      </c>
      <c r="S3612" s="10">
        <f t="shared" si="339"/>
        <v>42203.22379629629</v>
      </c>
      <c r="T3612" s="10">
        <f t="shared" si="340"/>
        <v>42233.22379629629</v>
      </c>
    </row>
    <row r="3613" spans="1:20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5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2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41"/>
        <v>plays</v>
      </c>
      <c r="S3613" s="10">
        <f t="shared" si="339"/>
        <v>42072.162048611113</v>
      </c>
      <c r="T3613" s="10">
        <f t="shared" si="340"/>
        <v>42102.162048611113</v>
      </c>
    </row>
    <row r="3614" spans="1:20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5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2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41"/>
        <v>plays</v>
      </c>
      <c r="S3614" s="10">
        <f t="shared" si="339"/>
        <v>41789.518645833326</v>
      </c>
      <c r="T3614" s="10">
        <f t="shared" si="340"/>
        <v>41799.518645833326</v>
      </c>
    </row>
    <row r="3615" spans="1:20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2"/>
        <v>100</v>
      </c>
      <c r="P3615">
        <f t="shared" si="337"/>
        <v>62.5</v>
      </c>
      <c r="Q3615" t="str">
        <f t="shared" si="338"/>
        <v>theater</v>
      </c>
      <c r="R3615" t="str">
        <f t="shared" si="341"/>
        <v>plays</v>
      </c>
      <c r="S3615" s="10">
        <f t="shared" si="339"/>
        <v>41788.381643518514</v>
      </c>
      <c r="T3615" s="10">
        <f t="shared" si="340"/>
        <v>41818.381643518514</v>
      </c>
    </row>
    <row r="3616" spans="1:20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5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2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41"/>
        <v>plays</v>
      </c>
      <c r="S3616" s="10">
        <f t="shared" si="339"/>
        <v>42143.833518518521</v>
      </c>
      <c r="T3616" s="10">
        <f t="shared" si="340"/>
        <v>42173.833518518521</v>
      </c>
    </row>
    <row r="3617" spans="1:20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5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2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41"/>
        <v>plays</v>
      </c>
      <c r="S3617" s="10">
        <f t="shared" si="339"/>
        <v>42318.385370370372</v>
      </c>
      <c r="T3617" s="10">
        <f t="shared" si="340"/>
        <v>42348.385370370372</v>
      </c>
    </row>
    <row r="3618" spans="1:20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5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2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41"/>
        <v>plays</v>
      </c>
      <c r="S3618" s="10">
        <f t="shared" si="339"/>
        <v>42052.741481481477</v>
      </c>
      <c r="T3618" s="10">
        <f t="shared" si="340"/>
        <v>42082.699814814812</v>
      </c>
    </row>
    <row r="3619" spans="1:20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5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2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41"/>
        <v>plays</v>
      </c>
      <c r="S3619" s="10">
        <f t="shared" si="339"/>
        <v>42779.401956018519</v>
      </c>
      <c r="T3619" s="10">
        <f t="shared" si="340"/>
        <v>42793.791666666664</v>
      </c>
    </row>
    <row r="3620" spans="1:20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5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2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41"/>
        <v>plays</v>
      </c>
      <c r="S3620" s="10">
        <f t="shared" si="339"/>
        <v>42128.419560185182</v>
      </c>
      <c r="T3620" s="10">
        <f t="shared" si="340"/>
        <v>42158.419560185182</v>
      </c>
    </row>
    <row r="3621" spans="1:20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5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2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41"/>
        <v>plays</v>
      </c>
      <c r="S3621" s="10">
        <f t="shared" si="339"/>
        <v>42660.923912037033</v>
      </c>
      <c r="T3621" s="10">
        <f t="shared" si="340"/>
        <v>42693.708333333336</v>
      </c>
    </row>
    <row r="3622" spans="1:20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5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2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41"/>
        <v>plays</v>
      </c>
      <c r="S3622" s="10">
        <f t="shared" si="339"/>
        <v>42037.72987268518</v>
      </c>
      <c r="T3622" s="10">
        <f t="shared" si="340"/>
        <v>42067.958333333336</v>
      </c>
    </row>
    <row r="3623" spans="1:20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5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2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41"/>
        <v>plays</v>
      </c>
      <c r="S3623" s="10">
        <f t="shared" si="339"/>
        <v>42619.727361111109</v>
      </c>
      <c r="T3623" s="10">
        <f t="shared" si="340"/>
        <v>42643.666666666664</v>
      </c>
    </row>
    <row r="3624" spans="1:20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5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2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41"/>
        <v>plays</v>
      </c>
      <c r="S3624" s="10">
        <f t="shared" si="339"/>
        <v>41877.013553240737</v>
      </c>
      <c r="T3624" s="10">
        <f t="shared" si="340"/>
        <v>41909.932638888888</v>
      </c>
    </row>
    <row r="3625" spans="1:20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2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41"/>
        <v>plays</v>
      </c>
      <c r="S3625" s="10">
        <f t="shared" si="339"/>
        <v>41828.528587962959</v>
      </c>
      <c r="T3625" s="10">
        <f t="shared" si="340"/>
        <v>41846.083333333328</v>
      </c>
    </row>
    <row r="3626" spans="1:20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5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2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41"/>
        <v>plays</v>
      </c>
      <c r="S3626" s="10">
        <f t="shared" si="339"/>
        <v>42545.56585648148</v>
      </c>
      <c r="T3626" s="10">
        <f t="shared" si="340"/>
        <v>42605.56585648148</v>
      </c>
    </row>
    <row r="3627" spans="1:20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5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2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41"/>
        <v>plays</v>
      </c>
      <c r="S3627" s="10">
        <f t="shared" si="339"/>
        <v>42157.444178240738</v>
      </c>
      <c r="T3627" s="10">
        <f t="shared" si="340"/>
        <v>42187.444178240738</v>
      </c>
    </row>
    <row r="3628" spans="1:20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5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2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41"/>
        <v>plays</v>
      </c>
      <c r="S3628" s="10">
        <f t="shared" si="339"/>
        <v>41846.458993055552</v>
      </c>
      <c r="T3628" s="10">
        <f t="shared" si="340"/>
        <v>41867.458993055552</v>
      </c>
    </row>
    <row r="3629" spans="1:20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5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2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41"/>
        <v>plays</v>
      </c>
      <c r="S3629" s="10">
        <f t="shared" si="339"/>
        <v>42460.533414351848</v>
      </c>
      <c r="T3629" s="10">
        <f t="shared" si="340"/>
        <v>42510.957638888889</v>
      </c>
    </row>
    <row r="3630" spans="1:20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2"/>
        <v>0</v>
      </c>
      <c r="P3630" t="e">
        <f t="shared" si="337"/>
        <v>#DIV/0!</v>
      </c>
      <c r="Q3630" t="str">
        <f t="shared" si="338"/>
        <v>theater</v>
      </c>
      <c r="R3630" t="str">
        <f t="shared" si="341"/>
        <v>musical</v>
      </c>
      <c r="S3630" s="10">
        <f t="shared" si="339"/>
        <v>42291.6249537037</v>
      </c>
      <c r="T3630" s="10">
        <f t="shared" si="340"/>
        <v>42351.666620370372</v>
      </c>
    </row>
    <row r="3631" spans="1:20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2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41"/>
        <v>musical</v>
      </c>
      <c r="S3631" s="10">
        <f t="shared" si="339"/>
        <v>42436.886157407404</v>
      </c>
      <c r="T3631" s="10">
        <f t="shared" si="340"/>
        <v>42495.499999999993</v>
      </c>
    </row>
    <row r="3632" spans="1:20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2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41"/>
        <v>musical</v>
      </c>
      <c r="S3632" s="10">
        <f t="shared" si="339"/>
        <v>41942.638773148145</v>
      </c>
      <c r="T3632" s="10">
        <f t="shared" si="340"/>
        <v>41972.680439814816</v>
      </c>
    </row>
    <row r="3633" spans="1:20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2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41"/>
        <v>musical</v>
      </c>
      <c r="S3633" s="10">
        <f t="shared" si="339"/>
        <v>41880.54510416666</v>
      </c>
      <c r="T3633" s="10">
        <f t="shared" si="340"/>
        <v>41904.957638888889</v>
      </c>
    </row>
    <row r="3634" spans="1:20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2"/>
        <v>20</v>
      </c>
      <c r="P3634">
        <f t="shared" si="337"/>
        <v>100</v>
      </c>
      <c r="Q3634" t="str">
        <f t="shared" si="338"/>
        <v>theater</v>
      </c>
      <c r="R3634" t="str">
        <f t="shared" si="341"/>
        <v>musical</v>
      </c>
      <c r="S3634" s="10">
        <f t="shared" si="339"/>
        <v>41946.728576388887</v>
      </c>
      <c r="T3634" s="10">
        <f t="shared" si="340"/>
        <v>41966.728576388887</v>
      </c>
    </row>
    <row r="3635" spans="1:20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2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41"/>
        <v>musical</v>
      </c>
      <c r="S3635" s="10">
        <f t="shared" si="339"/>
        <v>42649.415127314809</v>
      </c>
      <c r="T3635" s="10">
        <f t="shared" si="340"/>
        <v>42692.833333333336</v>
      </c>
    </row>
    <row r="3636" spans="1:20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2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41"/>
        <v>musical</v>
      </c>
      <c r="S3636" s="10">
        <f t="shared" si="339"/>
        <v>42700.958032407405</v>
      </c>
      <c r="T3636" s="10">
        <f t="shared" si="340"/>
        <v>42748.957638888889</v>
      </c>
    </row>
    <row r="3637" spans="1:20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2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41"/>
        <v>musical</v>
      </c>
      <c r="S3637" s="10">
        <f t="shared" si="339"/>
        <v>42450.674490740734</v>
      </c>
      <c r="T3637" s="10">
        <f t="shared" si="340"/>
        <v>42480.674490740734</v>
      </c>
    </row>
    <row r="3638" spans="1:20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2"/>
        <v>0</v>
      </c>
      <c r="P3638" t="e">
        <f t="shared" si="337"/>
        <v>#DIV/0!</v>
      </c>
      <c r="Q3638" t="str">
        <f t="shared" si="338"/>
        <v>theater</v>
      </c>
      <c r="R3638" t="str">
        <f t="shared" si="341"/>
        <v>musical</v>
      </c>
      <c r="S3638" s="10">
        <f t="shared" si="339"/>
        <v>42226.486446759256</v>
      </c>
      <c r="T3638" s="10">
        <f t="shared" si="340"/>
        <v>42261.486446759256</v>
      </c>
    </row>
    <row r="3639" spans="1:20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2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41"/>
        <v>musical</v>
      </c>
      <c r="S3639" s="10">
        <f t="shared" si="339"/>
        <v>41975.492303240739</v>
      </c>
      <c r="T3639" s="10">
        <f t="shared" si="340"/>
        <v>42005.492303240739</v>
      </c>
    </row>
    <row r="3640" spans="1:20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2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41"/>
        <v>musical</v>
      </c>
      <c r="S3640" s="10">
        <f t="shared" si="339"/>
        <v>42053.464490740742</v>
      </c>
      <c r="T3640" s="10">
        <f t="shared" si="340"/>
        <v>42113.42282407407</v>
      </c>
    </row>
    <row r="3641" spans="1:20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2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41"/>
        <v>musical</v>
      </c>
      <c r="S3641" s="10">
        <f t="shared" si="339"/>
        <v>42590.468819444439</v>
      </c>
      <c r="T3641" s="10">
        <f t="shared" si="340"/>
        <v>42650.424305555549</v>
      </c>
    </row>
    <row r="3642" spans="1:20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2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41"/>
        <v>musical</v>
      </c>
      <c r="S3642" s="10">
        <f t="shared" si="339"/>
        <v>42104.573263888888</v>
      </c>
      <c r="T3642" s="10">
        <f t="shared" si="340"/>
        <v>42134.573263888888</v>
      </c>
    </row>
    <row r="3643" spans="1:20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t="e">
        <f t="shared" si="337"/>
        <v>#DIV/0!</v>
      </c>
      <c r="Q3643" t="str">
        <f t="shared" si="338"/>
        <v>theater</v>
      </c>
      <c r="R3643" t="str">
        <f t="shared" si="341"/>
        <v>musical</v>
      </c>
      <c r="S3643" s="10">
        <f t="shared" si="339"/>
        <v>41899.41873842592</v>
      </c>
      <c r="T3643" s="10">
        <f t="shared" si="340"/>
        <v>41917</v>
      </c>
    </row>
    <row r="3644" spans="1:20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41"/>
        <v>musical</v>
      </c>
      <c r="S3644" s="10">
        <f t="shared" si="339"/>
        <v>42297.607951388891</v>
      </c>
      <c r="T3644" s="10">
        <f t="shared" si="340"/>
        <v>42338.499999999993</v>
      </c>
    </row>
    <row r="3645" spans="1:20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t="e">
        <f t="shared" si="337"/>
        <v>#DIV/0!</v>
      </c>
      <c r="Q3645" t="str">
        <f t="shared" si="338"/>
        <v>theater</v>
      </c>
      <c r="R3645" t="str">
        <f t="shared" si="341"/>
        <v>musical</v>
      </c>
      <c r="S3645" s="10">
        <f t="shared" si="339"/>
        <v>42284.935636574075</v>
      </c>
      <c r="T3645" s="10">
        <f t="shared" si="340"/>
        <v>42324.977303240739</v>
      </c>
    </row>
    <row r="3646" spans="1:20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41"/>
        <v>musical</v>
      </c>
      <c r="S3646" s="10">
        <f t="shared" si="339"/>
        <v>42409.033414351848</v>
      </c>
      <c r="T3646" s="10">
        <f t="shared" si="340"/>
        <v>42436.999305555553</v>
      </c>
    </row>
    <row r="3647" spans="1:20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0.1</v>
      </c>
      <c r="P3647">
        <f t="shared" si="337"/>
        <v>1</v>
      </c>
      <c r="Q3647" t="str">
        <f t="shared" si="338"/>
        <v>theater</v>
      </c>
      <c r="R3647" t="str">
        <f t="shared" si="341"/>
        <v>musical</v>
      </c>
      <c r="S3647" s="10">
        <f t="shared" si="339"/>
        <v>42665.762013888881</v>
      </c>
      <c r="T3647" s="10">
        <f t="shared" si="340"/>
        <v>42695.803680555553</v>
      </c>
    </row>
    <row r="3648" spans="1:20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41"/>
        <v>musical</v>
      </c>
      <c r="S3648" s="10">
        <f t="shared" si="339"/>
        <v>42140.21298611111</v>
      </c>
      <c r="T3648" s="10">
        <f t="shared" si="340"/>
        <v>42171.770833333336</v>
      </c>
    </row>
    <row r="3649" spans="1:20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6</v>
      </c>
      <c r="P3649">
        <f t="shared" si="337"/>
        <v>15</v>
      </c>
      <c r="Q3649" t="str">
        <f t="shared" si="338"/>
        <v>theater</v>
      </c>
      <c r="R3649" t="str">
        <f t="shared" si="341"/>
        <v>musical</v>
      </c>
      <c r="S3649" s="10">
        <f t="shared" si="339"/>
        <v>42598.540821759256</v>
      </c>
      <c r="T3649" s="10">
        <f t="shared" si="340"/>
        <v>42643.540821759256</v>
      </c>
    </row>
    <row r="3650" spans="1:20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5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41"/>
        <v>plays</v>
      </c>
      <c r="S3650" s="10">
        <f t="shared" si="339"/>
        <v>41887.083854166667</v>
      </c>
      <c r="T3650" s="10">
        <f t="shared" si="340"/>
        <v>41917.083854166667</v>
      </c>
    </row>
    <row r="3651" spans="1:20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5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104</v>
      </c>
      <c r="P3651">
        <f t="shared" ref="P3651:P3714" si="343">(E3651/L3651)</f>
        <v>97.5</v>
      </c>
      <c r="Q3651" t="str">
        <f t="shared" ref="Q3651:Q3714" si="344">LEFT(N3651,SEARCH("/",N3651,1)-1)</f>
        <v>theater</v>
      </c>
      <c r="R3651" t="str">
        <f t="shared" si="341"/>
        <v>plays</v>
      </c>
      <c r="S3651" s="10">
        <f t="shared" ref="S3651:S3714" si="345">(J3651/86400)+25569+(-5/24)</f>
        <v>41780.504560185182</v>
      </c>
      <c r="T3651" s="10">
        <f t="shared" ref="T3651:T3714" si="346">(I3651/86400)+25569+(-5/24)</f>
        <v>41806.504560185182</v>
      </c>
    </row>
    <row r="3652" spans="1:20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5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1"/>
        <v>plays</v>
      </c>
      <c r="S3652" s="10">
        <f t="shared" si="345"/>
        <v>42381.270648148151</v>
      </c>
      <c r="T3652" s="10">
        <f t="shared" si="346"/>
        <v>42402.270648148151</v>
      </c>
    </row>
    <row r="3653" spans="1:20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5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1"/>
        <v>plays</v>
      </c>
      <c r="S3653" s="10">
        <f t="shared" si="345"/>
        <v>41828.437986111108</v>
      </c>
      <c r="T3653" s="10">
        <f t="shared" si="346"/>
        <v>41861.457638888889</v>
      </c>
    </row>
    <row r="3654" spans="1:20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5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ref="R3654:R3717" si="347">RIGHT(N3654,VALUE(LEN(N3654)-LEN(LEFT(N3654,SEARCH("/",N3654,1)-1))-1))</f>
        <v>plays</v>
      </c>
      <c r="S3654" s="10">
        <f t="shared" si="345"/>
        <v>42596.436365740738</v>
      </c>
      <c r="T3654" s="10">
        <f t="shared" si="346"/>
        <v>42606.957638888889</v>
      </c>
    </row>
    <row r="3655" spans="1:20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ref="O3655:O3718" si="348">(E3655/D3655)*100</f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7"/>
        <v>plays</v>
      </c>
      <c r="S3655" s="10">
        <f t="shared" si="345"/>
        <v>42191.155173611107</v>
      </c>
      <c r="T3655" s="10">
        <f t="shared" si="346"/>
        <v>42221.155173611107</v>
      </c>
    </row>
    <row r="3656" spans="1:20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5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8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7"/>
        <v>plays</v>
      </c>
      <c r="S3656" s="10">
        <f t="shared" si="345"/>
        <v>42440.20817129629</v>
      </c>
      <c r="T3656" s="10">
        <f t="shared" si="346"/>
        <v>42463.499999999993</v>
      </c>
    </row>
    <row r="3657" spans="1:20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5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8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7"/>
        <v>plays</v>
      </c>
      <c r="S3657" s="10">
        <f t="shared" si="345"/>
        <v>42173.594884259255</v>
      </c>
      <c r="T3657" s="10">
        <f t="shared" si="346"/>
        <v>42203.082638888889</v>
      </c>
    </row>
    <row r="3658" spans="1:20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5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8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7"/>
        <v>plays</v>
      </c>
      <c r="S3658" s="10">
        <f t="shared" si="345"/>
        <v>42737.701805555553</v>
      </c>
      <c r="T3658" s="10">
        <f t="shared" si="346"/>
        <v>42767.749305555553</v>
      </c>
    </row>
    <row r="3659" spans="1:20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5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8"/>
        <v>110.75</v>
      </c>
      <c r="P3659">
        <f t="shared" si="343"/>
        <v>110.75</v>
      </c>
      <c r="Q3659" t="str">
        <f t="shared" si="344"/>
        <v>theater</v>
      </c>
      <c r="R3659" t="str">
        <f t="shared" si="347"/>
        <v>plays</v>
      </c>
      <c r="S3659" s="10">
        <f t="shared" si="345"/>
        <v>42499.4215162037</v>
      </c>
      <c r="T3659" s="10">
        <f t="shared" si="346"/>
        <v>42522.695833333331</v>
      </c>
    </row>
    <row r="3660" spans="1:20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5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8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7"/>
        <v>plays</v>
      </c>
      <c r="S3660" s="10">
        <f t="shared" si="345"/>
        <v>41775.650231481479</v>
      </c>
      <c r="T3660" s="10">
        <f t="shared" si="346"/>
        <v>41821.957638888889</v>
      </c>
    </row>
    <row r="3661" spans="1:20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5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8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7"/>
        <v>plays</v>
      </c>
      <c r="S3661" s="10">
        <f t="shared" si="345"/>
        <v>42055.068865740737</v>
      </c>
      <c r="T3661" s="10">
        <f t="shared" si="346"/>
        <v>42082.402083333327</v>
      </c>
    </row>
    <row r="3662" spans="1:20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5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8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7"/>
        <v>plays</v>
      </c>
      <c r="S3662" s="10">
        <f t="shared" si="345"/>
        <v>41971.672743055555</v>
      </c>
      <c r="T3662" s="10">
        <f t="shared" si="346"/>
        <v>41996.672743055555</v>
      </c>
    </row>
    <row r="3663" spans="1:20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5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8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7"/>
        <v>plays</v>
      </c>
      <c r="S3663" s="10">
        <f t="shared" si="345"/>
        <v>42447.688333333332</v>
      </c>
      <c r="T3663" s="10">
        <f t="shared" si="346"/>
        <v>42469.958333333336</v>
      </c>
    </row>
    <row r="3664" spans="1:20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5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8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7"/>
        <v>plays</v>
      </c>
      <c r="S3664" s="10">
        <f t="shared" si="345"/>
        <v>42064.011736111112</v>
      </c>
      <c r="T3664" s="10">
        <f t="shared" si="346"/>
        <v>42093.97006944444</v>
      </c>
    </row>
    <row r="3665" spans="1:20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8"/>
        <v>104</v>
      </c>
      <c r="P3665">
        <f t="shared" si="343"/>
        <v>26</v>
      </c>
      <c r="Q3665" t="str">
        <f t="shared" si="344"/>
        <v>theater</v>
      </c>
      <c r="R3665" t="str">
        <f t="shared" si="347"/>
        <v>plays</v>
      </c>
      <c r="S3665" s="10">
        <f t="shared" si="345"/>
        <v>42665.243402777771</v>
      </c>
      <c r="T3665" s="10">
        <f t="shared" si="346"/>
        <v>42725.285069444442</v>
      </c>
    </row>
    <row r="3666" spans="1:20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5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8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7"/>
        <v>plays</v>
      </c>
      <c r="S3666" s="10">
        <f t="shared" si="345"/>
        <v>42523.04038194444</v>
      </c>
      <c r="T3666" s="10">
        <f t="shared" si="346"/>
        <v>42537.04038194444</v>
      </c>
    </row>
    <row r="3667" spans="1:20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5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8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7"/>
        <v>plays</v>
      </c>
      <c r="S3667" s="10">
        <f t="shared" si="345"/>
        <v>42294.59979166666</v>
      </c>
      <c r="T3667" s="10">
        <f t="shared" si="346"/>
        <v>42305.620833333327</v>
      </c>
    </row>
    <row r="3668" spans="1:20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5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8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7"/>
        <v>plays</v>
      </c>
      <c r="S3668" s="10">
        <f t="shared" si="345"/>
        <v>41822.696550925924</v>
      </c>
      <c r="T3668" s="10">
        <f t="shared" si="346"/>
        <v>41844.083333333328</v>
      </c>
    </row>
    <row r="3669" spans="1:20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5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8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7"/>
        <v>plays</v>
      </c>
      <c r="S3669" s="10">
        <f t="shared" si="345"/>
        <v>42173.761793981474</v>
      </c>
      <c r="T3669" s="10">
        <f t="shared" si="346"/>
        <v>42203.761793981474</v>
      </c>
    </row>
    <row r="3670" spans="1:20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5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8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7"/>
        <v>plays</v>
      </c>
      <c r="S3670" s="10">
        <f t="shared" si="345"/>
        <v>42185.347824074073</v>
      </c>
      <c r="T3670" s="10">
        <f t="shared" si="346"/>
        <v>42208.564583333333</v>
      </c>
    </row>
    <row r="3671" spans="1:20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5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8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7"/>
        <v>plays</v>
      </c>
      <c r="S3671" s="10">
        <f t="shared" si="345"/>
        <v>42136.466863425921</v>
      </c>
      <c r="T3671" s="10">
        <f t="shared" si="346"/>
        <v>42166.466863425921</v>
      </c>
    </row>
    <row r="3672" spans="1:20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5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8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7"/>
        <v>plays</v>
      </c>
      <c r="S3672" s="10">
        <f t="shared" si="345"/>
        <v>42142.305682870363</v>
      </c>
      <c r="T3672" s="10">
        <f t="shared" si="346"/>
        <v>42155.749999999993</v>
      </c>
    </row>
    <row r="3673" spans="1:20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5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8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7"/>
        <v>plays</v>
      </c>
      <c r="S3673" s="10">
        <f t="shared" si="345"/>
        <v>41820.419756944444</v>
      </c>
      <c r="T3673" s="10">
        <f t="shared" si="346"/>
        <v>41840.957638888889</v>
      </c>
    </row>
    <row r="3674" spans="1:20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5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8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7"/>
        <v>plays</v>
      </c>
      <c r="S3674" s="10">
        <f t="shared" si="345"/>
        <v>41878.738240740735</v>
      </c>
      <c r="T3674" s="10">
        <f t="shared" si="346"/>
        <v>41908.738240740735</v>
      </c>
    </row>
    <row r="3675" spans="1:20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8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7"/>
        <v>plays</v>
      </c>
      <c r="S3675" s="10">
        <f t="shared" si="345"/>
        <v>41914.086770833332</v>
      </c>
      <c r="T3675" s="10">
        <f t="shared" si="346"/>
        <v>41948.327777777777</v>
      </c>
    </row>
    <row r="3676" spans="1:20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5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8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7"/>
        <v>plays</v>
      </c>
      <c r="S3676" s="10">
        <f t="shared" si="345"/>
        <v>42556.664687499993</v>
      </c>
      <c r="T3676" s="10">
        <f t="shared" si="346"/>
        <v>42616.664687499993</v>
      </c>
    </row>
    <row r="3677" spans="1:20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5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8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7"/>
        <v>plays</v>
      </c>
      <c r="S3677" s="10">
        <f t="shared" si="345"/>
        <v>42493.388680555552</v>
      </c>
      <c r="T3677" s="10">
        <f t="shared" si="346"/>
        <v>42505.749999999993</v>
      </c>
    </row>
    <row r="3678" spans="1:20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5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8"/>
        <v>128.75</v>
      </c>
      <c r="P3678">
        <f t="shared" si="343"/>
        <v>64.375</v>
      </c>
      <c r="Q3678" t="str">
        <f t="shared" si="344"/>
        <v>theater</v>
      </c>
      <c r="R3678" t="str">
        <f t="shared" si="347"/>
        <v>plays</v>
      </c>
      <c r="S3678" s="10">
        <f t="shared" si="345"/>
        <v>41876.607453703698</v>
      </c>
      <c r="T3678" s="10">
        <f t="shared" si="346"/>
        <v>41894.607453703698</v>
      </c>
    </row>
    <row r="3679" spans="1:20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5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8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7"/>
        <v>plays</v>
      </c>
      <c r="S3679" s="10">
        <f t="shared" si="345"/>
        <v>41802.365949074076</v>
      </c>
      <c r="T3679" s="10">
        <f t="shared" si="346"/>
        <v>41822.957638888889</v>
      </c>
    </row>
    <row r="3680" spans="1:20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5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8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7"/>
        <v>plays</v>
      </c>
      <c r="S3680" s="10">
        <f t="shared" si="345"/>
        <v>42120.322893518511</v>
      </c>
      <c r="T3680" s="10">
        <f t="shared" si="346"/>
        <v>42155.322893518511</v>
      </c>
    </row>
    <row r="3681" spans="1:20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5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8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7"/>
        <v>plays</v>
      </c>
      <c r="S3681" s="10">
        <f t="shared" si="345"/>
        <v>41786.553020833329</v>
      </c>
      <c r="T3681" s="10">
        <f t="shared" si="346"/>
        <v>41820.999305555553</v>
      </c>
    </row>
    <row r="3682" spans="1:20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5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8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7"/>
        <v>plays</v>
      </c>
      <c r="S3682" s="10">
        <f t="shared" si="345"/>
        <v>42627.245763888888</v>
      </c>
      <c r="T3682" s="10">
        <f t="shared" si="346"/>
        <v>42648.245763888888</v>
      </c>
    </row>
    <row r="3683" spans="1:20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5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8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7"/>
        <v>plays</v>
      </c>
      <c r="S3683" s="10">
        <f t="shared" si="345"/>
        <v>42374.443171296291</v>
      </c>
      <c r="T3683" s="10">
        <f t="shared" si="346"/>
        <v>42384.443171296291</v>
      </c>
    </row>
    <row r="3684" spans="1:20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5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8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7"/>
        <v>plays</v>
      </c>
      <c r="S3684" s="10">
        <f t="shared" si="345"/>
        <v>41772.477060185185</v>
      </c>
      <c r="T3684" s="10">
        <f t="shared" si="346"/>
        <v>41806.082638888889</v>
      </c>
    </row>
    <row r="3685" spans="1:20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8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7"/>
        <v>plays</v>
      </c>
      <c r="S3685" s="10">
        <f t="shared" si="345"/>
        <v>42632.908518518518</v>
      </c>
      <c r="T3685" s="10">
        <f t="shared" si="346"/>
        <v>42662.908518518518</v>
      </c>
    </row>
    <row r="3686" spans="1:20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5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8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7"/>
        <v>plays</v>
      </c>
      <c r="S3686" s="10">
        <f t="shared" si="345"/>
        <v>42218.97206018518</v>
      </c>
      <c r="T3686" s="10">
        <f t="shared" si="346"/>
        <v>42248.97206018518</v>
      </c>
    </row>
    <row r="3687" spans="1:20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5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8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7"/>
        <v>plays</v>
      </c>
      <c r="S3687" s="10">
        <f t="shared" si="345"/>
        <v>41753.384942129625</v>
      </c>
      <c r="T3687" s="10">
        <f t="shared" si="346"/>
        <v>41778.666666666664</v>
      </c>
    </row>
    <row r="3688" spans="1:20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5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8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7"/>
        <v>plays</v>
      </c>
      <c r="S3688" s="10">
        <f t="shared" si="345"/>
        <v>42230.454398148147</v>
      </c>
      <c r="T3688" s="10">
        <f t="shared" si="346"/>
        <v>42244.957638888889</v>
      </c>
    </row>
    <row r="3689" spans="1:20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5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8"/>
        <v>100.245</v>
      </c>
      <c r="P3689">
        <f t="shared" si="343"/>
        <v>200.49</v>
      </c>
      <c r="Q3689" t="str">
        <f t="shared" si="344"/>
        <v>theater</v>
      </c>
      <c r="R3689" t="str">
        <f t="shared" si="347"/>
        <v>plays</v>
      </c>
      <c r="S3689" s="10">
        <f t="shared" si="345"/>
        <v>41787.009895833333</v>
      </c>
      <c r="T3689" s="10">
        <f t="shared" si="346"/>
        <v>41817.009895833333</v>
      </c>
    </row>
    <row r="3690" spans="1:20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5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8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7"/>
        <v>plays</v>
      </c>
      <c r="S3690" s="10">
        <f t="shared" si="345"/>
        <v>41829.578749999993</v>
      </c>
      <c r="T3690" s="10">
        <f t="shared" si="346"/>
        <v>41859.578749999993</v>
      </c>
    </row>
    <row r="3691" spans="1:20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5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8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7"/>
        <v>plays</v>
      </c>
      <c r="S3691" s="10">
        <f t="shared" si="345"/>
        <v>42147.61850694444</v>
      </c>
      <c r="T3691" s="10">
        <f t="shared" si="346"/>
        <v>42176.725694444445</v>
      </c>
    </row>
    <row r="3692" spans="1:20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5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8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7"/>
        <v>plays</v>
      </c>
      <c r="S3692" s="10">
        <f t="shared" si="345"/>
        <v>41940.38984953703</v>
      </c>
      <c r="T3692" s="10">
        <f t="shared" si="346"/>
        <v>41970.431516203702</v>
      </c>
    </row>
    <row r="3693" spans="1:20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5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8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7"/>
        <v>plays</v>
      </c>
      <c r="S3693" s="10">
        <f t="shared" si="345"/>
        <v>42020.492233796293</v>
      </c>
      <c r="T3693" s="10">
        <f t="shared" si="346"/>
        <v>42064.999305555553</v>
      </c>
    </row>
    <row r="3694" spans="1:20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5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8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7"/>
        <v>plays</v>
      </c>
      <c r="S3694" s="10">
        <f t="shared" si="345"/>
        <v>41891.756701388884</v>
      </c>
      <c r="T3694" s="10">
        <f t="shared" si="346"/>
        <v>41900.791666666664</v>
      </c>
    </row>
    <row r="3695" spans="1:20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8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7"/>
        <v>plays</v>
      </c>
      <c r="S3695" s="10">
        <f t="shared" si="345"/>
        <v>42308.98297453703</v>
      </c>
      <c r="T3695" s="10">
        <f t="shared" si="346"/>
        <v>42338.729166666664</v>
      </c>
    </row>
    <row r="3696" spans="1:20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5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8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7"/>
        <v>plays</v>
      </c>
      <c r="S3696" s="10">
        <f t="shared" si="345"/>
        <v>42489.925543981481</v>
      </c>
      <c r="T3696" s="10">
        <f t="shared" si="346"/>
        <v>42526.874999999993</v>
      </c>
    </row>
    <row r="3697" spans="1:20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5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8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7"/>
        <v>plays</v>
      </c>
      <c r="S3697" s="10">
        <f t="shared" si="345"/>
        <v>41995.662152777775</v>
      </c>
      <c r="T3697" s="10">
        <f t="shared" si="346"/>
        <v>42015.662152777775</v>
      </c>
    </row>
    <row r="3698" spans="1:20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5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8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7"/>
        <v>plays</v>
      </c>
      <c r="S3698" s="10">
        <f t="shared" si="345"/>
        <v>41988.408749999995</v>
      </c>
      <c r="T3698" s="10">
        <f t="shared" si="346"/>
        <v>42048.408749999995</v>
      </c>
    </row>
    <row r="3699" spans="1:20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5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8"/>
        <v>108</v>
      </c>
      <c r="P3699">
        <f t="shared" si="343"/>
        <v>72</v>
      </c>
      <c r="Q3699" t="str">
        <f t="shared" si="344"/>
        <v>theater</v>
      </c>
      <c r="R3699" t="str">
        <f t="shared" si="347"/>
        <v>plays</v>
      </c>
      <c r="S3699" s="10">
        <f t="shared" si="345"/>
        <v>42479.2575</v>
      </c>
      <c r="T3699" s="10">
        <f t="shared" si="346"/>
        <v>42500.2575</v>
      </c>
    </row>
    <row r="3700" spans="1:20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5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8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7"/>
        <v>plays</v>
      </c>
      <c r="S3700" s="10">
        <f t="shared" si="345"/>
        <v>42401.598229166666</v>
      </c>
      <c r="T3700" s="10">
        <f t="shared" si="346"/>
        <v>42431.598229166666</v>
      </c>
    </row>
    <row r="3701" spans="1:20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5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8"/>
        <v>100.8</v>
      </c>
      <c r="P3701">
        <f t="shared" si="343"/>
        <v>63</v>
      </c>
      <c r="Q3701" t="str">
        <f t="shared" si="344"/>
        <v>theater</v>
      </c>
      <c r="R3701" t="str">
        <f t="shared" si="347"/>
        <v>plays</v>
      </c>
      <c r="S3701" s="10">
        <f t="shared" si="345"/>
        <v>41897.393703703703</v>
      </c>
      <c r="T3701" s="10">
        <f t="shared" si="346"/>
        <v>41927.393703703703</v>
      </c>
    </row>
    <row r="3702" spans="1:20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5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8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7"/>
        <v>plays</v>
      </c>
      <c r="S3702" s="10">
        <f t="shared" si="345"/>
        <v>41882.37731481481</v>
      </c>
      <c r="T3702" s="10">
        <f t="shared" si="346"/>
        <v>41912.458333333328</v>
      </c>
    </row>
    <row r="3703" spans="1:20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5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8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7"/>
        <v>plays</v>
      </c>
      <c r="S3703" s="10">
        <f t="shared" si="345"/>
        <v>42129.333252314813</v>
      </c>
      <c r="T3703" s="10">
        <f t="shared" si="346"/>
        <v>42159.333252314813</v>
      </c>
    </row>
    <row r="3704" spans="1:20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5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8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7"/>
        <v>plays</v>
      </c>
      <c r="S3704" s="10">
        <f t="shared" si="345"/>
        <v>42524.329675925925</v>
      </c>
      <c r="T3704" s="10">
        <f t="shared" si="346"/>
        <v>42561.749305555553</v>
      </c>
    </row>
    <row r="3705" spans="1:20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8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7"/>
        <v>plays</v>
      </c>
      <c r="S3705" s="10">
        <f t="shared" si="345"/>
        <v>42556.296157407407</v>
      </c>
      <c r="T3705" s="10">
        <f t="shared" si="346"/>
        <v>42595.082638888889</v>
      </c>
    </row>
    <row r="3706" spans="1:20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5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8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7"/>
        <v>plays</v>
      </c>
      <c r="S3706" s="10">
        <f t="shared" si="345"/>
        <v>42461.481412037036</v>
      </c>
      <c r="T3706" s="10">
        <f t="shared" si="346"/>
        <v>42521.481412037036</v>
      </c>
    </row>
    <row r="3707" spans="1:20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5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7"/>
        <v>plays</v>
      </c>
      <c r="S3707" s="10">
        <f t="shared" si="345"/>
        <v>41792.334652777776</v>
      </c>
      <c r="T3707" s="10">
        <f t="shared" si="346"/>
        <v>41813.541666666664</v>
      </c>
    </row>
    <row r="3708" spans="1:20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5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7"/>
        <v>plays</v>
      </c>
      <c r="S3708" s="10">
        <f t="shared" si="345"/>
        <v>41879.705428240741</v>
      </c>
      <c r="T3708" s="10">
        <f t="shared" si="346"/>
        <v>41894.705428240741</v>
      </c>
    </row>
    <row r="3709" spans="1:20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5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7"/>
        <v>plays</v>
      </c>
      <c r="S3709" s="10">
        <f t="shared" si="345"/>
        <v>42551.840023148143</v>
      </c>
      <c r="T3709" s="10">
        <f t="shared" si="346"/>
        <v>42573.018055555549</v>
      </c>
    </row>
    <row r="3710" spans="1:20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5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7"/>
        <v>plays</v>
      </c>
      <c r="S3710" s="10">
        <f t="shared" si="345"/>
        <v>41809.933865740742</v>
      </c>
      <c r="T3710" s="10">
        <f t="shared" si="346"/>
        <v>41823.933865740742</v>
      </c>
    </row>
    <row r="3711" spans="1:20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5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7"/>
        <v>plays</v>
      </c>
      <c r="S3711" s="10">
        <f t="shared" si="345"/>
        <v>41785.499374999999</v>
      </c>
      <c r="T3711" s="10">
        <f t="shared" si="346"/>
        <v>41815.499374999999</v>
      </c>
    </row>
    <row r="3712" spans="1:20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5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7"/>
        <v>plays</v>
      </c>
      <c r="S3712" s="10">
        <f t="shared" si="345"/>
        <v>42072.367916666662</v>
      </c>
      <c r="T3712" s="10">
        <f t="shared" si="346"/>
        <v>42097.367916666662</v>
      </c>
    </row>
    <row r="3713" spans="1:20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5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7"/>
        <v>plays</v>
      </c>
      <c r="S3713" s="10">
        <f t="shared" si="345"/>
        <v>41779.5158912037</v>
      </c>
      <c r="T3713" s="10">
        <f t="shared" si="346"/>
        <v>41805.458333333328</v>
      </c>
    </row>
    <row r="3714" spans="1:20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5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7"/>
        <v>plays</v>
      </c>
      <c r="S3714" s="10">
        <f t="shared" si="345"/>
        <v>42133.963738425919</v>
      </c>
      <c r="T3714" s="10">
        <f t="shared" si="346"/>
        <v>42155.082638888889</v>
      </c>
    </row>
    <row r="3715" spans="1:20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101.49999999999999</v>
      </c>
      <c r="P3715">
        <f t="shared" ref="P3715:P3778" si="349">(E3715/L3715)</f>
        <v>106.84210526315789</v>
      </c>
      <c r="Q3715" t="str">
        <f t="shared" ref="Q3715:Q3778" si="350">LEFT(N3715,SEARCH("/",N3715,1)-1)</f>
        <v>theater</v>
      </c>
      <c r="R3715" t="str">
        <f t="shared" si="347"/>
        <v>plays</v>
      </c>
      <c r="S3715" s="10">
        <f t="shared" ref="S3715:S3778" si="351">(J3715/86400)+25569+(-5/24)</f>
        <v>42505.529699074068</v>
      </c>
      <c r="T3715" s="10">
        <f t="shared" ref="T3715:T3778" si="352">(I3715/86400)+25569+(-5/24)</f>
        <v>42525.529699074068</v>
      </c>
    </row>
    <row r="3716" spans="1:20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5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47"/>
        <v>plays</v>
      </c>
      <c r="S3716" s="10">
        <f t="shared" si="351"/>
        <v>42118.347997685181</v>
      </c>
      <c r="T3716" s="10">
        <f t="shared" si="352"/>
        <v>42149.957638888889</v>
      </c>
    </row>
    <row r="3717" spans="1:20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5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47"/>
        <v>plays</v>
      </c>
      <c r="S3717" s="10">
        <f t="shared" si="351"/>
        <v>42036.787256944437</v>
      </c>
      <c r="T3717" s="10">
        <f t="shared" si="352"/>
        <v>42094.327777777777</v>
      </c>
    </row>
    <row r="3718" spans="1:20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5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ref="R3718:R3781" si="353">RIGHT(N3718,VALUE(LEN(N3718)-LEN(LEFT(N3718,SEARCH("/",N3718,1)-1))-1))</f>
        <v>plays</v>
      </c>
      <c r="S3718" s="10">
        <f t="shared" si="351"/>
        <v>42360.679502314808</v>
      </c>
      <c r="T3718" s="10">
        <f t="shared" si="352"/>
        <v>42390.679502314808</v>
      </c>
    </row>
    <row r="3719" spans="1:20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5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ref="O3719:O3782" si="354">(E3719/D3719)*100</f>
        <v>100.75</v>
      </c>
      <c r="P3719">
        <f t="shared" si="349"/>
        <v>310</v>
      </c>
      <c r="Q3719" t="str">
        <f t="shared" si="350"/>
        <v>theater</v>
      </c>
      <c r="R3719" t="str">
        <f t="shared" si="353"/>
        <v>plays</v>
      </c>
      <c r="S3719" s="10">
        <f t="shared" si="351"/>
        <v>42102.657974537033</v>
      </c>
      <c r="T3719" s="10">
        <f t="shared" si="352"/>
        <v>42133.657974537033</v>
      </c>
    </row>
    <row r="3720" spans="1:20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5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4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3"/>
        <v>plays</v>
      </c>
      <c r="S3720" s="10">
        <f t="shared" si="351"/>
        <v>42032.507812499993</v>
      </c>
      <c r="T3720" s="10">
        <f t="shared" si="352"/>
        <v>42062.507812499993</v>
      </c>
    </row>
    <row r="3721" spans="1:20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5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4"/>
        <v>210</v>
      </c>
      <c r="P3721">
        <f t="shared" si="349"/>
        <v>105</v>
      </c>
      <c r="Q3721" t="str">
        <f t="shared" si="350"/>
        <v>theater</v>
      </c>
      <c r="R3721" t="str">
        <f t="shared" si="353"/>
        <v>plays</v>
      </c>
      <c r="S3721" s="10">
        <f t="shared" si="351"/>
        <v>42147.521597222221</v>
      </c>
      <c r="T3721" s="10">
        <f t="shared" si="352"/>
        <v>42177.521597222221</v>
      </c>
    </row>
    <row r="3722" spans="1:20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5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4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3"/>
        <v>plays</v>
      </c>
      <c r="S3722" s="10">
        <f t="shared" si="351"/>
        <v>42165.784791666665</v>
      </c>
      <c r="T3722" s="10">
        <f t="shared" si="352"/>
        <v>42187.784791666665</v>
      </c>
    </row>
    <row r="3723" spans="1:20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5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4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3"/>
        <v>plays</v>
      </c>
      <c r="S3723" s="10">
        <f t="shared" si="351"/>
        <v>41927.727824074071</v>
      </c>
      <c r="T3723" s="10">
        <f t="shared" si="352"/>
        <v>41948.769490740735</v>
      </c>
    </row>
    <row r="3724" spans="1:20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5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4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3"/>
        <v>plays</v>
      </c>
      <c r="S3724" s="10">
        <f t="shared" si="351"/>
        <v>42381.463506944441</v>
      </c>
      <c r="T3724" s="10">
        <f t="shared" si="352"/>
        <v>42411.749305555553</v>
      </c>
    </row>
    <row r="3725" spans="1:20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4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3"/>
        <v>plays</v>
      </c>
      <c r="S3725" s="10">
        <f t="shared" si="351"/>
        <v>41943.544699074067</v>
      </c>
      <c r="T3725" s="10">
        <f t="shared" si="352"/>
        <v>41973.586365740739</v>
      </c>
    </row>
    <row r="3726" spans="1:20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5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4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3"/>
        <v>plays</v>
      </c>
      <c r="S3726" s="10">
        <f t="shared" si="351"/>
        <v>42465.283101851848</v>
      </c>
      <c r="T3726" s="10">
        <f t="shared" si="352"/>
        <v>42494.749999999993</v>
      </c>
    </row>
    <row r="3727" spans="1:20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5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4"/>
        <v>127</v>
      </c>
      <c r="P3727">
        <f t="shared" si="349"/>
        <v>25.4</v>
      </c>
      <c r="Q3727" t="str">
        <f t="shared" si="350"/>
        <v>theater</v>
      </c>
      <c r="R3727" t="str">
        <f t="shared" si="353"/>
        <v>plays</v>
      </c>
      <c r="S3727" s="10">
        <f t="shared" si="351"/>
        <v>42401.736886574072</v>
      </c>
      <c r="T3727" s="10">
        <f t="shared" si="352"/>
        <v>42418.687499999993</v>
      </c>
    </row>
    <row r="3728" spans="1:20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5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4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3"/>
        <v>plays</v>
      </c>
      <c r="S3728" s="10">
        <f t="shared" si="351"/>
        <v>42461.932534722218</v>
      </c>
      <c r="T3728" s="10">
        <f t="shared" si="352"/>
        <v>42489.666666666664</v>
      </c>
    </row>
    <row r="3729" spans="1:20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5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4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3"/>
        <v>plays</v>
      </c>
      <c r="S3729" s="10">
        <f t="shared" si="351"/>
        <v>42632.139976851853</v>
      </c>
      <c r="T3729" s="10">
        <f t="shared" si="352"/>
        <v>42662.996527777774</v>
      </c>
    </row>
    <row r="3730" spans="1:20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4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3"/>
        <v>plays</v>
      </c>
      <c r="S3730" s="10">
        <f t="shared" si="351"/>
        <v>42204.962685185186</v>
      </c>
      <c r="T3730" s="10">
        <f t="shared" si="352"/>
        <v>42234.962685185186</v>
      </c>
    </row>
    <row r="3731" spans="1:20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4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3"/>
        <v>plays</v>
      </c>
      <c r="S3731" s="10">
        <f t="shared" si="351"/>
        <v>42040.996666666666</v>
      </c>
      <c r="T3731" s="10">
        <f t="shared" si="352"/>
        <v>42085.954999999994</v>
      </c>
    </row>
    <row r="3732" spans="1:20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4"/>
        <v>10</v>
      </c>
      <c r="P3732">
        <f t="shared" si="349"/>
        <v>100</v>
      </c>
      <c r="Q3732" t="str">
        <f t="shared" si="350"/>
        <v>theater</v>
      </c>
      <c r="R3732" t="str">
        <f t="shared" si="353"/>
        <v>plays</v>
      </c>
      <c r="S3732" s="10">
        <f t="shared" si="351"/>
        <v>42203.46943287037</v>
      </c>
      <c r="T3732" s="10">
        <f t="shared" si="352"/>
        <v>42233.46943287037</v>
      </c>
    </row>
    <row r="3733" spans="1:20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4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3"/>
        <v>plays</v>
      </c>
      <c r="S3733" s="10">
        <f t="shared" si="351"/>
        <v>41983.544513888883</v>
      </c>
      <c r="T3733" s="10">
        <f t="shared" si="352"/>
        <v>42013.932638888888</v>
      </c>
    </row>
    <row r="3734" spans="1:20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4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3"/>
        <v>plays</v>
      </c>
      <c r="S3734" s="10">
        <f t="shared" si="351"/>
        <v>41968.469131944446</v>
      </c>
      <c r="T3734" s="10">
        <f t="shared" si="352"/>
        <v>42028.291666666664</v>
      </c>
    </row>
    <row r="3735" spans="1:20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4"/>
        <v>0</v>
      </c>
      <c r="P3735" t="e">
        <f t="shared" si="349"/>
        <v>#DIV/0!</v>
      </c>
      <c r="Q3735" t="str">
        <f t="shared" si="350"/>
        <v>theater</v>
      </c>
      <c r="R3735" t="str">
        <f t="shared" si="353"/>
        <v>plays</v>
      </c>
      <c r="S3735" s="10">
        <f t="shared" si="351"/>
        <v>42102.816064814811</v>
      </c>
      <c r="T3735" s="10">
        <f t="shared" si="352"/>
        <v>42112.729166666664</v>
      </c>
    </row>
    <row r="3736" spans="1:20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4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3"/>
        <v>plays</v>
      </c>
      <c r="S3736" s="10">
        <f t="shared" si="351"/>
        <v>42089.693240740737</v>
      </c>
      <c r="T3736" s="10">
        <f t="shared" si="352"/>
        <v>42149.693240740737</v>
      </c>
    </row>
    <row r="3737" spans="1:20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4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3"/>
        <v>plays</v>
      </c>
      <c r="S3737" s="10">
        <f t="shared" si="351"/>
        <v>42122.484826388885</v>
      </c>
      <c r="T3737" s="10">
        <f t="shared" si="352"/>
        <v>42152.484826388885</v>
      </c>
    </row>
    <row r="3738" spans="1:20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4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3"/>
        <v>plays</v>
      </c>
      <c r="S3738" s="10">
        <f t="shared" si="351"/>
        <v>42048.503391203696</v>
      </c>
      <c r="T3738" s="10">
        <f t="shared" si="352"/>
        <v>42086.541666666664</v>
      </c>
    </row>
    <row r="3739" spans="1:20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4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3"/>
        <v>plays</v>
      </c>
      <c r="S3739" s="10">
        <f t="shared" si="351"/>
        <v>42297.482673611106</v>
      </c>
      <c r="T3739" s="10">
        <f t="shared" si="352"/>
        <v>42320.082638888889</v>
      </c>
    </row>
    <row r="3740" spans="1:20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4"/>
        <v>18</v>
      </c>
      <c r="P3740">
        <f t="shared" si="349"/>
        <v>45</v>
      </c>
      <c r="Q3740" t="str">
        <f t="shared" si="350"/>
        <v>theater</v>
      </c>
      <c r="R3740" t="str">
        <f t="shared" si="353"/>
        <v>plays</v>
      </c>
      <c r="S3740" s="10">
        <f t="shared" si="351"/>
        <v>41813.730381944442</v>
      </c>
      <c r="T3740" s="10">
        <f t="shared" si="352"/>
        <v>41835.708333333328</v>
      </c>
    </row>
    <row r="3741" spans="1:20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4"/>
        <v>20.125</v>
      </c>
      <c r="P3741">
        <f t="shared" si="349"/>
        <v>100.625</v>
      </c>
      <c r="Q3741" t="str">
        <f t="shared" si="350"/>
        <v>theater</v>
      </c>
      <c r="R3741" t="str">
        <f t="shared" si="353"/>
        <v>plays</v>
      </c>
      <c r="S3741" s="10">
        <f t="shared" si="351"/>
        <v>42548.241527777776</v>
      </c>
      <c r="T3741" s="10">
        <f t="shared" si="352"/>
        <v>42568.241527777776</v>
      </c>
    </row>
    <row r="3742" spans="1:20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4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3"/>
        <v>plays</v>
      </c>
      <c r="S3742" s="10">
        <f t="shared" si="351"/>
        <v>41832.881423611107</v>
      </c>
      <c r="T3742" s="10">
        <f t="shared" si="352"/>
        <v>41862.870810185181</v>
      </c>
    </row>
    <row r="3743" spans="1:20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4"/>
        <v>0</v>
      </c>
      <c r="P3743" t="e">
        <f t="shared" si="349"/>
        <v>#DIV/0!</v>
      </c>
      <c r="Q3743" t="str">
        <f t="shared" si="350"/>
        <v>theater</v>
      </c>
      <c r="R3743" t="str">
        <f t="shared" si="353"/>
        <v>plays</v>
      </c>
      <c r="S3743" s="10">
        <f t="shared" si="351"/>
        <v>42325.712384259255</v>
      </c>
      <c r="T3743" s="10">
        <f t="shared" si="352"/>
        <v>42355.712384259255</v>
      </c>
    </row>
    <row r="3744" spans="1:20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4"/>
        <v>2</v>
      </c>
      <c r="P3744">
        <f t="shared" si="349"/>
        <v>25</v>
      </c>
      <c r="Q3744" t="str">
        <f t="shared" si="350"/>
        <v>theater</v>
      </c>
      <c r="R3744" t="str">
        <f t="shared" si="353"/>
        <v>plays</v>
      </c>
      <c r="S3744" s="10">
        <f t="shared" si="351"/>
        <v>41858.006296296291</v>
      </c>
      <c r="T3744" s="10">
        <f t="shared" si="352"/>
        <v>41888.006296296291</v>
      </c>
    </row>
    <row r="3745" spans="1:20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4"/>
        <v>0</v>
      </c>
      <c r="P3745" t="e">
        <f t="shared" si="349"/>
        <v>#DIV/0!</v>
      </c>
      <c r="Q3745" t="str">
        <f t="shared" si="350"/>
        <v>theater</v>
      </c>
      <c r="R3745" t="str">
        <f t="shared" si="353"/>
        <v>plays</v>
      </c>
      <c r="S3745" s="10">
        <f t="shared" si="351"/>
        <v>41793.501898148148</v>
      </c>
      <c r="T3745" s="10">
        <f t="shared" si="352"/>
        <v>41823.501898148148</v>
      </c>
    </row>
    <row r="3746" spans="1:20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4"/>
        <v>0</v>
      </c>
      <c r="P3746" t="e">
        <f t="shared" si="349"/>
        <v>#DIV/0!</v>
      </c>
      <c r="Q3746" t="str">
        <f t="shared" si="350"/>
        <v>theater</v>
      </c>
      <c r="R3746" t="str">
        <f t="shared" si="353"/>
        <v>plays</v>
      </c>
      <c r="S3746" s="10">
        <f t="shared" si="351"/>
        <v>41793.605925925927</v>
      </c>
      <c r="T3746" s="10">
        <f t="shared" si="352"/>
        <v>41824.957638888889</v>
      </c>
    </row>
    <row r="3747" spans="1:20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4"/>
        <v>10</v>
      </c>
      <c r="P3747">
        <f t="shared" si="349"/>
        <v>10</v>
      </c>
      <c r="Q3747" t="str">
        <f t="shared" si="350"/>
        <v>theater</v>
      </c>
      <c r="R3747" t="str">
        <f t="shared" si="353"/>
        <v>plays</v>
      </c>
      <c r="S3747" s="10">
        <f t="shared" si="351"/>
        <v>41831.489606481475</v>
      </c>
      <c r="T3747" s="10">
        <f t="shared" si="352"/>
        <v>41861.489606481475</v>
      </c>
    </row>
    <row r="3748" spans="1:20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4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3"/>
        <v>plays</v>
      </c>
      <c r="S3748" s="10">
        <f t="shared" si="351"/>
        <v>42621.18100694444</v>
      </c>
      <c r="T3748" s="10">
        <f t="shared" si="352"/>
        <v>42651.18100694444</v>
      </c>
    </row>
    <row r="3749" spans="1:20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4"/>
        <v>1</v>
      </c>
      <c r="P3749">
        <f t="shared" si="349"/>
        <v>25</v>
      </c>
      <c r="Q3749" t="str">
        <f t="shared" si="350"/>
        <v>theater</v>
      </c>
      <c r="R3749" t="str">
        <f t="shared" si="353"/>
        <v>plays</v>
      </c>
      <c r="S3749" s="10">
        <f t="shared" si="351"/>
        <v>42164.091388888883</v>
      </c>
      <c r="T3749" s="10">
        <f t="shared" si="352"/>
        <v>42190.749305555553</v>
      </c>
    </row>
    <row r="3750" spans="1:20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5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4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3"/>
        <v>musical</v>
      </c>
      <c r="S3750" s="10">
        <f t="shared" si="351"/>
        <v>42395.498101851852</v>
      </c>
      <c r="T3750" s="10">
        <f t="shared" si="352"/>
        <v>42416.040972222218</v>
      </c>
    </row>
    <row r="3751" spans="1:20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5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4"/>
        <v>105</v>
      </c>
      <c r="P3751">
        <f t="shared" si="349"/>
        <v>75</v>
      </c>
      <c r="Q3751" t="str">
        <f t="shared" si="350"/>
        <v>theater</v>
      </c>
      <c r="R3751" t="str">
        <f t="shared" si="353"/>
        <v>musical</v>
      </c>
      <c r="S3751" s="10">
        <f t="shared" si="351"/>
        <v>42457.918842592589</v>
      </c>
      <c r="T3751" s="10">
        <f t="shared" si="352"/>
        <v>42488.957638888889</v>
      </c>
    </row>
    <row r="3752" spans="1:20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5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4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3"/>
        <v>musical</v>
      </c>
      <c r="S3752" s="10">
        <f t="shared" si="351"/>
        <v>42016.773240740738</v>
      </c>
      <c r="T3752" s="10">
        <f t="shared" si="352"/>
        <v>42045.124305555553</v>
      </c>
    </row>
    <row r="3753" spans="1:20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5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4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3"/>
        <v>musical</v>
      </c>
      <c r="S3753" s="10">
        <f t="shared" si="351"/>
        <v>42402.827233796292</v>
      </c>
      <c r="T3753" s="10">
        <f t="shared" si="352"/>
        <v>42462.785567129627</v>
      </c>
    </row>
    <row r="3754" spans="1:20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5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4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3"/>
        <v>musical</v>
      </c>
      <c r="S3754" s="10">
        <f t="shared" si="351"/>
        <v>42619.594155092585</v>
      </c>
      <c r="T3754" s="10">
        <f t="shared" si="352"/>
        <v>42659.666666666664</v>
      </c>
    </row>
    <row r="3755" spans="1:20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4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3"/>
        <v>musical</v>
      </c>
      <c r="S3755" s="10">
        <f t="shared" si="351"/>
        <v>42128.615740740737</v>
      </c>
      <c r="T3755" s="10">
        <f t="shared" si="352"/>
        <v>42157.791666666664</v>
      </c>
    </row>
    <row r="3756" spans="1:20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5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4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3"/>
        <v>musical</v>
      </c>
      <c r="S3756" s="10">
        <f t="shared" si="351"/>
        <v>41808.67288194444</v>
      </c>
      <c r="T3756" s="10">
        <f t="shared" si="352"/>
        <v>41845.999305555553</v>
      </c>
    </row>
    <row r="3757" spans="1:20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5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4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3"/>
        <v>musical</v>
      </c>
      <c r="S3757" s="10">
        <f t="shared" si="351"/>
        <v>42445.658645833326</v>
      </c>
      <c r="T3757" s="10">
        <f t="shared" si="352"/>
        <v>42475.658645833326</v>
      </c>
    </row>
    <row r="3758" spans="1:20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5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4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3"/>
        <v>musical</v>
      </c>
      <c r="S3758" s="10">
        <f t="shared" si="351"/>
        <v>41771.606458333328</v>
      </c>
      <c r="T3758" s="10">
        <f t="shared" si="352"/>
        <v>41801.606458333328</v>
      </c>
    </row>
    <row r="3759" spans="1:20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5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4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3"/>
        <v>musical</v>
      </c>
      <c r="S3759" s="10">
        <f t="shared" si="351"/>
        <v>41954.642534722218</v>
      </c>
      <c r="T3759" s="10">
        <f t="shared" si="352"/>
        <v>41974.642534722218</v>
      </c>
    </row>
    <row r="3760" spans="1:20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5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4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3"/>
        <v>musical</v>
      </c>
      <c r="S3760" s="10">
        <f t="shared" si="351"/>
        <v>41747.263171296298</v>
      </c>
      <c r="T3760" s="10">
        <f t="shared" si="352"/>
        <v>41778</v>
      </c>
    </row>
    <row r="3761" spans="1:20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5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4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3"/>
        <v>musical</v>
      </c>
      <c r="S3761" s="10">
        <f t="shared" si="351"/>
        <v>42181.899918981479</v>
      </c>
      <c r="T3761" s="10">
        <f t="shared" si="352"/>
        <v>42241.899918981479</v>
      </c>
    </row>
    <row r="3762" spans="1:20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5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4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3"/>
        <v>musical</v>
      </c>
      <c r="S3762" s="10">
        <f t="shared" si="351"/>
        <v>41739.316967592589</v>
      </c>
      <c r="T3762" s="10">
        <f t="shared" si="352"/>
        <v>41764.316967592589</v>
      </c>
    </row>
    <row r="3763" spans="1:20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5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4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3"/>
        <v>musical</v>
      </c>
      <c r="S3763" s="10">
        <f t="shared" si="351"/>
        <v>42173.258530092593</v>
      </c>
      <c r="T3763" s="10">
        <f t="shared" si="352"/>
        <v>42226.749999999993</v>
      </c>
    </row>
    <row r="3764" spans="1:20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5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4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3"/>
        <v>musical</v>
      </c>
      <c r="S3764" s="10">
        <f t="shared" si="351"/>
        <v>42193.605196759258</v>
      </c>
      <c r="T3764" s="10">
        <f t="shared" si="352"/>
        <v>42218.605196759258</v>
      </c>
    </row>
    <row r="3765" spans="1:20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4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3"/>
        <v>musical</v>
      </c>
      <c r="S3765" s="10">
        <f t="shared" si="351"/>
        <v>42065.541967592588</v>
      </c>
      <c r="T3765" s="10">
        <f t="shared" si="352"/>
        <v>42095.500300925924</v>
      </c>
    </row>
    <row r="3766" spans="1:20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5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4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3"/>
        <v>musical</v>
      </c>
      <c r="S3766" s="10">
        <f t="shared" si="351"/>
        <v>42499.634629629632</v>
      </c>
      <c r="T3766" s="10">
        <f t="shared" si="352"/>
        <v>42518.816666666666</v>
      </c>
    </row>
    <row r="3767" spans="1:20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5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4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3"/>
        <v>musical</v>
      </c>
      <c r="S3767" s="10">
        <f t="shared" si="351"/>
        <v>41820.568078703705</v>
      </c>
      <c r="T3767" s="10">
        <f t="shared" si="352"/>
        <v>41850.568078703705</v>
      </c>
    </row>
    <row r="3768" spans="1:20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5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4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3"/>
        <v>musical</v>
      </c>
      <c r="S3768" s="10">
        <f t="shared" si="351"/>
        <v>41787.958854166667</v>
      </c>
      <c r="T3768" s="10">
        <f t="shared" si="352"/>
        <v>41822.958854166667</v>
      </c>
    </row>
    <row r="3769" spans="1:20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5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4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3"/>
        <v>musical</v>
      </c>
      <c r="S3769" s="10">
        <f t="shared" si="351"/>
        <v>42049.811307870368</v>
      </c>
      <c r="T3769" s="10">
        <f t="shared" si="352"/>
        <v>42063.999305555553</v>
      </c>
    </row>
    <row r="3770" spans="1:20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5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4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3"/>
        <v>musical</v>
      </c>
      <c r="S3770" s="10">
        <f t="shared" si="351"/>
        <v>41772.519560185181</v>
      </c>
      <c r="T3770" s="10">
        <f t="shared" si="352"/>
        <v>41802.519560185181</v>
      </c>
    </row>
    <row r="3771" spans="1:20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5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3"/>
        <v>musical</v>
      </c>
      <c r="S3771" s="10">
        <f t="shared" si="351"/>
        <v>42445.389803240738</v>
      </c>
      <c r="T3771" s="10">
        <f t="shared" si="352"/>
        <v>42475.389803240738</v>
      </c>
    </row>
    <row r="3772" spans="1:20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5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100</v>
      </c>
      <c r="P3772">
        <f t="shared" si="349"/>
        <v>100</v>
      </c>
      <c r="Q3772" t="str">
        <f t="shared" si="350"/>
        <v>theater</v>
      </c>
      <c r="R3772" t="str">
        <f t="shared" si="353"/>
        <v>musical</v>
      </c>
      <c r="S3772" s="10">
        <f t="shared" si="351"/>
        <v>42138.722337962965</v>
      </c>
      <c r="T3772" s="10">
        <f t="shared" si="352"/>
        <v>42168.722337962965</v>
      </c>
    </row>
    <row r="3773" spans="1:20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5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3"/>
        <v>musical</v>
      </c>
      <c r="S3773" s="10">
        <f t="shared" si="351"/>
        <v>42493.64875</v>
      </c>
      <c r="T3773" s="10">
        <f t="shared" si="352"/>
        <v>42507.791666666664</v>
      </c>
    </row>
    <row r="3774" spans="1:20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5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3"/>
        <v>musical</v>
      </c>
      <c r="S3774" s="10">
        <f t="shared" si="351"/>
        <v>42682.408634259256</v>
      </c>
      <c r="T3774" s="10">
        <f t="shared" si="352"/>
        <v>42703.041666666664</v>
      </c>
    </row>
    <row r="3775" spans="1:20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3"/>
        <v>musical</v>
      </c>
      <c r="S3775" s="10">
        <f t="shared" si="351"/>
        <v>42655.796840277777</v>
      </c>
      <c r="T3775" s="10">
        <f t="shared" si="352"/>
        <v>42688.880555555552</v>
      </c>
    </row>
    <row r="3776" spans="1:20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5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100</v>
      </c>
      <c r="P3776">
        <f t="shared" si="349"/>
        <v>100</v>
      </c>
      <c r="Q3776" t="str">
        <f t="shared" si="350"/>
        <v>theater</v>
      </c>
      <c r="R3776" t="str">
        <f t="shared" si="353"/>
        <v>musical</v>
      </c>
      <c r="S3776" s="10">
        <f t="shared" si="351"/>
        <v>42087.583969907406</v>
      </c>
      <c r="T3776" s="10">
        <f t="shared" si="352"/>
        <v>42103.583969907406</v>
      </c>
    </row>
    <row r="3777" spans="1:20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5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3"/>
        <v>musical</v>
      </c>
      <c r="S3777" s="10">
        <f t="shared" si="351"/>
        <v>42075.734293981477</v>
      </c>
      <c r="T3777" s="10">
        <f t="shared" si="352"/>
        <v>42102.958333333336</v>
      </c>
    </row>
    <row r="3778" spans="1:20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5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3"/>
        <v>musical</v>
      </c>
      <c r="S3778" s="10">
        <f t="shared" si="351"/>
        <v>41814.159467592588</v>
      </c>
      <c r="T3778" s="10">
        <f t="shared" si="352"/>
        <v>41851.833333333328</v>
      </c>
    </row>
    <row r="3779" spans="1:20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5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143.19999999999999</v>
      </c>
      <c r="P3779">
        <f t="shared" ref="P3779:P3842" si="355">(E3779/L3779)</f>
        <v>48.542372881355931</v>
      </c>
      <c r="Q3779" t="str">
        <f t="shared" ref="Q3779:Q3842" si="356">LEFT(N3779,SEARCH("/",N3779,1)-1)</f>
        <v>theater</v>
      </c>
      <c r="R3779" t="str">
        <f t="shared" si="353"/>
        <v>musical</v>
      </c>
      <c r="S3779" s="10">
        <f t="shared" ref="S3779:S3842" si="357">(J3779/86400)+25569+(-5/24)</f>
        <v>41886.903020833335</v>
      </c>
      <c r="T3779" s="10">
        <f t="shared" ref="T3779:T3842" si="358">(I3779/86400)+25569+(-5/24)</f>
        <v>41908.958333333328</v>
      </c>
    </row>
    <row r="3780" spans="1:20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5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3"/>
        <v>musical</v>
      </c>
      <c r="S3780" s="10">
        <f t="shared" si="357"/>
        <v>41989.610879629625</v>
      </c>
      <c r="T3780" s="10">
        <f t="shared" si="358"/>
        <v>42049.610879629625</v>
      </c>
    </row>
    <row r="3781" spans="1:20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5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3"/>
        <v>musical</v>
      </c>
      <c r="S3781" s="10">
        <f t="shared" si="357"/>
        <v>42425.527083333327</v>
      </c>
      <c r="T3781" s="10">
        <f t="shared" si="358"/>
        <v>42455.485416666663</v>
      </c>
    </row>
    <row r="3782" spans="1:20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5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ref="R3782:R3845" si="359">RIGHT(N3782,VALUE(LEN(N3782)-LEN(LEFT(N3782,SEARCH("/",N3782,1)-1))-1))</f>
        <v>musical</v>
      </c>
      <c r="S3782" s="10">
        <f t="shared" si="357"/>
        <v>42166.011400462965</v>
      </c>
      <c r="T3782" s="10">
        <f t="shared" si="358"/>
        <v>42198.629166666666</v>
      </c>
    </row>
    <row r="3783" spans="1:20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5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ref="O3783:O3846" si="360">(E3783/D3783)*100</f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9"/>
        <v>musical</v>
      </c>
      <c r="S3783" s="10">
        <f t="shared" si="357"/>
        <v>41865.674594907403</v>
      </c>
      <c r="T3783" s="10">
        <f t="shared" si="358"/>
        <v>41890.674594907403</v>
      </c>
    </row>
    <row r="3784" spans="1:20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5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60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9"/>
        <v>musical</v>
      </c>
      <c r="S3784" s="10">
        <f t="shared" si="357"/>
        <v>42546.653900462959</v>
      </c>
      <c r="T3784" s="10">
        <f t="shared" si="358"/>
        <v>42575.749999999993</v>
      </c>
    </row>
    <row r="3785" spans="1:20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60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9"/>
        <v>musical</v>
      </c>
      <c r="S3785" s="10">
        <f t="shared" si="357"/>
        <v>42419.931944444441</v>
      </c>
      <c r="T3785" s="10">
        <f t="shared" si="358"/>
        <v>42444.458333333336</v>
      </c>
    </row>
    <row r="3786" spans="1:20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5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60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9"/>
        <v>musical</v>
      </c>
      <c r="S3786" s="10">
        <f t="shared" si="357"/>
        <v>42531.772361111107</v>
      </c>
      <c r="T3786" s="10">
        <f t="shared" si="358"/>
        <v>42561.772361111107</v>
      </c>
    </row>
    <row r="3787" spans="1:20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5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60"/>
        <v>150.75</v>
      </c>
      <c r="P3787">
        <f t="shared" si="355"/>
        <v>100.5</v>
      </c>
      <c r="Q3787" t="str">
        <f t="shared" si="356"/>
        <v>theater</v>
      </c>
      <c r="R3787" t="str">
        <f t="shared" si="359"/>
        <v>musical</v>
      </c>
      <c r="S3787" s="10">
        <f t="shared" si="357"/>
        <v>42548.430196759255</v>
      </c>
      <c r="T3787" s="10">
        <f t="shared" si="358"/>
        <v>42584.210416666661</v>
      </c>
    </row>
    <row r="3788" spans="1:20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5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60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9"/>
        <v>musical</v>
      </c>
      <c r="S3788" s="10">
        <f t="shared" si="357"/>
        <v>42486.829571759255</v>
      </c>
      <c r="T3788" s="10">
        <f t="shared" si="358"/>
        <v>42516.829571759255</v>
      </c>
    </row>
    <row r="3789" spans="1:20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5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60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9"/>
        <v>musical</v>
      </c>
      <c r="S3789" s="10">
        <f t="shared" si="357"/>
        <v>42167.326458333329</v>
      </c>
      <c r="T3789" s="10">
        <f t="shared" si="358"/>
        <v>42195.957638888889</v>
      </c>
    </row>
    <row r="3790" spans="1:20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60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9"/>
        <v>musical</v>
      </c>
      <c r="S3790" s="10">
        <f t="shared" si="357"/>
        <v>42333.487488425926</v>
      </c>
      <c r="T3790" s="10">
        <f t="shared" si="358"/>
        <v>42361.470833333333</v>
      </c>
    </row>
    <row r="3791" spans="1:20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60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9"/>
        <v>musical</v>
      </c>
      <c r="S3791" s="10">
        <f t="shared" si="357"/>
        <v>42138.590486111112</v>
      </c>
      <c r="T3791" s="10">
        <f t="shared" si="358"/>
        <v>42170.590486111112</v>
      </c>
    </row>
    <row r="3792" spans="1:20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60"/>
        <v>0</v>
      </c>
      <c r="P3792" t="e">
        <f t="shared" si="355"/>
        <v>#DIV/0!</v>
      </c>
      <c r="Q3792" t="str">
        <f t="shared" si="356"/>
        <v>theater</v>
      </c>
      <c r="R3792" t="str">
        <f t="shared" si="359"/>
        <v>musical</v>
      </c>
      <c r="S3792" s="10">
        <f t="shared" si="357"/>
        <v>42666.458599537036</v>
      </c>
      <c r="T3792" s="10">
        <f t="shared" si="358"/>
        <v>42696.5002662037</v>
      </c>
    </row>
    <row r="3793" spans="1:20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60"/>
        <v>0</v>
      </c>
      <c r="P3793" t="e">
        <f t="shared" si="355"/>
        <v>#DIV/0!</v>
      </c>
      <c r="Q3793" t="str">
        <f t="shared" si="356"/>
        <v>theater</v>
      </c>
      <c r="R3793" t="str">
        <f t="shared" si="359"/>
        <v>musical</v>
      </c>
      <c r="S3793" s="10">
        <f t="shared" si="357"/>
        <v>41766.4837037037</v>
      </c>
      <c r="T3793" s="10">
        <f t="shared" si="358"/>
        <v>41826.4837037037</v>
      </c>
    </row>
    <row r="3794" spans="1:20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60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9"/>
        <v>musical</v>
      </c>
      <c r="S3794" s="10">
        <f t="shared" si="357"/>
        <v>42170.238680555551</v>
      </c>
      <c r="T3794" s="10">
        <f t="shared" si="358"/>
        <v>42200.238680555551</v>
      </c>
    </row>
    <row r="3795" spans="1:20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60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9"/>
        <v>musical</v>
      </c>
      <c r="S3795" s="10">
        <f t="shared" si="357"/>
        <v>41968.73065972222</v>
      </c>
      <c r="T3795" s="10">
        <f t="shared" si="358"/>
        <v>41989.73065972222</v>
      </c>
    </row>
    <row r="3796" spans="1:20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0"/>
        <v>1</v>
      </c>
      <c r="P3796">
        <f t="shared" si="355"/>
        <v>50</v>
      </c>
      <c r="Q3796" t="str">
        <f t="shared" si="356"/>
        <v>theater</v>
      </c>
      <c r="R3796" t="str">
        <f t="shared" si="359"/>
        <v>musical</v>
      </c>
      <c r="S3796" s="10">
        <f t="shared" si="357"/>
        <v>42132.372152777774</v>
      </c>
      <c r="T3796" s="10">
        <f t="shared" si="358"/>
        <v>42162.372152777774</v>
      </c>
    </row>
    <row r="3797" spans="1:20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0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9"/>
        <v>musical</v>
      </c>
      <c r="S3797" s="10">
        <f t="shared" si="357"/>
        <v>42201.227893518517</v>
      </c>
      <c r="T3797" s="10">
        <f t="shared" si="358"/>
        <v>42244.729166666664</v>
      </c>
    </row>
    <row r="3798" spans="1:20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0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9"/>
        <v>musical</v>
      </c>
      <c r="S3798" s="10">
        <f t="shared" si="357"/>
        <v>42688.821250000001</v>
      </c>
      <c r="T3798" s="10">
        <f t="shared" si="358"/>
        <v>42748.821250000001</v>
      </c>
    </row>
    <row r="3799" spans="1:20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0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9"/>
        <v>musical</v>
      </c>
      <c r="S3799" s="10">
        <f t="shared" si="357"/>
        <v>42084.673206018517</v>
      </c>
      <c r="T3799" s="10">
        <f t="shared" si="358"/>
        <v>42114.673206018517</v>
      </c>
    </row>
    <row r="3800" spans="1:20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0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9"/>
        <v>musical</v>
      </c>
      <c r="S3800" s="10">
        <f t="shared" si="357"/>
        <v>41831.514444444438</v>
      </c>
      <c r="T3800" s="10">
        <f t="shared" si="358"/>
        <v>41861.514444444438</v>
      </c>
    </row>
    <row r="3801" spans="1:20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0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9"/>
        <v>musical</v>
      </c>
      <c r="S3801" s="10">
        <f t="shared" si="357"/>
        <v>42410.722719907404</v>
      </c>
      <c r="T3801" s="10">
        <f t="shared" si="358"/>
        <v>42440.722719907404</v>
      </c>
    </row>
    <row r="3802" spans="1:20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0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9"/>
        <v>musical</v>
      </c>
      <c r="S3802" s="10">
        <f t="shared" si="357"/>
        <v>41982.528738425921</v>
      </c>
      <c r="T3802" s="10">
        <f t="shared" si="358"/>
        <v>42014.999305555553</v>
      </c>
    </row>
    <row r="3803" spans="1:20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0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9"/>
        <v>musical</v>
      </c>
      <c r="S3803" s="10">
        <f t="shared" si="357"/>
        <v>41975.467777777776</v>
      </c>
      <c r="T3803" s="10">
        <f t="shared" si="358"/>
        <v>42006.467777777776</v>
      </c>
    </row>
    <row r="3804" spans="1:20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0"/>
        <v>0</v>
      </c>
      <c r="P3804" t="e">
        <f t="shared" si="355"/>
        <v>#DIV/0!</v>
      </c>
      <c r="Q3804" t="str">
        <f t="shared" si="356"/>
        <v>theater</v>
      </c>
      <c r="R3804" t="str">
        <f t="shared" si="359"/>
        <v>musical</v>
      </c>
      <c r="S3804" s="10">
        <f t="shared" si="357"/>
        <v>42268.917893518512</v>
      </c>
      <c r="T3804" s="10">
        <f t="shared" si="358"/>
        <v>42298.917893518512</v>
      </c>
    </row>
    <row r="3805" spans="1:20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0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9"/>
        <v>musical</v>
      </c>
      <c r="S3805" s="10">
        <f t="shared" si="357"/>
        <v>42403.763518518514</v>
      </c>
      <c r="T3805" s="10">
        <f t="shared" si="358"/>
        <v>42433.763518518514</v>
      </c>
    </row>
    <row r="3806" spans="1:20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0"/>
        <v>0</v>
      </c>
      <c r="P3806" t="e">
        <f t="shared" si="355"/>
        <v>#DIV/0!</v>
      </c>
      <c r="Q3806" t="str">
        <f t="shared" si="356"/>
        <v>theater</v>
      </c>
      <c r="R3806" t="str">
        <f t="shared" si="359"/>
        <v>musical</v>
      </c>
      <c r="S3806" s="10">
        <f t="shared" si="357"/>
        <v>42526.801203703704</v>
      </c>
      <c r="T3806" s="10">
        <f t="shared" si="358"/>
        <v>42582.083333333336</v>
      </c>
    </row>
    <row r="3807" spans="1:20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0"/>
        <v>2E-3</v>
      </c>
      <c r="P3807">
        <f t="shared" si="355"/>
        <v>1.5</v>
      </c>
      <c r="Q3807" t="str">
        <f t="shared" si="356"/>
        <v>theater</v>
      </c>
      <c r="R3807" t="str">
        <f t="shared" si="359"/>
        <v>musical</v>
      </c>
      <c r="S3807" s="10">
        <f t="shared" si="357"/>
        <v>41849.678703703699</v>
      </c>
      <c r="T3807" s="10">
        <f t="shared" si="358"/>
        <v>41909.678703703699</v>
      </c>
    </row>
    <row r="3808" spans="1:20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0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9"/>
        <v>musical</v>
      </c>
      <c r="S3808" s="10">
        <f t="shared" si="357"/>
        <v>41799.050706018512</v>
      </c>
      <c r="T3808" s="10">
        <f t="shared" si="358"/>
        <v>41819.050706018512</v>
      </c>
    </row>
    <row r="3809" spans="1:20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0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9"/>
        <v>musical</v>
      </c>
      <c r="S3809" s="10">
        <f t="shared" si="357"/>
        <v>42090.700682870367</v>
      </c>
      <c r="T3809" s="10">
        <f t="shared" si="358"/>
        <v>42097.700682870367</v>
      </c>
    </row>
    <row r="3810" spans="1:20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5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0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9"/>
        <v>plays</v>
      </c>
      <c r="S3810" s="10">
        <f t="shared" si="357"/>
        <v>42059.24559027778</v>
      </c>
      <c r="T3810" s="10">
        <f t="shared" si="358"/>
        <v>42119.203923611109</v>
      </c>
    </row>
    <row r="3811" spans="1:20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5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0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9"/>
        <v>plays</v>
      </c>
      <c r="S3811" s="10">
        <f t="shared" si="357"/>
        <v>41800.318368055552</v>
      </c>
      <c r="T3811" s="10">
        <f t="shared" si="358"/>
        <v>41850.75</v>
      </c>
    </row>
    <row r="3812" spans="1:20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5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0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9"/>
        <v>plays</v>
      </c>
      <c r="S3812" s="10">
        <f t="shared" si="357"/>
        <v>42054.640717592592</v>
      </c>
      <c r="T3812" s="10">
        <f t="shared" si="358"/>
        <v>42084.599050925921</v>
      </c>
    </row>
    <row r="3813" spans="1:20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5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0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9"/>
        <v>plays</v>
      </c>
      <c r="S3813" s="10">
        <f t="shared" si="357"/>
        <v>42487.418668981474</v>
      </c>
      <c r="T3813" s="10">
        <f t="shared" si="358"/>
        <v>42521.249999999993</v>
      </c>
    </row>
    <row r="3814" spans="1:20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5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0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9"/>
        <v>plays</v>
      </c>
      <c r="S3814" s="10">
        <f t="shared" si="357"/>
        <v>42109.542916666665</v>
      </c>
      <c r="T3814" s="10">
        <f t="shared" si="358"/>
        <v>42155.957638888889</v>
      </c>
    </row>
    <row r="3815" spans="1:20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0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9"/>
        <v>plays</v>
      </c>
      <c r="S3815" s="10">
        <f t="shared" si="357"/>
        <v>42497.067372685182</v>
      </c>
      <c r="T3815" s="10">
        <f t="shared" si="358"/>
        <v>42535.696527777771</v>
      </c>
    </row>
    <row r="3816" spans="1:20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5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0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9"/>
        <v>plays</v>
      </c>
      <c r="S3816" s="10">
        <f t="shared" si="357"/>
        <v>42058.695740740739</v>
      </c>
      <c r="T3816" s="10">
        <f t="shared" si="358"/>
        <v>42094.957638888889</v>
      </c>
    </row>
    <row r="3817" spans="1:20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5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0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9"/>
        <v>plays</v>
      </c>
      <c r="S3817" s="10">
        <f t="shared" si="357"/>
        <v>42207.051585648143</v>
      </c>
      <c r="T3817" s="10">
        <f t="shared" si="358"/>
        <v>42236.749999999993</v>
      </c>
    </row>
    <row r="3818" spans="1:20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5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0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9"/>
        <v>plays</v>
      </c>
      <c r="S3818" s="10">
        <f t="shared" si="357"/>
        <v>41807.481747685182</v>
      </c>
      <c r="T3818" s="10">
        <f t="shared" si="358"/>
        <v>41837.481747685182</v>
      </c>
    </row>
    <row r="3819" spans="1:20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5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0"/>
        <v>107.25</v>
      </c>
      <c r="P3819">
        <f t="shared" si="355"/>
        <v>107.25</v>
      </c>
      <c r="Q3819" t="str">
        <f t="shared" si="356"/>
        <v>theater</v>
      </c>
      <c r="R3819" t="str">
        <f t="shared" si="359"/>
        <v>plays</v>
      </c>
      <c r="S3819" s="10">
        <f t="shared" si="357"/>
        <v>42284.488611111105</v>
      </c>
      <c r="T3819" s="10">
        <f t="shared" si="358"/>
        <v>42300.957638888889</v>
      </c>
    </row>
    <row r="3820" spans="1:20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5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0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9"/>
        <v>plays</v>
      </c>
      <c r="S3820" s="10">
        <f t="shared" si="357"/>
        <v>42045.634050925924</v>
      </c>
      <c r="T3820" s="10">
        <f t="shared" si="358"/>
        <v>42075.592384259253</v>
      </c>
    </row>
    <row r="3821" spans="1:20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5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0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9"/>
        <v>plays</v>
      </c>
      <c r="S3821" s="10">
        <f t="shared" si="357"/>
        <v>42184.001203703701</v>
      </c>
      <c r="T3821" s="10">
        <f t="shared" si="358"/>
        <v>42202.668055555558</v>
      </c>
    </row>
    <row r="3822" spans="1:20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5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0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9"/>
        <v>plays</v>
      </c>
      <c r="S3822" s="10">
        <f t="shared" si="357"/>
        <v>42160.443483796298</v>
      </c>
      <c r="T3822" s="10">
        <f t="shared" si="358"/>
        <v>42190.443483796298</v>
      </c>
    </row>
    <row r="3823" spans="1:20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5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0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9"/>
        <v>plays</v>
      </c>
      <c r="S3823" s="10">
        <f t="shared" si="357"/>
        <v>42340.972303240742</v>
      </c>
      <c r="T3823" s="10">
        <f t="shared" si="358"/>
        <v>42372.972303240742</v>
      </c>
    </row>
    <row r="3824" spans="1:20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5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0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9"/>
        <v>plays</v>
      </c>
      <c r="S3824" s="10">
        <f t="shared" si="357"/>
        <v>42329.629826388882</v>
      </c>
      <c r="T3824" s="10">
        <f t="shared" si="358"/>
        <v>42388.749305555553</v>
      </c>
    </row>
    <row r="3825" spans="1:20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0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9"/>
        <v>plays</v>
      </c>
      <c r="S3825" s="10">
        <f t="shared" si="357"/>
        <v>42170.701898148145</v>
      </c>
      <c r="T3825" s="10">
        <f t="shared" si="358"/>
        <v>42204.957638888889</v>
      </c>
    </row>
    <row r="3826" spans="1:20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5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0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9"/>
        <v>plays</v>
      </c>
      <c r="S3826" s="10">
        <f t="shared" si="357"/>
        <v>42571.417858796289</v>
      </c>
      <c r="T3826" s="10">
        <f t="shared" si="358"/>
        <v>42583.361805555549</v>
      </c>
    </row>
    <row r="3827" spans="1:20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5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0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9"/>
        <v>plays</v>
      </c>
      <c r="S3827" s="10">
        <f t="shared" si="357"/>
        <v>42150.861273148148</v>
      </c>
      <c r="T3827" s="10">
        <f t="shared" si="358"/>
        <v>42171.861273148148</v>
      </c>
    </row>
    <row r="3828" spans="1:20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5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0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9"/>
        <v>plays</v>
      </c>
      <c r="S3828" s="10">
        <f t="shared" si="357"/>
        <v>42101.215208333328</v>
      </c>
      <c r="T3828" s="10">
        <f t="shared" si="358"/>
        <v>42131.215208333328</v>
      </c>
    </row>
    <row r="3829" spans="1:20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5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0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9"/>
        <v>plays</v>
      </c>
      <c r="S3829" s="10">
        <f t="shared" si="357"/>
        <v>42034.719918981478</v>
      </c>
      <c r="T3829" s="10">
        <f t="shared" si="358"/>
        <v>42089.791666666664</v>
      </c>
    </row>
    <row r="3830" spans="1:20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5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0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9"/>
        <v>plays</v>
      </c>
      <c r="S3830" s="10">
        <f t="shared" si="357"/>
        <v>41944.319293981483</v>
      </c>
      <c r="T3830" s="10">
        <f t="shared" si="358"/>
        <v>42004.36096064814</v>
      </c>
    </row>
    <row r="3831" spans="1:20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5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0"/>
        <v>100.2</v>
      </c>
      <c r="P3831">
        <f t="shared" si="355"/>
        <v>62.625</v>
      </c>
      <c r="Q3831" t="str">
        <f t="shared" si="356"/>
        <v>theater</v>
      </c>
      <c r="R3831" t="str">
        <f t="shared" si="359"/>
        <v>plays</v>
      </c>
      <c r="S3831" s="10">
        <f t="shared" si="357"/>
        <v>42593.657071759262</v>
      </c>
      <c r="T3831" s="10">
        <f t="shared" si="358"/>
        <v>42613.657071759262</v>
      </c>
    </row>
    <row r="3832" spans="1:20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5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0"/>
        <v>225</v>
      </c>
      <c r="P3832">
        <f t="shared" si="355"/>
        <v>75</v>
      </c>
      <c r="Q3832" t="str">
        <f t="shared" si="356"/>
        <v>theater</v>
      </c>
      <c r="R3832" t="str">
        <f t="shared" si="359"/>
        <v>plays</v>
      </c>
      <c r="S3832" s="10">
        <f t="shared" si="357"/>
        <v>42503.532534722217</v>
      </c>
      <c r="T3832" s="10">
        <f t="shared" si="358"/>
        <v>42517.532534722217</v>
      </c>
    </row>
    <row r="3833" spans="1:20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5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0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9"/>
        <v>plays</v>
      </c>
      <c r="S3833" s="10">
        <f t="shared" si="357"/>
        <v>41927.640567129631</v>
      </c>
      <c r="T3833" s="10">
        <f t="shared" si="358"/>
        <v>41948.682233796295</v>
      </c>
    </row>
    <row r="3834" spans="1:20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5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0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9"/>
        <v>plays</v>
      </c>
      <c r="S3834" s="10">
        <f t="shared" si="357"/>
        <v>42374.906655092585</v>
      </c>
      <c r="T3834" s="10">
        <f t="shared" si="358"/>
        <v>42419.906655092585</v>
      </c>
    </row>
    <row r="3835" spans="1:20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9"/>
        <v>plays</v>
      </c>
      <c r="S3835" s="10">
        <f t="shared" si="357"/>
        <v>41963.664027777777</v>
      </c>
      <c r="T3835" s="10">
        <f t="shared" si="358"/>
        <v>41974.589583333327</v>
      </c>
    </row>
    <row r="3836" spans="1:20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5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9"/>
        <v>plays</v>
      </c>
      <c r="S3836" s="10">
        <f t="shared" si="357"/>
        <v>42143.236886574072</v>
      </c>
      <c r="T3836" s="10">
        <f t="shared" si="358"/>
        <v>42173.236886574072</v>
      </c>
    </row>
    <row r="3837" spans="1:20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5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160</v>
      </c>
      <c r="P3837">
        <f t="shared" si="355"/>
        <v>40</v>
      </c>
      <c r="Q3837" t="str">
        <f t="shared" si="356"/>
        <v>theater</v>
      </c>
      <c r="R3837" t="str">
        <f t="shared" si="359"/>
        <v>plays</v>
      </c>
      <c r="S3837" s="10">
        <f t="shared" si="357"/>
        <v>42460.733888888884</v>
      </c>
      <c r="T3837" s="10">
        <f t="shared" si="358"/>
        <v>42481.733888888884</v>
      </c>
    </row>
    <row r="3838" spans="1:20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5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9"/>
        <v>plays</v>
      </c>
      <c r="S3838" s="10">
        <f t="shared" si="357"/>
        <v>42553.718194444438</v>
      </c>
      <c r="T3838" s="10">
        <f t="shared" si="358"/>
        <v>42584.964583333327</v>
      </c>
    </row>
    <row r="3839" spans="1:20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5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9"/>
        <v>plays</v>
      </c>
      <c r="S3839" s="10">
        <f t="shared" si="357"/>
        <v>42152.557384259257</v>
      </c>
      <c r="T3839" s="10">
        <f t="shared" si="358"/>
        <v>42188.557384259257</v>
      </c>
    </row>
    <row r="3840" spans="1:20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5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100.824</v>
      </c>
      <c r="P3840">
        <f t="shared" si="355"/>
        <v>1008.24</v>
      </c>
      <c r="Q3840" t="str">
        <f t="shared" si="356"/>
        <v>theater</v>
      </c>
      <c r="R3840" t="str">
        <f t="shared" si="359"/>
        <v>plays</v>
      </c>
      <c r="S3840" s="10">
        <f t="shared" si="357"/>
        <v>42116.502418981479</v>
      </c>
      <c r="T3840" s="10">
        <f t="shared" si="358"/>
        <v>42146.502418981479</v>
      </c>
    </row>
    <row r="3841" spans="1:20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5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101.25</v>
      </c>
      <c r="P3841">
        <f t="shared" si="355"/>
        <v>63.28125</v>
      </c>
      <c r="Q3841" t="str">
        <f t="shared" si="356"/>
        <v>theater</v>
      </c>
      <c r="R3841" t="str">
        <f t="shared" si="359"/>
        <v>plays</v>
      </c>
      <c r="S3841" s="10">
        <f t="shared" si="357"/>
        <v>42154.934305555558</v>
      </c>
      <c r="T3841" s="10">
        <f t="shared" si="358"/>
        <v>42214.934305555558</v>
      </c>
    </row>
    <row r="3842" spans="1:20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5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9"/>
        <v>plays</v>
      </c>
      <c r="S3842" s="10">
        <f t="shared" si="357"/>
        <v>42432.493391203701</v>
      </c>
      <c r="T3842" s="10">
        <f t="shared" si="358"/>
        <v>42457.45172453703</v>
      </c>
    </row>
    <row r="3843" spans="1:20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8.7200000000000006</v>
      </c>
      <c r="P3843">
        <f t="shared" ref="P3843:P3906" si="361">(E3843/L3843)</f>
        <v>25.647058823529413</v>
      </c>
      <c r="Q3843" t="str">
        <f t="shared" ref="Q3843:Q3906" si="362">LEFT(N3843,SEARCH("/",N3843,1)-1)</f>
        <v>theater</v>
      </c>
      <c r="R3843" t="str">
        <f t="shared" si="359"/>
        <v>plays</v>
      </c>
      <c r="S3843" s="10">
        <f t="shared" ref="S3843:S3906" si="363">(J3843/86400)+25569+(-5/24)</f>
        <v>41780.57739583333</v>
      </c>
      <c r="T3843" s="10">
        <f t="shared" ref="T3843:T3906" si="364">(I3843/86400)+25569+(-5/24)</f>
        <v>41840.57739583333</v>
      </c>
    </row>
    <row r="3844" spans="1:20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59"/>
        <v>plays</v>
      </c>
      <c r="S3844" s="10">
        <f t="shared" si="363"/>
        <v>41740.285324074073</v>
      </c>
      <c r="T3844" s="10">
        <f t="shared" si="364"/>
        <v>41770.285324074073</v>
      </c>
    </row>
    <row r="3845" spans="1:20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59"/>
        <v>plays</v>
      </c>
      <c r="S3845" s="10">
        <f t="shared" si="363"/>
        <v>41765.864166666666</v>
      </c>
      <c r="T3845" s="10">
        <f t="shared" si="364"/>
        <v>41790.864166666666</v>
      </c>
    </row>
    <row r="3846" spans="1:20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ref="R3846:R3909" si="365">RIGHT(N3846,VALUE(LEN(N3846)-LEN(LEFT(N3846,SEARCH("/",N3846,1)-1))-1))</f>
        <v>plays</v>
      </c>
      <c r="S3846" s="10">
        <f t="shared" si="363"/>
        <v>41766.408958333333</v>
      </c>
      <c r="T3846" s="10">
        <f t="shared" si="364"/>
        <v>41793.082638888889</v>
      </c>
    </row>
    <row r="3847" spans="1:20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ref="O3847:O3910" si="366">(E3847/D3847)*100</f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5"/>
        <v>plays</v>
      </c>
      <c r="S3847" s="10">
        <f t="shared" si="363"/>
        <v>42248.418680555558</v>
      </c>
      <c r="T3847" s="10">
        <f t="shared" si="364"/>
        <v>42278.418680555558</v>
      </c>
    </row>
    <row r="3848" spans="1:20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6"/>
        <v>2.7</v>
      </c>
      <c r="P3848">
        <f t="shared" si="361"/>
        <v>23.625</v>
      </c>
      <c r="Q3848" t="str">
        <f t="shared" si="362"/>
        <v>theater</v>
      </c>
      <c r="R3848" t="str">
        <f t="shared" si="365"/>
        <v>plays</v>
      </c>
      <c r="S3848" s="10">
        <f t="shared" si="363"/>
        <v>41885.01321759259</v>
      </c>
      <c r="T3848" s="10">
        <f t="shared" si="364"/>
        <v>41916.082638888889</v>
      </c>
    </row>
    <row r="3849" spans="1:20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6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5"/>
        <v>plays</v>
      </c>
      <c r="S3849" s="10">
        <f t="shared" si="363"/>
        <v>42159.016099537032</v>
      </c>
      <c r="T3849" s="10">
        <f t="shared" si="364"/>
        <v>42204.016099537032</v>
      </c>
    </row>
    <row r="3850" spans="1:20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6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5"/>
        <v>plays</v>
      </c>
      <c r="S3850" s="10">
        <f t="shared" si="363"/>
        <v>42265.608668981477</v>
      </c>
      <c r="T3850" s="10">
        <f t="shared" si="364"/>
        <v>42295.608668981477</v>
      </c>
    </row>
    <row r="3851" spans="1:20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6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5"/>
        <v>plays</v>
      </c>
      <c r="S3851" s="10">
        <f t="shared" si="363"/>
        <v>42136.558842592589</v>
      </c>
      <c r="T3851" s="10">
        <f t="shared" si="364"/>
        <v>42166.558842592589</v>
      </c>
    </row>
    <row r="3852" spans="1:20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6"/>
        <v>3.8</v>
      </c>
      <c r="P3852">
        <f t="shared" si="361"/>
        <v>9.5</v>
      </c>
      <c r="Q3852" t="str">
        <f t="shared" si="362"/>
        <v>theater</v>
      </c>
      <c r="R3852" t="str">
        <f t="shared" si="365"/>
        <v>plays</v>
      </c>
      <c r="S3852" s="10">
        <f t="shared" si="363"/>
        <v>41974.916006944441</v>
      </c>
      <c r="T3852" s="10">
        <f t="shared" si="364"/>
        <v>42004.916006944441</v>
      </c>
    </row>
    <row r="3853" spans="1:20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6"/>
        <v>34.08</v>
      </c>
      <c r="P3853">
        <f t="shared" si="361"/>
        <v>35.5</v>
      </c>
      <c r="Q3853" t="str">
        <f t="shared" si="362"/>
        <v>theater</v>
      </c>
      <c r="R3853" t="str">
        <f t="shared" si="365"/>
        <v>plays</v>
      </c>
      <c r="S3853" s="10">
        <f t="shared" si="363"/>
        <v>42172.23123842592</v>
      </c>
      <c r="T3853" s="10">
        <f t="shared" si="364"/>
        <v>42202.23123842592</v>
      </c>
    </row>
    <row r="3854" spans="1:20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6"/>
        <v>0.2</v>
      </c>
      <c r="P3854">
        <f t="shared" si="361"/>
        <v>10</v>
      </c>
      <c r="Q3854" t="str">
        <f t="shared" si="362"/>
        <v>theater</v>
      </c>
      <c r="R3854" t="str">
        <f t="shared" si="365"/>
        <v>plays</v>
      </c>
      <c r="S3854" s="10">
        <f t="shared" si="363"/>
        <v>42064.982361111113</v>
      </c>
      <c r="T3854" s="10">
        <f t="shared" si="364"/>
        <v>42089.940694444442</v>
      </c>
    </row>
    <row r="3855" spans="1:20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6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5"/>
        <v>plays</v>
      </c>
      <c r="S3855" s="10">
        <f t="shared" si="363"/>
        <v>41848.631689814814</v>
      </c>
      <c r="T3855" s="10">
        <f t="shared" si="364"/>
        <v>41883.631689814814</v>
      </c>
    </row>
    <row r="3856" spans="1:20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6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5"/>
        <v>plays</v>
      </c>
      <c r="S3856" s="10">
        <f t="shared" si="363"/>
        <v>42103.67659722222</v>
      </c>
      <c r="T3856" s="10">
        <f t="shared" si="364"/>
        <v>42133.67659722222</v>
      </c>
    </row>
    <row r="3857" spans="1:20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6"/>
        <v>2.5</v>
      </c>
      <c r="P3857">
        <f t="shared" si="361"/>
        <v>25</v>
      </c>
      <c r="Q3857" t="str">
        <f t="shared" si="362"/>
        <v>theater</v>
      </c>
      <c r="R3857" t="str">
        <f t="shared" si="365"/>
        <v>plays</v>
      </c>
      <c r="S3857" s="10">
        <f t="shared" si="363"/>
        <v>42059.762395833335</v>
      </c>
      <c r="T3857" s="10">
        <f t="shared" si="364"/>
        <v>42089.720729166664</v>
      </c>
    </row>
    <row r="3858" spans="1:20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6"/>
        <v>0.02</v>
      </c>
      <c r="P3858">
        <f t="shared" si="361"/>
        <v>1</v>
      </c>
      <c r="Q3858" t="str">
        <f t="shared" si="362"/>
        <v>theater</v>
      </c>
      <c r="R3858" t="str">
        <f t="shared" si="365"/>
        <v>plays</v>
      </c>
      <c r="S3858" s="10">
        <f t="shared" si="363"/>
        <v>42041.534756944442</v>
      </c>
      <c r="T3858" s="10">
        <f t="shared" si="364"/>
        <v>42071.493090277778</v>
      </c>
    </row>
    <row r="3859" spans="1:20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6"/>
        <v>5.2</v>
      </c>
      <c r="P3859">
        <f t="shared" si="361"/>
        <v>65</v>
      </c>
      <c r="Q3859" t="str">
        <f t="shared" si="362"/>
        <v>theater</v>
      </c>
      <c r="R3859" t="str">
        <f t="shared" si="365"/>
        <v>plays</v>
      </c>
      <c r="S3859" s="10">
        <f t="shared" si="363"/>
        <v>41829.528819444444</v>
      </c>
      <c r="T3859" s="10">
        <f t="shared" si="364"/>
        <v>41852.508333333331</v>
      </c>
    </row>
    <row r="3860" spans="1:20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6"/>
        <v>2</v>
      </c>
      <c r="P3860">
        <f t="shared" si="361"/>
        <v>10</v>
      </c>
      <c r="Q3860" t="str">
        <f t="shared" si="362"/>
        <v>theater</v>
      </c>
      <c r="R3860" t="str">
        <f t="shared" si="365"/>
        <v>plays</v>
      </c>
      <c r="S3860" s="10">
        <f t="shared" si="363"/>
        <v>42128.222731481474</v>
      </c>
      <c r="T3860" s="10">
        <f t="shared" si="364"/>
        <v>42146.666666666664</v>
      </c>
    </row>
    <row r="3861" spans="1:20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0.04</v>
      </c>
      <c r="P3861">
        <f t="shared" si="361"/>
        <v>1</v>
      </c>
      <c r="Q3861" t="str">
        <f t="shared" si="362"/>
        <v>theater</v>
      </c>
      <c r="R3861" t="str">
        <f t="shared" si="365"/>
        <v>plays</v>
      </c>
      <c r="S3861" s="10">
        <f t="shared" si="363"/>
        <v>41789.685266203705</v>
      </c>
      <c r="T3861" s="10">
        <f t="shared" si="364"/>
        <v>41815.666666666664</v>
      </c>
    </row>
    <row r="3862" spans="1:20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5"/>
        <v>plays</v>
      </c>
      <c r="S3862" s="10">
        <f t="shared" si="363"/>
        <v>41833.452662037038</v>
      </c>
      <c r="T3862" s="10">
        <f t="shared" si="364"/>
        <v>41863.452662037038</v>
      </c>
    </row>
    <row r="3863" spans="1:20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5</v>
      </c>
      <c r="P3863">
        <f t="shared" si="361"/>
        <v>100</v>
      </c>
      <c r="Q3863" t="str">
        <f t="shared" si="362"/>
        <v>theater</v>
      </c>
      <c r="R3863" t="str">
        <f t="shared" si="365"/>
        <v>plays</v>
      </c>
      <c r="S3863" s="10">
        <f t="shared" si="363"/>
        <v>41914.381678240738</v>
      </c>
      <c r="T3863" s="10">
        <f t="shared" si="364"/>
        <v>41955.699305555558</v>
      </c>
    </row>
    <row r="3864" spans="1:20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5"/>
        <v>plays</v>
      </c>
      <c r="S3864" s="10">
        <f t="shared" si="363"/>
        <v>42611.052731481475</v>
      </c>
      <c r="T3864" s="10">
        <f t="shared" si="364"/>
        <v>42625.499305555553</v>
      </c>
    </row>
    <row r="3865" spans="1:20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t="e">
        <f t="shared" si="361"/>
        <v>#DIV/0!</v>
      </c>
      <c r="Q3865" t="str">
        <f t="shared" si="362"/>
        <v>theater</v>
      </c>
      <c r="R3865" t="str">
        <f t="shared" si="365"/>
        <v>plays</v>
      </c>
      <c r="S3865" s="10">
        <f t="shared" si="363"/>
        <v>42253.424826388888</v>
      </c>
      <c r="T3865" s="10">
        <f t="shared" si="364"/>
        <v>42313.466493055552</v>
      </c>
    </row>
    <row r="3866" spans="1:20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</v>
      </c>
      <c r="P3866">
        <f t="shared" si="361"/>
        <v>20</v>
      </c>
      <c r="Q3866" t="str">
        <f t="shared" si="362"/>
        <v>theater</v>
      </c>
      <c r="R3866" t="str">
        <f t="shared" si="365"/>
        <v>plays</v>
      </c>
      <c r="S3866" s="10">
        <f t="shared" si="363"/>
        <v>42295.683495370373</v>
      </c>
      <c r="T3866" s="10">
        <f t="shared" si="364"/>
        <v>42325.72516203703</v>
      </c>
    </row>
    <row r="3867" spans="1:20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5"/>
        <v>plays</v>
      </c>
      <c r="S3867" s="10">
        <f t="shared" si="363"/>
        <v>41841.44326388889</v>
      </c>
      <c r="T3867" s="10">
        <f t="shared" si="364"/>
        <v>41881.020833333328</v>
      </c>
    </row>
    <row r="3868" spans="1:20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5"/>
        <v>plays</v>
      </c>
      <c r="S3868" s="10">
        <f t="shared" si="363"/>
        <v>42402.738668981481</v>
      </c>
      <c r="T3868" s="10">
        <f t="shared" si="364"/>
        <v>42451.936805555553</v>
      </c>
    </row>
    <row r="3869" spans="1:20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12.55</v>
      </c>
      <c r="P3869">
        <f t="shared" si="361"/>
        <v>50.2</v>
      </c>
      <c r="Q3869" t="str">
        <f t="shared" si="362"/>
        <v>theater</v>
      </c>
      <c r="R3869" t="str">
        <f t="shared" si="365"/>
        <v>plays</v>
      </c>
      <c r="S3869" s="10">
        <f t="shared" si="363"/>
        <v>42509.605775462966</v>
      </c>
      <c r="T3869" s="10">
        <f t="shared" si="364"/>
        <v>42539.605775462966</v>
      </c>
    </row>
    <row r="3870" spans="1:20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5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0.2</v>
      </c>
      <c r="P3870">
        <f t="shared" si="361"/>
        <v>10</v>
      </c>
      <c r="Q3870" t="str">
        <f t="shared" si="362"/>
        <v>theater</v>
      </c>
      <c r="R3870" t="str">
        <f t="shared" si="365"/>
        <v>musical</v>
      </c>
      <c r="S3870" s="10">
        <f t="shared" si="363"/>
        <v>41865.45144675926</v>
      </c>
      <c r="T3870" s="10">
        <f t="shared" si="364"/>
        <v>41890.45144675926</v>
      </c>
    </row>
    <row r="3871" spans="1:20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5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5"/>
        <v>musical</v>
      </c>
      <c r="S3871" s="10">
        <f t="shared" si="363"/>
        <v>42047.516111111108</v>
      </c>
      <c r="T3871" s="10">
        <f t="shared" si="364"/>
        <v>42076.924305555549</v>
      </c>
    </row>
    <row r="3872" spans="1:20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5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15</v>
      </c>
      <c r="P3872">
        <f t="shared" si="361"/>
        <v>150</v>
      </c>
      <c r="Q3872" t="str">
        <f t="shared" si="362"/>
        <v>theater</v>
      </c>
      <c r="R3872" t="str">
        <f t="shared" si="365"/>
        <v>musical</v>
      </c>
      <c r="S3872" s="10">
        <f t="shared" si="363"/>
        <v>41792.963865740741</v>
      </c>
      <c r="T3872" s="10">
        <f t="shared" si="364"/>
        <v>41822.963865740741</v>
      </c>
    </row>
    <row r="3873" spans="1:20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5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5"/>
        <v>musical</v>
      </c>
      <c r="S3873" s="10">
        <f t="shared" si="363"/>
        <v>42763.572337962956</v>
      </c>
      <c r="T3873" s="10">
        <f t="shared" si="364"/>
        <v>42823.530671296299</v>
      </c>
    </row>
    <row r="3874" spans="1:20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5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t="e">
        <f t="shared" si="361"/>
        <v>#DIV/0!</v>
      </c>
      <c r="Q3874" t="str">
        <f t="shared" si="362"/>
        <v>theater</v>
      </c>
      <c r="R3874" t="str">
        <f t="shared" si="365"/>
        <v>musical</v>
      </c>
      <c r="S3874" s="10">
        <f t="shared" si="363"/>
        <v>42179.9374537037</v>
      </c>
      <c r="T3874" s="10">
        <f t="shared" si="364"/>
        <v>42229.9374537037</v>
      </c>
    </row>
    <row r="3875" spans="1:20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t="e">
        <f t="shared" si="361"/>
        <v>#DIV/0!</v>
      </c>
      <c r="Q3875" t="str">
        <f t="shared" si="362"/>
        <v>theater</v>
      </c>
      <c r="R3875" t="str">
        <f t="shared" si="365"/>
        <v>musical</v>
      </c>
      <c r="S3875" s="10">
        <f t="shared" si="363"/>
        <v>42255.487673611111</v>
      </c>
      <c r="T3875" s="10">
        <f t="shared" si="364"/>
        <v>42285.487673611111</v>
      </c>
    </row>
    <row r="3876" spans="1:20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5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t="e">
        <f t="shared" si="361"/>
        <v>#DIV/0!</v>
      </c>
      <c r="Q3876" t="str">
        <f t="shared" si="362"/>
        <v>theater</v>
      </c>
      <c r="R3876" t="str">
        <f t="shared" si="365"/>
        <v>musical</v>
      </c>
      <c r="S3876" s="10">
        <f t="shared" si="363"/>
        <v>42006.808124999996</v>
      </c>
      <c r="T3876" s="10">
        <f t="shared" si="364"/>
        <v>42027.833333333336</v>
      </c>
    </row>
    <row r="3877" spans="1:20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5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t="e">
        <f t="shared" si="361"/>
        <v>#DIV/0!</v>
      </c>
      <c r="Q3877" t="str">
        <f t="shared" si="362"/>
        <v>theater</v>
      </c>
      <c r="R3877" t="str">
        <f t="shared" si="365"/>
        <v>musical</v>
      </c>
      <c r="S3877" s="10">
        <f t="shared" si="363"/>
        <v>42615.138483796291</v>
      </c>
      <c r="T3877" s="10">
        <f t="shared" si="364"/>
        <v>42616.208333333336</v>
      </c>
    </row>
    <row r="3878" spans="1:20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5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5"/>
        <v>musical</v>
      </c>
      <c r="S3878" s="10">
        <f t="shared" si="363"/>
        <v>42372.415833333333</v>
      </c>
      <c r="T3878" s="10">
        <f t="shared" si="364"/>
        <v>42402.415833333333</v>
      </c>
    </row>
    <row r="3879" spans="1:20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5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5"/>
        <v>musical</v>
      </c>
      <c r="S3879" s="10">
        <f t="shared" si="363"/>
        <v>42682.469351851854</v>
      </c>
      <c r="T3879" s="10">
        <f t="shared" si="364"/>
        <v>42712.469351851854</v>
      </c>
    </row>
    <row r="3880" spans="1:20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5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5"/>
        <v>musical</v>
      </c>
      <c r="S3880" s="10">
        <f t="shared" si="363"/>
        <v>42154.610486111109</v>
      </c>
      <c r="T3880" s="10">
        <f t="shared" si="364"/>
        <v>42184.957638888889</v>
      </c>
    </row>
    <row r="3881" spans="1:20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5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t="e">
        <f t="shared" si="361"/>
        <v>#DIV/0!</v>
      </c>
      <c r="Q3881" t="str">
        <f t="shared" si="362"/>
        <v>theater</v>
      </c>
      <c r="R3881" t="str">
        <f t="shared" si="365"/>
        <v>musical</v>
      </c>
      <c r="S3881" s="10">
        <f t="shared" si="363"/>
        <v>41999.652731481481</v>
      </c>
      <c r="T3881" s="10">
        <f t="shared" si="364"/>
        <v>42029.652731481481</v>
      </c>
    </row>
    <row r="3882" spans="1:20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5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5"/>
        <v>musical</v>
      </c>
      <c r="S3882" s="10">
        <f t="shared" si="363"/>
        <v>41815.606712962959</v>
      </c>
      <c r="T3882" s="10">
        <f t="shared" si="364"/>
        <v>41850.75</v>
      </c>
    </row>
    <row r="3883" spans="1:20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5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5</v>
      </c>
      <c r="P3883">
        <f t="shared" si="361"/>
        <v>25</v>
      </c>
      <c r="Q3883" t="str">
        <f t="shared" si="362"/>
        <v>theater</v>
      </c>
      <c r="R3883" t="str">
        <f t="shared" si="365"/>
        <v>musical</v>
      </c>
      <c r="S3883" s="10">
        <f t="shared" si="363"/>
        <v>42755.810173611106</v>
      </c>
      <c r="T3883" s="10">
        <f t="shared" si="364"/>
        <v>42785.810173611106</v>
      </c>
    </row>
    <row r="3884" spans="1:20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5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t="e">
        <f t="shared" si="361"/>
        <v>#DIV/0!</v>
      </c>
      <c r="Q3884" t="str">
        <f t="shared" si="362"/>
        <v>theater</v>
      </c>
      <c r="R3884" t="str">
        <f t="shared" si="365"/>
        <v>musical</v>
      </c>
      <c r="S3884" s="10">
        <f t="shared" si="363"/>
        <v>42373.77511574074</v>
      </c>
      <c r="T3884" s="10">
        <f t="shared" si="364"/>
        <v>42400.752083333333</v>
      </c>
    </row>
    <row r="3885" spans="1:20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t="e">
        <f t="shared" si="361"/>
        <v>#DIV/0!</v>
      </c>
      <c r="Q3885" t="str">
        <f t="shared" si="362"/>
        <v>theater</v>
      </c>
      <c r="R3885" t="str">
        <f t="shared" si="365"/>
        <v>musical</v>
      </c>
      <c r="S3885" s="10">
        <f t="shared" si="363"/>
        <v>41854.394317129627</v>
      </c>
      <c r="T3885" s="10">
        <f t="shared" si="364"/>
        <v>41884.394317129627</v>
      </c>
    </row>
    <row r="3886" spans="1:20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5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t="e">
        <f t="shared" si="361"/>
        <v>#DIV/0!</v>
      </c>
      <c r="Q3886" t="str">
        <f t="shared" si="362"/>
        <v>theater</v>
      </c>
      <c r="R3886" t="str">
        <f t="shared" si="365"/>
        <v>musical</v>
      </c>
      <c r="S3886" s="10">
        <f t="shared" si="363"/>
        <v>42065.583240740736</v>
      </c>
      <c r="T3886" s="10">
        <f t="shared" si="364"/>
        <v>42090.541574074072</v>
      </c>
    </row>
    <row r="3887" spans="1:20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5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t="e">
        <f t="shared" si="361"/>
        <v>#DIV/0!</v>
      </c>
      <c r="Q3887" t="str">
        <f t="shared" si="362"/>
        <v>theater</v>
      </c>
      <c r="R3887" t="str">
        <f t="shared" si="365"/>
        <v>musical</v>
      </c>
      <c r="S3887" s="10">
        <f t="shared" si="363"/>
        <v>42469.742951388886</v>
      </c>
      <c r="T3887" s="10">
        <f t="shared" si="364"/>
        <v>42499.742951388886</v>
      </c>
    </row>
    <row r="3888" spans="1:20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5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t="e">
        <f t="shared" si="361"/>
        <v>#DIV/0!</v>
      </c>
      <c r="Q3888" t="str">
        <f t="shared" si="362"/>
        <v>theater</v>
      </c>
      <c r="R3888" t="str">
        <f t="shared" si="365"/>
        <v>musical</v>
      </c>
      <c r="S3888" s="10">
        <f t="shared" si="363"/>
        <v>41954.019699074073</v>
      </c>
      <c r="T3888" s="10">
        <f t="shared" si="364"/>
        <v>41984.019699074073</v>
      </c>
    </row>
    <row r="3889" spans="1:20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5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5"/>
        <v>musical</v>
      </c>
      <c r="S3889" s="10">
        <f t="shared" si="363"/>
        <v>42079.649641203701</v>
      </c>
      <c r="T3889" s="10">
        <f t="shared" si="364"/>
        <v>42125.708333333336</v>
      </c>
    </row>
    <row r="3890" spans="1:20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5"/>
        <v>plays</v>
      </c>
      <c r="S3890" s="10">
        <f t="shared" si="363"/>
        <v>42762.337476851848</v>
      </c>
      <c r="T3890" s="10">
        <f t="shared" si="364"/>
        <v>42792.337476851848</v>
      </c>
    </row>
    <row r="3891" spans="1:20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5"/>
        <v>plays</v>
      </c>
      <c r="S3891" s="10">
        <f t="shared" si="363"/>
        <v>41976.796643518515</v>
      </c>
      <c r="T3891" s="10">
        <f t="shared" si="364"/>
        <v>42008.768055555549</v>
      </c>
    </row>
    <row r="3892" spans="1:20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5"/>
        <v>plays</v>
      </c>
      <c r="S3892" s="10">
        <f t="shared" si="363"/>
        <v>42171.55027777778</v>
      </c>
      <c r="T3892" s="10">
        <f t="shared" si="364"/>
        <v>42231.55027777778</v>
      </c>
    </row>
    <row r="3893" spans="1:20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5"/>
        <v>plays</v>
      </c>
      <c r="S3893" s="10">
        <f t="shared" si="363"/>
        <v>42055.924120370364</v>
      </c>
      <c r="T3893" s="10">
        <f t="shared" si="364"/>
        <v>42085.999305555553</v>
      </c>
    </row>
    <row r="3894" spans="1:20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t="e">
        <f t="shared" si="361"/>
        <v>#DIV/0!</v>
      </c>
      <c r="Q3894" t="str">
        <f t="shared" si="362"/>
        <v>theater</v>
      </c>
      <c r="R3894" t="str">
        <f t="shared" si="365"/>
        <v>plays</v>
      </c>
      <c r="S3894" s="10">
        <f t="shared" si="363"/>
        <v>41867.443946759253</v>
      </c>
      <c r="T3894" s="10">
        <f t="shared" si="364"/>
        <v>41875.083333333328</v>
      </c>
    </row>
    <row r="3895" spans="1:20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5"/>
        <v>plays</v>
      </c>
      <c r="S3895" s="10">
        <f t="shared" si="363"/>
        <v>41779.449537037035</v>
      </c>
      <c r="T3895" s="10">
        <f t="shared" si="364"/>
        <v>41821.041666666664</v>
      </c>
    </row>
    <row r="3896" spans="1:20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5"/>
        <v>plays</v>
      </c>
      <c r="S3896" s="10">
        <f t="shared" si="363"/>
        <v>42679.750138888885</v>
      </c>
      <c r="T3896" s="10">
        <f t="shared" si="364"/>
        <v>42709.999305555553</v>
      </c>
    </row>
    <row r="3897" spans="1:20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5</v>
      </c>
      <c r="P3897">
        <f t="shared" si="361"/>
        <v>50</v>
      </c>
      <c r="Q3897" t="str">
        <f t="shared" si="362"/>
        <v>theater</v>
      </c>
      <c r="R3897" t="str">
        <f t="shared" si="365"/>
        <v>plays</v>
      </c>
      <c r="S3897" s="10">
        <f t="shared" si="363"/>
        <v>42032.041875000003</v>
      </c>
      <c r="T3897" s="10">
        <f t="shared" si="364"/>
        <v>42063.041875000003</v>
      </c>
    </row>
    <row r="3898" spans="1:20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10.625</v>
      </c>
      <c r="P3898">
        <f t="shared" si="361"/>
        <v>42.5</v>
      </c>
      <c r="Q3898" t="str">
        <f t="shared" si="362"/>
        <v>theater</v>
      </c>
      <c r="R3898" t="str">
        <f t="shared" si="365"/>
        <v>plays</v>
      </c>
      <c r="S3898" s="10">
        <f t="shared" si="363"/>
        <v>41792.983541666668</v>
      </c>
      <c r="T3898" s="10">
        <f t="shared" si="364"/>
        <v>41806.983541666668</v>
      </c>
    </row>
    <row r="3899" spans="1:20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5"/>
        <v>plays</v>
      </c>
      <c r="S3899" s="10">
        <f t="shared" si="363"/>
        <v>41982.665312499994</v>
      </c>
      <c r="T3899" s="10">
        <f t="shared" si="364"/>
        <v>42012.665312499994</v>
      </c>
    </row>
    <row r="3900" spans="1:20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32.56</v>
      </c>
      <c r="P3900">
        <f t="shared" si="361"/>
        <v>50.875</v>
      </c>
      <c r="Q3900" t="str">
        <f t="shared" si="362"/>
        <v>theater</v>
      </c>
      <c r="R3900" t="str">
        <f t="shared" si="365"/>
        <v>plays</v>
      </c>
      <c r="S3900" s="10">
        <f t="shared" si="363"/>
        <v>42193.273958333331</v>
      </c>
      <c r="T3900" s="10">
        <f t="shared" si="364"/>
        <v>42233.458333333336</v>
      </c>
    </row>
    <row r="3901" spans="1:20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</v>
      </c>
      <c r="P3901">
        <f t="shared" si="361"/>
        <v>62.5</v>
      </c>
      <c r="Q3901" t="str">
        <f t="shared" si="362"/>
        <v>theater</v>
      </c>
      <c r="R3901" t="str">
        <f t="shared" si="365"/>
        <v>plays</v>
      </c>
      <c r="S3901" s="10">
        <f t="shared" si="363"/>
        <v>41843.566678240742</v>
      </c>
      <c r="T3901" s="10">
        <f t="shared" si="364"/>
        <v>41863.566678240742</v>
      </c>
    </row>
    <row r="3902" spans="1:20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5.4</v>
      </c>
      <c r="P3902">
        <f t="shared" si="361"/>
        <v>27</v>
      </c>
      <c r="Q3902" t="str">
        <f t="shared" si="362"/>
        <v>theater</v>
      </c>
      <c r="R3902" t="str">
        <f t="shared" si="365"/>
        <v>plays</v>
      </c>
      <c r="S3902" s="10">
        <f t="shared" si="363"/>
        <v>42135.884155092594</v>
      </c>
      <c r="T3902" s="10">
        <f t="shared" si="364"/>
        <v>42165.884155092594</v>
      </c>
    </row>
    <row r="3903" spans="1:20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5"/>
        <v>plays</v>
      </c>
      <c r="S3903" s="10">
        <f t="shared" si="363"/>
        <v>42317.618043981478</v>
      </c>
      <c r="T3903" s="10">
        <f t="shared" si="364"/>
        <v>42357.618043981478</v>
      </c>
    </row>
    <row r="3904" spans="1:20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5"/>
        <v>plays</v>
      </c>
      <c r="S3904" s="10">
        <f t="shared" si="363"/>
        <v>42663.259745370371</v>
      </c>
      <c r="T3904" s="10">
        <f t="shared" si="364"/>
        <v>42688.301412037035</v>
      </c>
    </row>
    <row r="3905" spans="1:20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t="e">
        <f t="shared" si="361"/>
        <v>#DIV/0!</v>
      </c>
      <c r="Q3905" t="str">
        <f t="shared" si="362"/>
        <v>theater</v>
      </c>
      <c r="R3905" t="str">
        <f t="shared" si="365"/>
        <v>plays</v>
      </c>
      <c r="S3905" s="10">
        <f t="shared" si="363"/>
        <v>42185.802835648145</v>
      </c>
      <c r="T3905" s="10">
        <f t="shared" si="364"/>
        <v>42230.609722222223</v>
      </c>
    </row>
    <row r="3906" spans="1:20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0.03</v>
      </c>
      <c r="P3906">
        <f t="shared" si="361"/>
        <v>1.5</v>
      </c>
      <c r="Q3906" t="str">
        <f t="shared" si="362"/>
        <v>theater</v>
      </c>
      <c r="R3906" t="str">
        <f t="shared" si="365"/>
        <v>plays</v>
      </c>
      <c r="S3906" s="10">
        <f t="shared" si="363"/>
        <v>42095.020833333336</v>
      </c>
      <c r="T3906" s="10">
        <f t="shared" si="364"/>
        <v>42109.00277777778</v>
      </c>
    </row>
    <row r="3907" spans="1:20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11.533333333333333</v>
      </c>
      <c r="P3907">
        <f t="shared" ref="P3907:P3970" si="367">(E3907/L3907)</f>
        <v>24.714285714285715</v>
      </c>
      <c r="Q3907" t="str">
        <f t="shared" ref="Q3907:Q3970" si="368">LEFT(N3907,SEARCH("/",N3907,1)-1)</f>
        <v>theater</v>
      </c>
      <c r="R3907" t="str">
        <f t="shared" si="365"/>
        <v>plays</v>
      </c>
      <c r="S3907" s="10">
        <f t="shared" ref="S3907:S3970" si="369">(J3907/86400)+25569+(-5/24)</f>
        <v>42124.415543981479</v>
      </c>
      <c r="T3907" s="10">
        <f t="shared" ref="T3907:T3970" si="370">(I3907/86400)+25569+(-5/24)</f>
        <v>42166.749999999993</v>
      </c>
    </row>
    <row r="3908" spans="1:20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5"/>
        <v>plays</v>
      </c>
      <c r="S3908" s="10">
        <f t="shared" si="369"/>
        <v>42143.709409722222</v>
      </c>
      <c r="T3908" s="10">
        <f t="shared" si="370"/>
        <v>42181.350694444445</v>
      </c>
    </row>
    <row r="3909" spans="1:20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5"/>
        <v>plays</v>
      </c>
      <c r="S3909" s="10">
        <f t="shared" si="369"/>
        <v>41906.611180555556</v>
      </c>
      <c r="T3909" s="10">
        <f t="shared" si="370"/>
        <v>41938.630555555552</v>
      </c>
    </row>
    <row r="3910" spans="1:20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ref="R3910:R3973" si="371">RIGHT(N3910,VALUE(LEN(N3910)-LEN(LEFT(N3910,SEARCH("/",N3910,1)-1))-1))</f>
        <v>plays</v>
      </c>
      <c r="S3910" s="10">
        <f t="shared" si="369"/>
        <v>41833.927037037036</v>
      </c>
      <c r="T3910" s="10">
        <f t="shared" si="370"/>
        <v>41848.927037037036</v>
      </c>
    </row>
    <row r="3911" spans="1:20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ref="O3911:O3974" si="372">(E3911/D3911)*100</f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71"/>
        <v>plays</v>
      </c>
      <c r="S3911" s="10">
        <f t="shared" si="369"/>
        <v>41863.150949074072</v>
      </c>
      <c r="T3911" s="10">
        <f t="shared" si="370"/>
        <v>41893.150949074072</v>
      </c>
    </row>
    <row r="3912" spans="1:20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72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71"/>
        <v>plays</v>
      </c>
      <c r="S3912" s="10">
        <f t="shared" si="369"/>
        <v>42224.548576388886</v>
      </c>
      <c r="T3912" s="10">
        <f t="shared" si="370"/>
        <v>42254.548576388886</v>
      </c>
    </row>
    <row r="3913" spans="1:20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72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71"/>
        <v>plays</v>
      </c>
      <c r="S3913" s="10">
        <f t="shared" si="369"/>
        <v>41939.603900462964</v>
      </c>
      <c r="T3913" s="10">
        <f t="shared" si="370"/>
        <v>41969.645567129628</v>
      </c>
    </row>
    <row r="3914" spans="1:20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72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71"/>
        <v>plays</v>
      </c>
      <c r="S3914" s="10">
        <f t="shared" si="369"/>
        <v>42059.061689814807</v>
      </c>
      <c r="T3914" s="10">
        <f t="shared" si="370"/>
        <v>42118.982638888883</v>
      </c>
    </row>
    <row r="3915" spans="1:20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72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71"/>
        <v>plays</v>
      </c>
      <c r="S3915" s="10">
        <f t="shared" si="369"/>
        <v>42308.002881944441</v>
      </c>
      <c r="T3915" s="10">
        <f t="shared" si="370"/>
        <v>42338.044548611106</v>
      </c>
    </row>
    <row r="3916" spans="1:20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72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71"/>
        <v>plays</v>
      </c>
      <c r="S3916" s="10">
        <f t="shared" si="369"/>
        <v>42114.610601851855</v>
      </c>
      <c r="T3916" s="10">
        <f t="shared" si="370"/>
        <v>42134.749305555553</v>
      </c>
    </row>
    <row r="3917" spans="1:20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72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71"/>
        <v>plays</v>
      </c>
      <c r="S3917" s="10">
        <f t="shared" si="369"/>
        <v>42492.776724537034</v>
      </c>
      <c r="T3917" s="10">
        <f t="shared" si="370"/>
        <v>42522.776724537034</v>
      </c>
    </row>
    <row r="3918" spans="1:20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72"/>
        <v>0</v>
      </c>
      <c r="P3918" t="e">
        <f t="shared" si="367"/>
        <v>#DIV/0!</v>
      </c>
      <c r="Q3918" t="str">
        <f t="shared" si="368"/>
        <v>theater</v>
      </c>
      <c r="R3918" t="str">
        <f t="shared" si="371"/>
        <v>plays</v>
      </c>
      <c r="S3918" s="10">
        <f t="shared" si="369"/>
        <v>42494.263333333329</v>
      </c>
      <c r="T3918" s="10">
        <f t="shared" si="370"/>
        <v>42524.263333333329</v>
      </c>
    </row>
    <row r="3919" spans="1:20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72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71"/>
        <v>plays</v>
      </c>
      <c r="S3919" s="10">
        <f t="shared" si="369"/>
        <v>41863.318993055553</v>
      </c>
      <c r="T3919" s="10">
        <f t="shared" si="370"/>
        <v>41893.318993055553</v>
      </c>
    </row>
    <row r="3920" spans="1:20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72"/>
        <v>0.2</v>
      </c>
      <c r="P3920">
        <f t="shared" si="367"/>
        <v>40</v>
      </c>
      <c r="Q3920" t="str">
        <f t="shared" si="368"/>
        <v>theater</v>
      </c>
      <c r="R3920" t="str">
        <f t="shared" si="371"/>
        <v>plays</v>
      </c>
      <c r="S3920" s="10">
        <f t="shared" si="369"/>
        <v>41843.456284722219</v>
      </c>
      <c r="T3920" s="10">
        <f t="shared" si="370"/>
        <v>41855.458333333328</v>
      </c>
    </row>
    <row r="3921" spans="1:20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72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71"/>
        <v>plays</v>
      </c>
      <c r="S3921" s="10">
        <f t="shared" si="369"/>
        <v>42358.476539351854</v>
      </c>
      <c r="T3921" s="10">
        <f t="shared" si="370"/>
        <v>42386.791666666664</v>
      </c>
    </row>
    <row r="3922" spans="1:20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72"/>
        <v>5.4</v>
      </c>
      <c r="P3922">
        <f t="shared" si="367"/>
        <v>45</v>
      </c>
      <c r="Q3922" t="str">
        <f t="shared" si="368"/>
        <v>theater</v>
      </c>
      <c r="R3922" t="str">
        <f t="shared" si="371"/>
        <v>plays</v>
      </c>
      <c r="S3922" s="10">
        <f t="shared" si="369"/>
        <v>42657.178935185184</v>
      </c>
      <c r="T3922" s="10">
        <f t="shared" si="370"/>
        <v>42687.220601851848</v>
      </c>
    </row>
    <row r="3923" spans="1:20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72"/>
        <v>0</v>
      </c>
      <c r="P3923" t="e">
        <f t="shared" si="367"/>
        <v>#DIV/0!</v>
      </c>
      <c r="Q3923" t="str">
        <f t="shared" si="368"/>
        <v>theater</v>
      </c>
      <c r="R3923" t="str">
        <f t="shared" si="371"/>
        <v>plays</v>
      </c>
      <c r="S3923" s="10">
        <f t="shared" si="369"/>
        <v>41926.333969907406</v>
      </c>
      <c r="T3923" s="10">
        <f t="shared" si="370"/>
        <v>41938.541666666664</v>
      </c>
    </row>
    <row r="3924" spans="1:20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71"/>
        <v>plays</v>
      </c>
      <c r="S3924" s="10">
        <f t="shared" si="369"/>
        <v>42020.560300925928</v>
      </c>
      <c r="T3924" s="10">
        <f t="shared" si="370"/>
        <v>42065.749999999993</v>
      </c>
    </row>
    <row r="3925" spans="1:20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71"/>
        <v>plays</v>
      </c>
      <c r="S3925" s="10">
        <f t="shared" si="369"/>
        <v>42075.771655092591</v>
      </c>
      <c r="T3925" s="10">
        <f t="shared" si="370"/>
        <v>42103.771655092591</v>
      </c>
    </row>
    <row r="3926" spans="1:20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71"/>
        <v>plays</v>
      </c>
      <c r="S3926" s="10">
        <f t="shared" si="369"/>
        <v>41786.751412037032</v>
      </c>
      <c r="T3926" s="10">
        <f t="shared" si="370"/>
        <v>41816.751412037032</v>
      </c>
    </row>
    <row r="3927" spans="1:20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10</v>
      </c>
      <c r="P3927">
        <f t="shared" si="367"/>
        <v>5</v>
      </c>
      <c r="Q3927" t="str">
        <f t="shared" si="368"/>
        <v>theater</v>
      </c>
      <c r="R3927" t="str">
        <f t="shared" si="371"/>
        <v>plays</v>
      </c>
      <c r="S3927" s="10">
        <f t="shared" si="369"/>
        <v>41820.662488425922</v>
      </c>
      <c r="T3927" s="10">
        <f t="shared" si="370"/>
        <v>41850.662488425922</v>
      </c>
    </row>
    <row r="3928" spans="1:20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0.3</v>
      </c>
      <c r="P3928">
        <f t="shared" si="367"/>
        <v>15</v>
      </c>
      <c r="Q3928" t="str">
        <f t="shared" si="368"/>
        <v>theater</v>
      </c>
      <c r="R3928" t="str">
        <f t="shared" si="371"/>
        <v>plays</v>
      </c>
      <c r="S3928" s="10">
        <f t="shared" si="369"/>
        <v>41969.876712962963</v>
      </c>
      <c r="T3928" s="10">
        <f t="shared" si="370"/>
        <v>41999.876712962963</v>
      </c>
    </row>
    <row r="3929" spans="1:20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1</v>
      </c>
      <c r="P3929">
        <f t="shared" si="367"/>
        <v>12.5</v>
      </c>
      <c r="Q3929" t="str">
        <f t="shared" si="368"/>
        <v>theater</v>
      </c>
      <c r="R3929" t="str">
        <f t="shared" si="371"/>
        <v>plays</v>
      </c>
      <c r="S3929" s="10">
        <f t="shared" si="369"/>
        <v>41830.059074074074</v>
      </c>
      <c r="T3929" s="10">
        <f t="shared" si="370"/>
        <v>41860.059074074074</v>
      </c>
    </row>
    <row r="3930" spans="1:20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71"/>
        <v>plays</v>
      </c>
      <c r="S3930" s="10">
        <f t="shared" si="369"/>
        <v>42265.474849537037</v>
      </c>
      <c r="T3930" s="10">
        <f t="shared" si="370"/>
        <v>42292.999305555553</v>
      </c>
    </row>
    <row r="3931" spans="1:20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71"/>
        <v>plays</v>
      </c>
      <c r="S3931" s="10">
        <f t="shared" si="369"/>
        <v>42601.618807870364</v>
      </c>
      <c r="T3931" s="10">
        <f t="shared" si="370"/>
        <v>42631.618807870364</v>
      </c>
    </row>
    <row r="3932" spans="1:20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t="e">
        <f t="shared" si="367"/>
        <v>#DIV/0!</v>
      </c>
      <c r="Q3932" t="str">
        <f t="shared" si="368"/>
        <v>theater</v>
      </c>
      <c r="R3932" t="str">
        <f t="shared" si="371"/>
        <v>plays</v>
      </c>
      <c r="S3932" s="10">
        <f t="shared" si="369"/>
        <v>42433.13041666666</v>
      </c>
      <c r="T3932" s="10">
        <f t="shared" si="370"/>
        <v>42461.041666666664</v>
      </c>
    </row>
    <row r="3933" spans="1:20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t="e">
        <f t="shared" si="367"/>
        <v>#DIV/0!</v>
      </c>
      <c r="Q3933" t="str">
        <f t="shared" si="368"/>
        <v>theater</v>
      </c>
      <c r="R3933" t="str">
        <f t="shared" si="371"/>
        <v>plays</v>
      </c>
      <c r="S3933" s="10">
        <f t="shared" si="369"/>
        <v>42227.943368055552</v>
      </c>
      <c r="T3933" s="10">
        <f t="shared" si="370"/>
        <v>42252.943368055552</v>
      </c>
    </row>
    <row r="3934" spans="1:20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71"/>
        <v>plays</v>
      </c>
      <c r="S3934" s="10">
        <f t="shared" si="369"/>
        <v>42414.960231481477</v>
      </c>
      <c r="T3934" s="10">
        <f t="shared" si="370"/>
        <v>42444.918564814812</v>
      </c>
    </row>
    <row r="3935" spans="1:20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71"/>
        <v>plays</v>
      </c>
      <c r="S3935" s="10">
        <f t="shared" si="369"/>
        <v>42538.759976851848</v>
      </c>
      <c r="T3935" s="10">
        <f t="shared" si="370"/>
        <v>42567.821527777771</v>
      </c>
    </row>
    <row r="3936" spans="1:20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71"/>
        <v>plays</v>
      </c>
      <c r="S3936" s="10">
        <f t="shared" si="369"/>
        <v>42233.463414351849</v>
      </c>
      <c r="T3936" s="10">
        <f t="shared" si="370"/>
        <v>42278.333333333336</v>
      </c>
    </row>
    <row r="3937" spans="1:20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71"/>
        <v>plays</v>
      </c>
      <c r="S3937" s="10">
        <f t="shared" si="369"/>
        <v>42221.448449074072</v>
      </c>
      <c r="T3937" s="10">
        <f t="shared" si="370"/>
        <v>42281.448449074072</v>
      </c>
    </row>
    <row r="3938" spans="1:20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t="e">
        <f t="shared" si="367"/>
        <v>#DIV/0!</v>
      </c>
      <c r="Q3938" t="str">
        <f t="shared" si="368"/>
        <v>theater</v>
      </c>
      <c r="R3938" t="str">
        <f t="shared" si="371"/>
        <v>plays</v>
      </c>
      <c r="S3938" s="10">
        <f t="shared" si="369"/>
        <v>42675.054629629631</v>
      </c>
      <c r="T3938" s="10">
        <f t="shared" si="370"/>
        <v>42705.096296296295</v>
      </c>
    </row>
    <row r="3939" spans="1:20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71"/>
        <v>plays</v>
      </c>
      <c r="S3939" s="10">
        <f t="shared" si="369"/>
        <v>42534.423148148147</v>
      </c>
      <c r="T3939" s="10">
        <f t="shared" si="370"/>
        <v>42562.423148148147</v>
      </c>
    </row>
    <row r="3940" spans="1:20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71"/>
        <v>plays</v>
      </c>
      <c r="S3940" s="10">
        <f t="shared" si="369"/>
        <v>42151.697384259256</v>
      </c>
      <c r="T3940" s="10">
        <f t="shared" si="370"/>
        <v>42182.697384259256</v>
      </c>
    </row>
    <row r="3941" spans="1:20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0.1</v>
      </c>
      <c r="P3941">
        <f t="shared" si="367"/>
        <v>5</v>
      </c>
      <c r="Q3941" t="str">
        <f t="shared" si="368"/>
        <v>theater</v>
      </c>
      <c r="R3941" t="str">
        <f t="shared" si="371"/>
        <v>plays</v>
      </c>
      <c r="S3941" s="10">
        <f t="shared" si="369"/>
        <v>41915.191886574074</v>
      </c>
      <c r="T3941" s="10">
        <f t="shared" si="370"/>
        <v>41918.979166666664</v>
      </c>
    </row>
    <row r="3942" spans="1:20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0.22</v>
      </c>
      <c r="P3942">
        <f t="shared" si="367"/>
        <v>5.5</v>
      </c>
      <c r="Q3942" t="str">
        <f t="shared" si="368"/>
        <v>theater</v>
      </c>
      <c r="R3942" t="str">
        <f t="shared" si="371"/>
        <v>plays</v>
      </c>
      <c r="S3942" s="10">
        <f t="shared" si="369"/>
        <v>41961.284155092588</v>
      </c>
      <c r="T3942" s="10">
        <f t="shared" si="370"/>
        <v>42006.284155092588</v>
      </c>
    </row>
    <row r="3943" spans="1:20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71"/>
        <v>plays</v>
      </c>
      <c r="S3943" s="10">
        <f t="shared" si="369"/>
        <v>41940.378900462958</v>
      </c>
      <c r="T3943" s="10">
        <f t="shared" si="370"/>
        <v>41967.833333333336</v>
      </c>
    </row>
    <row r="3944" spans="1:20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t="e">
        <f t="shared" si="367"/>
        <v>#DIV/0!</v>
      </c>
      <c r="Q3944" t="str">
        <f t="shared" si="368"/>
        <v>theater</v>
      </c>
      <c r="R3944" t="str">
        <f t="shared" si="371"/>
        <v>plays</v>
      </c>
      <c r="S3944" s="10">
        <f t="shared" si="369"/>
        <v>42111.695763888885</v>
      </c>
      <c r="T3944" s="10">
        <f t="shared" si="370"/>
        <v>42171.695763888885</v>
      </c>
    </row>
    <row r="3945" spans="1:20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71"/>
        <v>plays</v>
      </c>
      <c r="S3945" s="10">
        <f t="shared" si="369"/>
        <v>42279.570231481477</v>
      </c>
      <c r="T3945" s="10">
        <f t="shared" si="370"/>
        <v>42310.493055555555</v>
      </c>
    </row>
    <row r="3946" spans="1:20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t="e">
        <f t="shared" si="367"/>
        <v>#DIV/0!</v>
      </c>
      <c r="Q3946" t="str">
        <f t="shared" si="368"/>
        <v>theater</v>
      </c>
      <c r="R3946" t="str">
        <f t="shared" si="371"/>
        <v>plays</v>
      </c>
      <c r="S3946" s="10">
        <f t="shared" si="369"/>
        <v>42213.454571759255</v>
      </c>
      <c r="T3946" s="10">
        <f t="shared" si="370"/>
        <v>42243.454571759255</v>
      </c>
    </row>
    <row r="3947" spans="1:20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0.25</v>
      </c>
      <c r="P3947">
        <f t="shared" si="367"/>
        <v>5</v>
      </c>
      <c r="Q3947" t="str">
        <f t="shared" si="368"/>
        <v>theater</v>
      </c>
      <c r="R3947" t="str">
        <f t="shared" si="371"/>
        <v>plays</v>
      </c>
      <c r="S3947" s="10">
        <f t="shared" si="369"/>
        <v>42109.593379629623</v>
      </c>
      <c r="T3947" s="10">
        <f t="shared" si="370"/>
        <v>42139.593379629623</v>
      </c>
    </row>
    <row r="3948" spans="1:20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</v>
      </c>
      <c r="P3948">
        <f t="shared" si="367"/>
        <v>39</v>
      </c>
      <c r="Q3948" t="str">
        <f t="shared" si="368"/>
        <v>theater</v>
      </c>
      <c r="R3948" t="str">
        <f t="shared" si="371"/>
        <v>plays</v>
      </c>
      <c r="S3948" s="10">
        <f t="shared" si="369"/>
        <v>42031.625254629624</v>
      </c>
      <c r="T3948" s="10">
        <f t="shared" si="370"/>
        <v>42063.124999999993</v>
      </c>
    </row>
    <row r="3949" spans="1:20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71"/>
        <v>plays</v>
      </c>
      <c r="S3949" s="10">
        <f t="shared" si="369"/>
        <v>42614.934537037036</v>
      </c>
      <c r="T3949" s="10">
        <f t="shared" si="370"/>
        <v>42644.934537037036</v>
      </c>
    </row>
    <row r="3950" spans="1:20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t="e">
        <f t="shared" si="367"/>
        <v>#DIV/0!</v>
      </c>
      <c r="Q3950" t="str">
        <f t="shared" si="368"/>
        <v>theater</v>
      </c>
      <c r="R3950" t="str">
        <f t="shared" si="371"/>
        <v>plays</v>
      </c>
      <c r="S3950" s="10">
        <f t="shared" si="369"/>
        <v>41829.117164351854</v>
      </c>
      <c r="T3950" s="10">
        <f t="shared" si="370"/>
        <v>41889.117164351854</v>
      </c>
    </row>
    <row r="3951" spans="1:20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71"/>
        <v>plays</v>
      </c>
      <c r="S3951" s="10">
        <f t="shared" si="369"/>
        <v>42015.912280092591</v>
      </c>
      <c r="T3951" s="10">
        <f t="shared" si="370"/>
        <v>42045.912280092591</v>
      </c>
    </row>
    <row r="3952" spans="1:20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0.625</v>
      </c>
      <c r="P3952">
        <f t="shared" si="367"/>
        <v>25</v>
      </c>
      <c r="Q3952" t="str">
        <f t="shared" si="368"/>
        <v>theater</v>
      </c>
      <c r="R3952" t="str">
        <f t="shared" si="371"/>
        <v>plays</v>
      </c>
      <c r="S3952" s="10">
        <f t="shared" si="369"/>
        <v>42439.493981481479</v>
      </c>
      <c r="T3952" s="10">
        <f t="shared" si="370"/>
        <v>42468.565972222219</v>
      </c>
    </row>
    <row r="3953" spans="1:20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71"/>
        <v>plays</v>
      </c>
      <c r="S3953" s="10">
        <f t="shared" si="369"/>
        <v>42433.617384259262</v>
      </c>
      <c r="T3953" s="10">
        <f t="shared" si="370"/>
        <v>42493.57571759259</v>
      </c>
    </row>
    <row r="3954" spans="1:20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71"/>
        <v>plays</v>
      </c>
      <c r="S3954" s="10">
        <f t="shared" si="369"/>
        <v>42243.582060185181</v>
      </c>
      <c r="T3954" s="10">
        <f t="shared" si="370"/>
        <v>42303.582060185181</v>
      </c>
    </row>
    <row r="3955" spans="1:20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t="e">
        <f t="shared" si="367"/>
        <v>#DIV/0!</v>
      </c>
      <c r="Q3955" t="str">
        <f t="shared" si="368"/>
        <v>theater</v>
      </c>
      <c r="R3955" t="str">
        <f t="shared" si="371"/>
        <v>plays</v>
      </c>
      <c r="S3955" s="10">
        <f t="shared" si="369"/>
        <v>42549.840115740742</v>
      </c>
      <c r="T3955" s="10">
        <f t="shared" si="370"/>
        <v>42580.770138888889</v>
      </c>
    </row>
    <row r="3956" spans="1:20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t="e">
        <f t="shared" si="367"/>
        <v>#DIV/0!</v>
      </c>
      <c r="Q3956" t="str">
        <f t="shared" si="368"/>
        <v>theater</v>
      </c>
      <c r="R3956" t="str">
        <f t="shared" si="371"/>
        <v>plays</v>
      </c>
      <c r="S3956" s="10">
        <f t="shared" si="369"/>
        <v>41774.442870370367</v>
      </c>
      <c r="T3956" s="10">
        <f t="shared" si="370"/>
        <v>41834.442870370367</v>
      </c>
    </row>
    <row r="3957" spans="1:20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71"/>
        <v>plays</v>
      </c>
      <c r="S3957" s="10">
        <f t="shared" si="369"/>
        <v>42306.640520833331</v>
      </c>
      <c r="T3957" s="10">
        <f t="shared" si="370"/>
        <v>42336.682187499995</v>
      </c>
    </row>
    <row r="3958" spans="1:20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t="e">
        <f t="shared" si="367"/>
        <v>#DIV/0!</v>
      </c>
      <c r="Q3958" t="str">
        <f t="shared" si="368"/>
        <v>theater</v>
      </c>
      <c r="R3958" t="str">
        <f t="shared" si="371"/>
        <v>plays</v>
      </c>
      <c r="S3958" s="10">
        <f t="shared" si="369"/>
        <v>42457.723692129628</v>
      </c>
      <c r="T3958" s="10">
        <f t="shared" si="370"/>
        <v>42484.805555555555</v>
      </c>
    </row>
    <row r="3959" spans="1:20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71"/>
        <v>plays</v>
      </c>
      <c r="S3959" s="10">
        <f t="shared" si="369"/>
        <v>42513.76798611111</v>
      </c>
      <c r="T3959" s="10">
        <f t="shared" si="370"/>
        <v>42559.76798611111</v>
      </c>
    </row>
    <row r="3960" spans="1:20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71"/>
        <v>plays</v>
      </c>
      <c r="S3960" s="10">
        <f t="shared" si="369"/>
        <v>41816.742037037031</v>
      </c>
      <c r="T3960" s="10">
        <f t="shared" si="370"/>
        <v>41853.375</v>
      </c>
    </row>
    <row r="3961" spans="1:20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71"/>
        <v>plays</v>
      </c>
      <c r="S3961" s="10">
        <f t="shared" si="369"/>
        <v>41880.580509259256</v>
      </c>
      <c r="T3961" s="10">
        <f t="shared" si="370"/>
        <v>41910.580509259256</v>
      </c>
    </row>
    <row r="3962" spans="1:20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1.5</v>
      </c>
      <c r="P3962">
        <f t="shared" si="367"/>
        <v>11.25</v>
      </c>
      <c r="Q3962" t="str">
        <f t="shared" si="368"/>
        <v>theater</v>
      </c>
      <c r="R3962" t="str">
        <f t="shared" si="371"/>
        <v>plays</v>
      </c>
      <c r="S3962" s="10">
        <f t="shared" si="369"/>
        <v>42342.63722222222</v>
      </c>
      <c r="T3962" s="10">
        <f t="shared" si="370"/>
        <v>42372.63722222222</v>
      </c>
    </row>
    <row r="3963" spans="1:20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0.42</v>
      </c>
      <c r="P3963">
        <f t="shared" si="367"/>
        <v>10.5</v>
      </c>
      <c r="Q3963" t="str">
        <f t="shared" si="368"/>
        <v>theater</v>
      </c>
      <c r="R3963" t="str">
        <f t="shared" si="371"/>
        <v>plays</v>
      </c>
      <c r="S3963" s="10">
        <f t="shared" si="369"/>
        <v>41745.682986111111</v>
      </c>
      <c r="T3963" s="10">
        <f t="shared" si="370"/>
        <v>41767.682986111111</v>
      </c>
    </row>
    <row r="3964" spans="1:20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71"/>
        <v>plays</v>
      </c>
      <c r="S3964" s="10">
        <f t="shared" si="369"/>
        <v>42311.413124999999</v>
      </c>
      <c r="T3964" s="10">
        <f t="shared" si="370"/>
        <v>42336.413124999999</v>
      </c>
    </row>
    <row r="3965" spans="1:20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t="e">
        <f t="shared" si="367"/>
        <v>#DIV/0!</v>
      </c>
      <c r="Q3965" t="str">
        <f t="shared" si="368"/>
        <v>theater</v>
      </c>
      <c r="R3965" t="str">
        <f t="shared" si="371"/>
        <v>plays</v>
      </c>
      <c r="S3965" s="10">
        <f t="shared" si="369"/>
        <v>42295.945798611108</v>
      </c>
      <c r="T3965" s="10">
        <f t="shared" si="370"/>
        <v>42325.987465277773</v>
      </c>
    </row>
    <row r="3966" spans="1:20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</v>
      </c>
      <c r="P3966">
        <f t="shared" si="367"/>
        <v>42</v>
      </c>
      <c r="Q3966" t="str">
        <f t="shared" si="368"/>
        <v>theater</v>
      </c>
      <c r="R3966" t="str">
        <f t="shared" si="371"/>
        <v>plays</v>
      </c>
      <c r="S3966" s="10">
        <f t="shared" si="369"/>
        <v>42053.513726851852</v>
      </c>
      <c r="T3966" s="10">
        <f t="shared" si="370"/>
        <v>42113.47206018518</v>
      </c>
    </row>
    <row r="3967" spans="1:20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71"/>
        <v>plays</v>
      </c>
      <c r="S3967" s="10">
        <f t="shared" si="369"/>
        <v>42414.027546296296</v>
      </c>
      <c r="T3967" s="10">
        <f t="shared" si="370"/>
        <v>42473.985879629625</v>
      </c>
    </row>
    <row r="3968" spans="1:20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0.6</v>
      </c>
      <c r="P3968">
        <f t="shared" si="367"/>
        <v>22.5</v>
      </c>
      <c r="Q3968" t="str">
        <f t="shared" si="368"/>
        <v>theater</v>
      </c>
      <c r="R3968" t="str">
        <f t="shared" si="371"/>
        <v>plays</v>
      </c>
      <c r="S3968" s="10">
        <f t="shared" si="369"/>
        <v>41801.503217592588</v>
      </c>
      <c r="T3968" s="10">
        <f t="shared" si="370"/>
        <v>41843.915972222218</v>
      </c>
    </row>
    <row r="3969" spans="1:20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71"/>
        <v>plays</v>
      </c>
      <c r="S3969" s="10">
        <f t="shared" si="369"/>
        <v>42770.082256944443</v>
      </c>
      <c r="T3969" s="10">
        <f t="shared" si="370"/>
        <v>42800.082256944443</v>
      </c>
    </row>
    <row r="3970" spans="1:20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71"/>
        <v>plays</v>
      </c>
      <c r="S3970" s="10">
        <f t="shared" si="369"/>
        <v>42452.60732638889</v>
      </c>
      <c r="T3970" s="10">
        <f t="shared" si="370"/>
        <v>42512.60732638889</v>
      </c>
    </row>
    <row r="3971" spans="1:20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7.4690265486725664</v>
      </c>
      <c r="P3971">
        <f t="shared" ref="P3971:P4034" si="373">(E3971/L3971)</f>
        <v>35.166666666666664</v>
      </c>
      <c r="Q3971" t="str">
        <f t="shared" ref="Q3971:Q4034" si="374">LEFT(N3971,SEARCH("/",N3971,1)-1)</f>
        <v>theater</v>
      </c>
      <c r="R3971" t="str">
        <f t="shared" si="371"/>
        <v>plays</v>
      </c>
      <c r="S3971" s="10">
        <f t="shared" ref="S3971:S4034" si="375">(J3971/86400)+25569+(-5/24)</f>
        <v>42601.646365740737</v>
      </c>
      <c r="T3971" s="10">
        <f t="shared" ref="T3971:T4034" si="376">(I3971/86400)+25569+(-5/24)</f>
        <v>42610.954861111109</v>
      </c>
    </row>
    <row r="3972" spans="1:20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1"/>
        <v>plays</v>
      </c>
      <c r="S3972" s="10">
        <f t="shared" si="375"/>
        <v>42447.655219907407</v>
      </c>
      <c r="T3972" s="10">
        <f t="shared" si="376"/>
        <v>42477.655219907407</v>
      </c>
    </row>
    <row r="3973" spans="1:20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1"/>
        <v>plays</v>
      </c>
      <c r="S3973" s="10">
        <f t="shared" si="375"/>
        <v>41811.327847222223</v>
      </c>
      <c r="T3973" s="10">
        <f t="shared" si="376"/>
        <v>41841.327847222223</v>
      </c>
    </row>
    <row r="3974" spans="1:20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ref="R3974:R4037" si="377">RIGHT(N3974,VALUE(LEN(N3974)-LEN(LEFT(N3974,SEARCH("/",N3974,1)-1))-1))</f>
        <v>plays</v>
      </c>
      <c r="S3974" s="10">
        <f t="shared" si="375"/>
        <v>41980.859189814808</v>
      </c>
      <c r="T3974" s="10">
        <f t="shared" si="376"/>
        <v>42040.859189814808</v>
      </c>
    </row>
    <row r="3975" spans="1:20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ref="O3975:O4038" si="378">(E3975/D3975)*100</f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7"/>
        <v>plays</v>
      </c>
      <c r="S3975" s="10">
        <f t="shared" si="375"/>
        <v>42469.475810185184</v>
      </c>
      <c r="T3975" s="10">
        <f t="shared" si="376"/>
        <v>42498.958333333336</v>
      </c>
    </row>
    <row r="3976" spans="1:20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8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7"/>
        <v>plays</v>
      </c>
      <c r="S3976" s="10">
        <f t="shared" si="375"/>
        <v>42493.338518518511</v>
      </c>
      <c r="T3976" s="10">
        <f t="shared" si="376"/>
        <v>42523.338518518511</v>
      </c>
    </row>
    <row r="3977" spans="1:20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8"/>
        <v>0</v>
      </c>
      <c r="P3977" t="e">
        <f t="shared" si="373"/>
        <v>#DIV/0!</v>
      </c>
      <c r="Q3977" t="str">
        <f t="shared" si="374"/>
        <v>theater</v>
      </c>
      <c r="R3977" t="str">
        <f t="shared" si="377"/>
        <v>plays</v>
      </c>
      <c r="S3977" s="10">
        <f t="shared" si="375"/>
        <v>42534.658541666664</v>
      </c>
      <c r="T3977" s="10">
        <f t="shared" si="376"/>
        <v>42564.658541666664</v>
      </c>
    </row>
    <row r="3978" spans="1:20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8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7"/>
        <v>plays</v>
      </c>
      <c r="S3978" s="10">
        <f t="shared" si="375"/>
        <v>41830.650011574071</v>
      </c>
      <c r="T3978" s="10">
        <f t="shared" si="376"/>
        <v>41852.083333333328</v>
      </c>
    </row>
    <row r="3979" spans="1:20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8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7"/>
        <v>plays</v>
      </c>
      <c r="S3979" s="10">
        <f t="shared" si="375"/>
        <v>42543.580231481479</v>
      </c>
      <c r="T3979" s="10">
        <f t="shared" si="376"/>
        <v>42573.580231481479</v>
      </c>
    </row>
    <row r="3980" spans="1:20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8"/>
        <v>10.7</v>
      </c>
      <c r="P3980">
        <f t="shared" si="373"/>
        <v>26.75</v>
      </c>
      <c r="Q3980" t="str">
        <f t="shared" si="374"/>
        <v>theater</v>
      </c>
      <c r="R3980" t="str">
        <f t="shared" si="377"/>
        <v>plays</v>
      </c>
      <c r="S3980" s="10">
        <f t="shared" si="375"/>
        <v>41975.434641203705</v>
      </c>
      <c r="T3980" s="10">
        <f t="shared" si="376"/>
        <v>42035.434641203705</v>
      </c>
    </row>
    <row r="3981" spans="1:20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8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7"/>
        <v>plays</v>
      </c>
      <c r="S3981" s="10">
        <f t="shared" si="375"/>
        <v>42069.695104166669</v>
      </c>
      <c r="T3981" s="10">
        <f t="shared" si="376"/>
        <v>42092.624999999993</v>
      </c>
    </row>
    <row r="3982" spans="1:20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8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7"/>
        <v>plays</v>
      </c>
      <c r="S3982" s="10">
        <f t="shared" si="375"/>
        <v>41795.390590277777</v>
      </c>
      <c r="T3982" s="10">
        <f t="shared" si="376"/>
        <v>41825.390590277777</v>
      </c>
    </row>
    <row r="3983" spans="1:20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8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7"/>
        <v>plays</v>
      </c>
      <c r="S3983" s="10">
        <f t="shared" si="375"/>
        <v>42507.971631944441</v>
      </c>
      <c r="T3983" s="10">
        <f t="shared" si="376"/>
        <v>42567.971631944441</v>
      </c>
    </row>
    <row r="3984" spans="1:20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8"/>
        <v>20</v>
      </c>
      <c r="P3984">
        <f t="shared" si="373"/>
        <v>34</v>
      </c>
      <c r="Q3984" t="str">
        <f t="shared" si="374"/>
        <v>theater</v>
      </c>
      <c r="R3984" t="str">
        <f t="shared" si="377"/>
        <v>plays</v>
      </c>
      <c r="S3984" s="10">
        <f t="shared" si="375"/>
        <v>42132.601620370369</v>
      </c>
      <c r="T3984" s="10">
        <f t="shared" si="376"/>
        <v>42192.601620370369</v>
      </c>
    </row>
    <row r="3985" spans="1:20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8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7"/>
        <v>plays</v>
      </c>
      <c r="S3985" s="10">
        <f t="shared" si="375"/>
        <v>41747.661527777775</v>
      </c>
      <c r="T3985" s="10">
        <f t="shared" si="376"/>
        <v>41779.082638888889</v>
      </c>
    </row>
    <row r="3986" spans="1:20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8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7"/>
        <v>plays</v>
      </c>
      <c r="S3986" s="10">
        <f t="shared" si="375"/>
        <v>41920.75513888889</v>
      </c>
      <c r="T3986" s="10">
        <f t="shared" si="376"/>
        <v>41950.791666666664</v>
      </c>
    </row>
    <row r="3987" spans="1:20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8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7"/>
        <v>plays</v>
      </c>
      <c r="S3987" s="10">
        <f t="shared" si="375"/>
        <v>42399.499074074069</v>
      </c>
      <c r="T3987" s="10">
        <f t="shared" si="376"/>
        <v>42420.670138888883</v>
      </c>
    </row>
    <row r="3988" spans="1:20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7"/>
        <v>plays</v>
      </c>
      <c r="S3988" s="10">
        <f t="shared" si="375"/>
        <v>42467.340208333328</v>
      </c>
      <c r="T3988" s="10">
        <f t="shared" si="376"/>
        <v>42496.336111111108</v>
      </c>
    </row>
    <row r="3989" spans="1:20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7"/>
        <v>plays</v>
      </c>
      <c r="S3989" s="10">
        <f t="shared" si="375"/>
        <v>41765.716319444444</v>
      </c>
      <c r="T3989" s="10">
        <f t="shared" si="376"/>
        <v>41775.716319444444</v>
      </c>
    </row>
    <row r="3990" spans="1:20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7"/>
        <v>plays</v>
      </c>
      <c r="S3990" s="10">
        <f t="shared" si="375"/>
        <v>42229.872835648144</v>
      </c>
      <c r="T3990" s="10">
        <f t="shared" si="376"/>
        <v>42244.872835648144</v>
      </c>
    </row>
    <row r="3991" spans="1:20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t="e">
        <f t="shared" si="373"/>
        <v>#DIV/0!</v>
      </c>
      <c r="Q3991" t="str">
        <f t="shared" si="374"/>
        <v>theater</v>
      </c>
      <c r="R3991" t="str">
        <f t="shared" si="377"/>
        <v>plays</v>
      </c>
      <c r="S3991" s="10">
        <f t="shared" si="375"/>
        <v>42286.541446759256</v>
      </c>
      <c r="T3991" s="10">
        <f t="shared" si="376"/>
        <v>42316.583113425928</v>
      </c>
    </row>
    <row r="3992" spans="1:20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7"/>
        <v>plays</v>
      </c>
      <c r="S3992" s="10">
        <f t="shared" si="375"/>
        <v>42401.464039351849</v>
      </c>
      <c r="T3992" s="10">
        <f t="shared" si="376"/>
        <v>42431.464039351849</v>
      </c>
    </row>
    <row r="3993" spans="1:20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20</v>
      </c>
      <c r="P3993">
        <f t="shared" si="373"/>
        <v>100</v>
      </c>
      <c r="Q3993" t="str">
        <f t="shared" si="374"/>
        <v>theater</v>
      </c>
      <c r="R3993" t="str">
        <f t="shared" si="377"/>
        <v>plays</v>
      </c>
      <c r="S3993" s="10">
        <f t="shared" si="375"/>
        <v>42125.436134259253</v>
      </c>
      <c r="T3993" s="10">
        <f t="shared" si="376"/>
        <v>42155.436134259253</v>
      </c>
    </row>
    <row r="3994" spans="1:20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7"/>
        <v>plays</v>
      </c>
      <c r="S3994" s="10">
        <f t="shared" si="375"/>
        <v>42289.732164351844</v>
      </c>
      <c r="T3994" s="10">
        <f t="shared" si="376"/>
        <v>42349.773831018516</v>
      </c>
    </row>
    <row r="3995" spans="1:20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7"/>
        <v>plays</v>
      </c>
      <c r="S3995" s="10">
        <f t="shared" si="375"/>
        <v>42107.656388888885</v>
      </c>
      <c r="T3995" s="10">
        <f t="shared" si="376"/>
        <v>42137.656388888885</v>
      </c>
    </row>
    <row r="3996" spans="1:20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0.25</v>
      </c>
      <c r="P3996">
        <f t="shared" si="373"/>
        <v>5</v>
      </c>
      <c r="Q3996" t="str">
        <f t="shared" si="374"/>
        <v>theater</v>
      </c>
      <c r="R3996" t="str">
        <f t="shared" si="377"/>
        <v>plays</v>
      </c>
      <c r="S3996" s="10">
        <f t="shared" si="375"/>
        <v>41809.181597222218</v>
      </c>
      <c r="T3996" s="10">
        <f t="shared" si="376"/>
        <v>41839.181597222218</v>
      </c>
    </row>
    <row r="3997" spans="1:20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35</v>
      </c>
      <c r="P3997">
        <f t="shared" si="373"/>
        <v>17.5</v>
      </c>
      <c r="Q3997" t="str">
        <f t="shared" si="374"/>
        <v>theater</v>
      </c>
      <c r="R3997" t="str">
        <f t="shared" si="377"/>
        <v>plays</v>
      </c>
      <c r="S3997" s="10">
        <f t="shared" si="375"/>
        <v>42019.475428240738</v>
      </c>
      <c r="T3997" s="10">
        <f t="shared" si="376"/>
        <v>42049.268749999996</v>
      </c>
    </row>
    <row r="3998" spans="1:20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7"/>
        <v>plays</v>
      </c>
      <c r="S3998" s="10">
        <f t="shared" si="375"/>
        <v>41950.058611111112</v>
      </c>
      <c r="T3998" s="10">
        <f t="shared" si="376"/>
        <v>41963.461111111108</v>
      </c>
    </row>
    <row r="3999" spans="1:20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t="e">
        <f t="shared" si="373"/>
        <v>#DIV/0!</v>
      </c>
      <c r="Q3999" t="str">
        <f t="shared" si="374"/>
        <v>theater</v>
      </c>
      <c r="R3999" t="str">
        <f t="shared" si="377"/>
        <v>plays</v>
      </c>
      <c r="S3999" s="10">
        <f t="shared" si="375"/>
        <v>42069.183113425919</v>
      </c>
      <c r="T3999" s="10">
        <f t="shared" si="376"/>
        <v>42099.141446759262</v>
      </c>
    </row>
    <row r="4000" spans="1:20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7"/>
        <v>plays</v>
      </c>
      <c r="S4000" s="10">
        <f t="shared" si="375"/>
        <v>42061.754930555551</v>
      </c>
      <c r="T4000" s="10">
        <f t="shared" si="376"/>
        <v>42091.713263888887</v>
      </c>
    </row>
    <row r="4001" spans="1:20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7"/>
        <v>plays</v>
      </c>
      <c r="S4001" s="10">
        <f t="shared" si="375"/>
        <v>41842.620347222219</v>
      </c>
      <c r="T4001" s="10">
        <f t="shared" si="376"/>
        <v>41882.619317129625</v>
      </c>
    </row>
    <row r="4002" spans="1:20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0.125</v>
      </c>
      <c r="P4002">
        <f t="shared" si="373"/>
        <v>10</v>
      </c>
      <c r="Q4002" t="str">
        <f t="shared" si="374"/>
        <v>theater</v>
      </c>
      <c r="R4002" t="str">
        <f t="shared" si="377"/>
        <v>plays</v>
      </c>
      <c r="S4002" s="10">
        <f t="shared" si="375"/>
        <v>42437.437013888884</v>
      </c>
      <c r="T4002" s="10">
        <f t="shared" si="376"/>
        <v>42497.39534722222</v>
      </c>
    </row>
    <row r="4003" spans="1:20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7"/>
        <v>plays</v>
      </c>
      <c r="S4003" s="10">
        <f t="shared" si="375"/>
        <v>42775.755879629629</v>
      </c>
      <c r="T4003" s="10">
        <f t="shared" si="376"/>
        <v>42795.583333333336</v>
      </c>
    </row>
    <row r="4004" spans="1:20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7"/>
        <v>plays</v>
      </c>
      <c r="S4004" s="10">
        <f t="shared" si="375"/>
        <v>41878.835196759253</v>
      </c>
      <c r="T4004" s="10">
        <f t="shared" si="376"/>
        <v>41908.835196759253</v>
      </c>
    </row>
    <row r="4005" spans="1:20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7"/>
        <v>plays</v>
      </c>
      <c r="S4005" s="10">
        <f t="shared" si="375"/>
        <v>42020.379016203697</v>
      </c>
      <c r="T4005" s="10">
        <f t="shared" si="376"/>
        <v>42050.379016203697</v>
      </c>
    </row>
    <row r="4006" spans="1:20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0.2</v>
      </c>
      <c r="P4006">
        <f t="shared" si="373"/>
        <v>1</v>
      </c>
      <c r="Q4006" t="str">
        <f t="shared" si="374"/>
        <v>theater</v>
      </c>
      <c r="R4006" t="str">
        <f t="shared" si="377"/>
        <v>plays</v>
      </c>
      <c r="S4006" s="10">
        <f t="shared" si="375"/>
        <v>41889.954363425924</v>
      </c>
      <c r="T4006" s="10">
        <f t="shared" si="376"/>
        <v>41919.954363425924</v>
      </c>
    </row>
    <row r="4007" spans="1:20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7"/>
        <v>plays</v>
      </c>
      <c r="S4007" s="10">
        <f t="shared" si="375"/>
        <v>41872.599363425921</v>
      </c>
      <c r="T4007" s="10">
        <f t="shared" si="376"/>
        <v>41932.599363425921</v>
      </c>
    </row>
    <row r="4008" spans="1:20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7"/>
        <v>plays</v>
      </c>
      <c r="S4008" s="10">
        <f t="shared" si="375"/>
        <v>42391.564664351848</v>
      </c>
      <c r="T4008" s="10">
        <f t="shared" si="376"/>
        <v>42416.564664351848</v>
      </c>
    </row>
    <row r="4009" spans="1:20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0.25</v>
      </c>
      <c r="P4009">
        <f t="shared" si="373"/>
        <v>5</v>
      </c>
      <c r="Q4009" t="str">
        <f t="shared" si="374"/>
        <v>theater</v>
      </c>
      <c r="R4009" t="str">
        <f t="shared" si="377"/>
        <v>plays</v>
      </c>
      <c r="S4009" s="10">
        <f t="shared" si="375"/>
        <v>41848.564594907402</v>
      </c>
      <c r="T4009" s="10">
        <f t="shared" si="376"/>
        <v>41877.477777777771</v>
      </c>
    </row>
    <row r="4010" spans="1:20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6</v>
      </c>
      <c r="P4010">
        <f t="shared" si="373"/>
        <v>15</v>
      </c>
      <c r="Q4010" t="str">
        <f t="shared" si="374"/>
        <v>theater</v>
      </c>
      <c r="R4010" t="str">
        <f t="shared" si="377"/>
        <v>plays</v>
      </c>
      <c r="S4010" s="10">
        <f t="shared" si="375"/>
        <v>42177.755868055552</v>
      </c>
      <c r="T4010" s="10">
        <f t="shared" si="376"/>
        <v>42207.755868055552</v>
      </c>
    </row>
    <row r="4011" spans="1:20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7"/>
        <v>plays</v>
      </c>
      <c r="S4011" s="10">
        <f t="shared" si="375"/>
        <v>41851.492592592593</v>
      </c>
      <c r="T4011" s="10">
        <f t="shared" si="376"/>
        <v>41891.492592592593</v>
      </c>
    </row>
    <row r="4012" spans="1:20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7"/>
        <v>plays</v>
      </c>
      <c r="S4012" s="10">
        <f t="shared" si="375"/>
        <v>41921.562106481477</v>
      </c>
      <c r="T4012" s="10">
        <f t="shared" si="376"/>
        <v>41938.562106481477</v>
      </c>
    </row>
    <row r="4013" spans="1:20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7.6</v>
      </c>
      <c r="P4013">
        <f t="shared" si="373"/>
        <v>4.75</v>
      </c>
      <c r="Q4013" t="str">
        <f t="shared" si="374"/>
        <v>theater</v>
      </c>
      <c r="R4013" t="str">
        <f t="shared" si="377"/>
        <v>plays</v>
      </c>
      <c r="S4013" s="10">
        <f t="shared" si="375"/>
        <v>42002.336550925924</v>
      </c>
      <c r="T4013" s="10">
        <f t="shared" si="376"/>
        <v>42032.336550925924</v>
      </c>
    </row>
    <row r="4014" spans="1:20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t="e">
        <f t="shared" si="373"/>
        <v>#DIV/0!</v>
      </c>
      <c r="Q4014" t="str">
        <f t="shared" si="374"/>
        <v>theater</v>
      </c>
      <c r="R4014" t="str">
        <f t="shared" si="377"/>
        <v>plays</v>
      </c>
      <c r="S4014" s="10">
        <f t="shared" si="375"/>
        <v>42096.336215277777</v>
      </c>
      <c r="T4014" s="10">
        <f t="shared" si="376"/>
        <v>42126.336215277777</v>
      </c>
    </row>
    <row r="4015" spans="1:20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1.3</v>
      </c>
      <c r="P4015">
        <f t="shared" si="373"/>
        <v>13</v>
      </c>
      <c r="Q4015" t="str">
        <f t="shared" si="374"/>
        <v>theater</v>
      </c>
      <c r="R4015" t="str">
        <f t="shared" si="377"/>
        <v>plays</v>
      </c>
      <c r="S4015" s="10">
        <f t="shared" si="375"/>
        <v>42021.092858796292</v>
      </c>
      <c r="T4015" s="10">
        <f t="shared" si="376"/>
        <v>42051.092858796292</v>
      </c>
    </row>
    <row r="4016" spans="1:20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t="e">
        <f t="shared" si="373"/>
        <v>#DIV/0!</v>
      </c>
      <c r="Q4016" t="str">
        <f t="shared" si="374"/>
        <v>theater</v>
      </c>
      <c r="R4016" t="str">
        <f t="shared" si="377"/>
        <v>plays</v>
      </c>
      <c r="S4016" s="10">
        <f t="shared" si="375"/>
        <v>42419.037835648145</v>
      </c>
      <c r="T4016" s="10">
        <f t="shared" si="376"/>
        <v>42434.037835648145</v>
      </c>
    </row>
    <row r="4017" spans="1:20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7"/>
        <v>plays</v>
      </c>
      <c r="S4017" s="10">
        <f t="shared" si="375"/>
        <v>42174.572488425925</v>
      </c>
      <c r="T4017" s="10">
        <f t="shared" si="376"/>
        <v>42204.572488425925</v>
      </c>
    </row>
    <row r="4018" spans="1:20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7"/>
        <v>plays</v>
      </c>
      <c r="S4018" s="10">
        <f t="shared" si="375"/>
        <v>41869.664351851847</v>
      </c>
      <c r="T4018" s="10">
        <f t="shared" si="376"/>
        <v>41899.664351851847</v>
      </c>
    </row>
    <row r="4019" spans="1:20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</v>
      </c>
      <c r="P4019">
        <f t="shared" si="373"/>
        <v>52.5</v>
      </c>
      <c r="Q4019" t="str">
        <f t="shared" si="374"/>
        <v>theater</v>
      </c>
      <c r="R4019" t="str">
        <f t="shared" si="377"/>
        <v>plays</v>
      </c>
      <c r="S4019" s="10">
        <f t="shared" si="375"/>
        <v>41856.463819444441</v>
      </c>
      <c r="T4019" s="10">
        <f t="shared" si="376"/>
        <v>41886.463819444441</v>
      </c>
    </row>
    <row r="4020" spans="1:20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7"/>
        <v>plays</v>
      </c>
      <c r="S4020" s="10">
        <f t="shared" si="375"/>
        <v>42620.702638888884</v>
      </c>
      <c r="T4020" s="10">
        <f t="shared" si="376"/>
        <v>42650.702638888884</v>
      </c>
    </row>
    <row r="4021" spans="1:20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7"/>
        <v>plays</v>
      </c>
      <c r="S4021" s="10">
        <f t="shared" si="375"/>
        <v>42417.467546296299</v>
      </c>
      <c r="T4021" s="10">
        <f t="shared" si="376"/>
        <v>42475.477777777771</v>
      </c>
    </row>
    <row r="4022" spans="1:20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7"/>
        <v>plays</v>
      </c>
      <c r="S4022" s="10">
        <f t="shared" si="375"/>
        <v>42056.982627314814</v>
      </c>
      <c r="T4022" s="10">
        <f t="shared" si="376"/>
        <v>42086.940960648142</v>
      </c>
    </row>
    <row r="4023" spans="1:20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7"/>
        <v>plays</v>
      </c>
      <c r="S4023" s="10">
        <f t="shared" si="375"/>
        <v>41878.703217592592</v>
      </c>
      <c r="T4023" s="10">
        <f t="shared" si="376"/>
        <v>41938.703217592592</v>
      </c>
    </row>
    <row r="4024" spans="1:20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7"/>
        <v>plays</v>
      </c>
      <c r="S4024" s="10">
        <f t="shared" si="375"/>
        <v>41990.375775462962</v>
      </c>
      <c r="T4024" s="10">
        <f t="shared" si="376"/>
        <v>42035.912499999999</v>
      </c>
    </row>
    <row r="4025" spans="1:20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t="e">
        <f t="shared" si="373"/>
        <v>#DIV/0!</v>
      </c>
      <c r="Q4025" t="str">
        <f t="shared" si="374"/>
        <v>theater</v>
      </c>
      <c r="R4025" t="str">
        <f t="shared" si="377"/>
        <v>plays</v>
      </c>
      <c r="S4025" s="10">
        <f t="shared" si="375"/>
        <v>42408.791238425925</v>
      </c>
      <c r="T4025" s="10">
        <f t="shared" si="376"/>
        <v>42453.749571759261</v>
      </c>
    </row>
    <row r="4026" spans="1:20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</v>
      </c>
      <c r="P4026">
        <f t="shared" si="373"/>
        <v>10</v>
      </c>
      <c r="Q4026" t="str">
        <f t="shared" si="374"/>
        <v>theater</v>
      </c>
      <c r="R4026" t="str">
        <f t="shared" si="377"/>
        <v>plays</v>
      </c>
      <c r="S4026" s="10">
        <f t="shared" si="375"/>
        <v>42217.461770833332</v>
      </c>
      <c r="T4026" s="10">
        <f t="shared" si="376"/>
        <v>42247.461770833332</v>
      </c>
    </row>
    <row r="4027" spans="1:20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5</v>
      </c>
      <c r="P4027">
        <f t="shared" si="373"/>
        <v>62.5</v>
      </c>
      <c r="Q4027" t="str">
        <f t="shared" si="374"/>
        <v>theater</v>
      </c>
      <c r="R4027" t="str">
        <f t="shared" si="377"/>
        <v>plays</v>
      </c>
      <c r="S4027" s="10">
        <f t="shared" si="375"/>
        <v>42151.029351851852</v>
      </c>
      <c r="T4027" s="10">
        <f t="shared" si="376"/>
        <v>42211.029351851852</v>
      </c>
    </row>
    <row r="4028" spans="1:20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t="e">
        <f t="shared" si="373"/>
        <v>#DIV/0!</v>
      </c>
      <c r="Q4028" t="str">
        <f t="shared" si="374"/>
        <v>theater</v>
      </c>
      <c r="R4028" t="str">
        <f t="shared" si="377"/>
        <v>plays</v>
      </c>
      <c r="S4028" s="10">
        <f t="shared" si="375"/>
        <v>42282.447210648148</v>
      </c>
      <c r="T4028" s="10">
        <f t="shared" si="376"/>
        <v>42342.488877314812</v>
      </c>
    </row>
    <row r="4029" spans="1:20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7"/>
        <v>plays</v>
      </c>
      <c r="S4029" s="10">
        <f t="shared" si="375"/>
        <v>42768.762511574074</v>
      </c>
      <c r="T4029" s="10">
        <f t="shared" si="376"/>
        <v>42788.833333333336</v>
      </c>
    </row>
    <row r="4030" spans="1:20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7"/>
        <v>plays</v>
      </c>
      <c r="S4030" s="10">
        <f t="shared" si="375"/>
        <v>41765.730324074073</v>
      </c>
      <c r="T4030" s="10">
        <f t="shared" si="376"/>
        <v>41795.730324074073</v>
      </c>
    </row>
    <row r="4031" spans="1:20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t="e">
        <f t="shared" si="373"/>
        <v>#DIV/0!</v>
      </c>
      <c r="Q4031" t="str">
        <f t="shared" si="374"/>
        <v>theater</v>
      </c>
      <c r="R4031" t="str">
        <f t="shared" si="377"/>
        <v>plays</v>
      </c>
      <c r="S4031" s="10">
        <f t="shared" si="375"/>
        <v>42321.816782407404</v>
      </c>
      <c r="T4031" s="10">
        <f t="shared" si="376"/>
        <v>42351.816782407404</v>
      </c>
    </row>
    <row r="4032" spans="1:20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7"/>
        <v>plays</v>
      </c>
      <c r="S4032" s="10">
        <f t="shared" si="375"/>
        <v>42374.446747685179</v>
      </c>
      <c r="T4032" s="10">
        <f t="shared" si="376"/>
        <v>42403.575694444444</v>
      </c>
    </row>
    <row r="4033" spans="1:20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t="e">
        <f t="shared" si="373"/>
        <v>#DIV/0!</v>
      </c>
      <c r="Q4033" t="str">
        <f t="shared" si="374"/>
        <v>theater</v>
      </c>
      <c r="R4033" t="str">
        <f t="shared" si="377"/>
        <v>plays</v>
      </c>
      <c r="S4033" s="10">
        <f t="shared" si="375"/>
        <v>41941.376898148148</v>
      </c>
      <c r="T4033" s="10">
        <f t="shared" si="376"/>
        <v>41991.418564814812</v>
      </c>
    </row>
    <row r="4034" spans="1:20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7"/>
        <v>plays</v>
      </c>
      <c r="S4034" s="10">
        <f t="shared" si="375"/>
        <v>42293.60087962963</v>
      </c>
      <c r="T4034" s="10">
        <f t="shared" si="376"/>
        <v>42353.642546296294</v>
      </c>
    </row>
    <row r="4035" spans="1:20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25.698702928870294</v>
      </c>
      <c r="P4035">
        <f t="shared" ref="P4035:P4098" si="379">(E4035/L4035)</f>
        <v>65.340319148936175</v>
      </c>
      <c r="Q4035" t="str">
        <f t="shared" ref="Q4035:Q4098" si="380">LEFT(N4035,SEARCH("/",N4035,1)-1)</f>
        <v>theater</v>
      </c>
      <c r="R4035" t="str">
        <f t="shared" si="377"/>
        <v>plays</v>
      </c>
      <c r="S4035" s="10">
        <f t="shared" ref="S4035:S4098" si="381">(J4035/86400)+25569+(-5/24)</f>
        <v>42614.06046296296</v>
      </c>
      <c r="T4035" s="10">
        <f t="shared" ref="T4035:T4098" si="382">(I4035/86400)+25569+(-5/24)</f>
        <v>42645.166666666664</v>
      </c>
    </row>
    <row r="4036" spans="1:20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77"/>
        <v>plays</v>
      </c>
      <c r="S4036" s="10">
        <f t="shared" si="381"/>
        <v>42067.739004629628</v>
      </c>
      <c r="T4036" s="10">
        <f t="shared" si="382"/>
        <v>42097.697337962956</v>
      </c>
    </row>
    <row r="4037" spans="1:20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77"/>
        <v>plays</v>
      </c>
      <c r="S4037" s="10">
        <f t="shared" si="381"/>
        <v>41903.674618055556</v>
      </c>
      <c r="T4037" s="10">
        <f t="shared" si="382"/>
        <v>41933.674618055556</v>
      </c>
    </row>
    <row r="4038" spans="1:20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ref="R4038:R4101" si="383">RIGHT(N4038,VALUE(LEN(N4038)-LEN(LEFT(N4038,SEARCH("/",N4038,1)-1))-1))</f>
        <v>plays</v>
      </c>
      <c r="S4038" s="10">
        <f t="shared" si="381"/>
        <v>41804.728750000002</v>
      </c>
      <c r="T4038" s="10">
        <f t="shared" si="382"/>
        <v>41821.729166666664</v>
      </c>
    </row>
    <row r="4039" spans="1:20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ref="O4039:O4102" si="384">(E4039/D4039)*100</f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3"/>
        <v>plays</v>
      </c>
      <c r="S4039" s="10">
        <f t="shared" si="381"/>
        <v>42496.862442129626</v>
      </c>
      <c r="T4039" s="10">
        <f t="shared" si="382"/>
        <v>42514.392361111109</v>
      </c>
    </row>
    <row r="4040" spans="1:20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4"/>
        <v>12.04</v>
      </c>
      <c r="P4040">
        <f t="shared" si="379"/>
        <v>75.25</v>
      </c>
      <c r="Q4040" t="str">
        <f t="shared" si="380"/>
        <v>theater</v>
      </c>
      <c r="R4040" t="str">
        <f t="shared" si="383"/>
        <v>plays</v>
      </c>
      <c r="S4040" s="10">
        <f t="shared" si="381"/>
        <v>41869.590393518512</v>
      </c>
      <c r="T4040" s="10">
        <f t="shared" si="382"/>
        <v>41929.590393518512</v>
      </c>
    </row>
    <row r="4041" spans="1:20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4"/>
        <v>60</v>
      </c>
      <c r="P4041">
        <f t="shared" si="379"/>
        <v>60</v>
      </c>
      <c r="Q4041" t="str">
        <f t="shared" si="380"/>
        <v>theater</v>
      </c>
      <c r="R4041" t="str">
        <f t="shared" si="383"/>
        <v>plays</v>
      </c>
      <c r="S4041" s="10">
        <f t="shared" si="381"/>
        <v>42305.462581018517</v>
      </c>
      <c r="T4041" s="10">
        <f t="shared" si="382"/>
        <v>42339.040972222218</v>
      </c>
    </row>
    <row r="4042" spans="1:20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4"/>
        <v>31.25</v>
      </c>
      <c r="P4042">
        <f t="shared" si="379"/>
        <v>1250</v>
      </c>
      <c r="Q4042" t="str">
        <f t="shared" si="380"/>
        <v>theater</v>
      </c>
      <c r="R4042" t="str">
        <f t="shared" si="383"/>
        <v>plays</v>
      </c>
      <c r="S4042" s="10">
        <f t="shared" si="381"/>
        <v>42144.023194444446</v>
      </c>
      <c r="T4042" s="10">
        <f t="shared" si="382"/>
        <v>42202.916666666664</v>
      </c>
    </row>
    <row r="4043" spans="1:20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4"/>
        <v>0.42</v>
      </c>
      <c r="P4043">
        <f t="shared" si="379"/>
        <v>10.5</v>
      </c>
      <c r="Q4043" t="str">
        <f t="shared" si="380"/>
        <v>theater</v>
      </c>
      <c r="R4043" t="str">
        <f t="shared" si="383"/>
        <v>plays</v>
      </c>
      <c r="S4043" s="10">
        <f t="shared" si="381"/>
        <v>42559.265671296293</v>
      </c>
      <c r="T4043" s="10">
        <f t="shared" si="382"/>
        <v>42619.265671296293</v>
      </c>
    </row>
    <row r="4044" spans="1:20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4"/>
        <v>0.21</v>
      </c>
      <c r="P4044">
        <f t="shared" si="379"/>
        <v>7</v>
      </c>
      <c r="Q4044" t="str">
        <f t="shared" si="380"/>
        <v>theater</v>
      </c>
      <c r="R4044" t="str">
        <f t="shared" si="383"/>
        <v>plays</v>
      </c>
      <c r="S4044" s="10">
        <f t="shared" si="381"/>
        <v>41994.875740740739</v>
      </c>
      <c r="T4044" s="10">
        <f t="shared" si="382"/>
        <v>42024.594444444439</v>
      </c>
    </row>
    <row r="4045" spans="1:20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4"/>
        <v>0</v>
      </c>
      <c r="P4045" t="e">
        <f t="shared" si="379"/>
        <v>#DIV/0!</v>
      </c>
      <c r="Q4045" t="str">
        <f t="shared" si="380"/>
        <v>theater</v>
      </c>
      <c r="R4045" t="str">
        <f t="shared" si="383"/>
        <v>plays</v>
      </c>
      <c r="S4045" s="10">
        <f t="shared" si="381"/>
        <v>41948.749131944445</v>
      </c>
      <c r="T4045" s="10">
        <f t="shared" si="382"/>
        <v>41963.749131944445</v>
      </c>
    </row>
    <row r="4046" spans="1:20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4"/>
        <v>37.5</v>
      </c>
      <c r="P4046">
        <f t="shared" si="379"/>
        <v>56.25</v>
      </c>
      <c r="Q4046" t="str">
        <f t="shared" si="380"/>
        <v>theater</v>
      </c>
      <c r="R4046" t="str">
        <f t="shared" si="383"/>
        <v>plays</v>
      </c>
      <c r="S4046" s="10">
        <f t="shared" si="381"/>
        <v>42074.011365740742</v>
      </c>
      <c r="T4046" s="10">
        <f t="shared" si="382"/>
        <v>42103.999999999993</v>
      </c>
    </row>
    <row r="4047" spans="1:20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4"/>
        <v>0.02</v>
      </c>
      <c r="P4047">
        <f t="shared" si="379"/>
        <v>1</v>
      </c>
      <c r="Q4047" t="str">
        <f t="shared" si="380"/>
        <v>theater</v>
      </c>
      <c r="R4047" t="str">
        <f t="shared" si="383"/>
        <v>plays</v>
      </c>
      <c r="S4047" s="10">
        <f t="shared" si="381"/>
        <v>41841.992928240739</v>
      </c>
      <c r="T4047" s="10">
        <f t="shared" si="382"/>
        <v>41871.992928240739</v>
      </c>
    </row>
    <row r="4048" spans="1:20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4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3"/>
        <v>plays</v>
      </c>
      <c r="S4048" s="10">
        <f t="shared" si="381"/>
        <v>41904.442245370366</v>
      </c>
      <c r="T4048" s="10">
        <f t="shared" si="382"/>
        <v>41934.442245370366</v>
      </c>
    </row>
    <row r="4049" spans="1:20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4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3"/>
        <v>plays</v>
      </c>
      <c r="S4049" s="10">
        <f t="shared" si="381"/>
        <v>41990.814155092587</v>
      </c>
      <c r="T4049" s="10">
        <f t="shared" si="382"/>
        <v>42014.833333333336</v>
      </c>
    </row>
    <row r="4050" spans="1:20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4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3"/>
        <v>plays</v>
      </c>
      <c r="S4050" s="10">
        <f t="shared" si="381"/>
        <v>42436.300775462958</v>
      </c>
      <c r="T4050" s="10">
        <f t="shared" si="382"/>
        <v>42471.259108796294</v>
      </c>
    </row>
    <row r="4051" spans="1:20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4"/>
        <v>0.08</v>
      </c>
      <c r="P4051">
        <f t="shared" si="379"/>
        <v>16</v>
      </c>
      <c r="Q4051" t="str">
        <f t="shared" si="380"/>
        <v>theater</v>
      </c>
      <c r="R4051" t="str">
        <f t="shared" si="383"/>
        <v>plays</v>
      </c>
      <c r="S4051" s="10">
        <f t="shared" si="381"/>
        <v>42169.750173611108</v>
      </c>
      <c r="T4051" s="10">
        <f t="shared" si="382"/>
        <v>42199.750173611108</v>
      </c>
    </row>
    <row r="4052" spans="1:20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3"/>
        <v>plays</v>
      </c>
      <c r="S4052" s="10">
        <f t="shared" si="381"/>
        <v>41905.428136574068</v>
      </c>
      <c r="T4052" s="10">
        <f t="shared" si="382"/>
        <v>41935.428136574068</v>
      </c>
    </row>
    <row r="4053" spans="1:20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t="e">
        <f t="shared" si="379"/>
        <v>#DIV/0!</v>
      </c>
      <c r="Q4053" t="str">
        <f t="shared" si="380"/>
        <v>theater</v>
      </c>
      <c r="R4053" t="str">
        <f t="shared" si="383"/>
        <v>plays</v>
      </c>
      <c r="S4053" s="10">
        <f t="shared" si="381"/>
        <v>41761.601817129624</v>
      </c>
      <c r="T4053" s="10">
        <f t="shared" si="382"/>
        <v>41768.078472222223</v>
      </c>
    </row>
    <row r="4054" spans="1:20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3"/>
        <v>plays</v>
      </c>
      <c r="S4054" s="10">
        <f t="shared" si="381"/>
        <v>41865.670324074068</v>
      </c>
      <c r="T4054" s="10">
        <f t="shared" si="382"/>
        <v>41925.670324074068</v>
      </c>
    </row>
    <row r="4055" spans="1:20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22</v>
      </c>
      <c r="P4055">
        <f t="shared" si="379"/>
        <v>55</v>
      </c>
      <c r="Q4055" t="str">
        <f t="shared" si="380"/>
        <v>theater</v>
      </c>
      <c r="R4055" t="str">
        <f t="shared" si="383"/>
        <v>plays</v>
      </c>
      <c r="S4055" s="10">
        <f t="shared" si="381"/>
        <v>41928.481805555552</v>
      </c>
      <c r="T4055" s="10">
        <f t="shared" si="382"/>
        <v>41958.624999999993</v>
      </c>
    </row>
    <row r="4056" spans="1:20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t="e">
        <f t="shared" si="379"/>
        <v>#DIV/0!</v>
      </c>
      <c r="Q4056" t="str">
        <f t="shared" si="380"/>
        <v>theater</v>
      </c>
      <c r="R4056" t="str">
        <f t="shared" si="383"/>
        <v>plays</v>
      </c>
      <c r="S4056" s="10">
        <f t="shared" si="381"/>
        <v>42613.632928240739</v>
      </c>
      <c r="T4056" s="10">
        <f t="shared" si="382"/>
        <v>42643.958333333336</v>
      </c>
    </row>
    <row r="4057" spans="1:20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3"/>
        <v>plays</v>
      </c>
      <c r="S4057" s="10">
        <f t="shared" si="381"/>
        <v>41779.44017361111</v>
      </c>
      <c r="T4057" s="10">
        <f t="shared" si="382"/>
        <v>41809.44017361111</v>
      </c>
    </row>
    <row r="4058" spans="1:20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3"/>
        <v>plays</v>
      </c>
      <c r="S4058" s="10">
        <f t="shared" si="381"/>
        <v>42534.724988425922</v>
      </c>
      <c r="T4058" s="10">
        <f t="shared" si="382"/>
        <v>42554.624305555553</v>
      </c>
    </row>
    <row r="4059" spans="1:20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3"/>
        <v>plays</v>
      </c>
      <c r="S4059" s="10">
        <f t="shared" si="381"/>
        <v>42310.760185185187</v>
      </c>
      <c r="T4059" s="10">
        <f t="shared" si="382"/>
        <v>42333.749999999993</v>
      </c>
    </row>
    <row r="4060" spans="1:20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3"/>
        <v>plays</v>
      </c>
      <c r="S4060" s="10">
        <f t="shared" si="381"/>
        <v>42445.852361111109</v>
      </c>
      <c r="T4060" s="10">
        <f t="shared" si="382"/>
        <v>42460.957638888889</v>
      </c>
    </row>
    <row r="4061" spans="1:20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3"/>
        <v>plays</v>
      </c>
      <c r="S4061" s="10">
        <f t="shared" si="381"/>
        <v>41866.432314814811</v>
      </c>
      <c r="T4061" s="10">
        <f t="shared" si="382"/>
        <v>41897.916666666664</v>
      </c>
    </row>
    <row r="4062" spans="1:20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</v>
      </c>
      <c r="P4062">
        <f t="shared" si="379"/>
        <v>57</v>
      </c>
      <c r="Q4062" t="str">
        <f t="shared" si="380"/>
        <v>theater</v>
      </c>
      <c r="R4062" t="str">
        <f t="shared" si="383"/>
        <v>plays</v>
      </c>
      <c r="S4062" s="10">
        <f t="shared" si="381"/>
        <v>41779.486759259256</v>
      </c>
      <c r="T4062" s="10">
        <f t="shared" si="382"/>
        <v>41813.458333333328</v>
      </c>
    </row>
    <row r="4063" spans="1:20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t="e">
        <f t="shared" si="379"/>
        <v>#DIV/0!</v>
      </c>
      <c r="Q4063" t="str">
        <f t="shared" si="380"/>
        <v>theater</v>
      </c>
      <c r="R4063" t="str">
        <f t="shared" si="383"/>
        <v>plays</v>
      </c>
      <c r="S4063" s="10">
        <f t="shared" si="381"/>
        <v>42420.933136574073</v>
      </c>
      <c r="T4063" s="10">
        <f t="shared" si="382"/>
        <v>42480.891469907401</v>
      </c>
    </row>
    <row r="4064" spans="1:20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3"/>
        <v>plays</v>
      </c>
      <c r="S4064" s="10">
        <f t="shared" si="381"/>
        <v>42523.530879629623</v>
      </c>
      <c r="T4064" s="10">
        <f t="shared" si="382"/>
        <v>42553.530879629623</v>
      </c>
    </row>
    <row r="4065" spans="1:20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3"/>
        <v>plays</v>
      </c>
      <c r="S4065" s="10">
        <f t="shared" si="381"/>
        <v>41787.473194444443</v>
      </c>
      <c r="T4065" s="10">
        <f t="shared" si="382"/>
        <v>41817.473194444443</v>
      </c>
    </row>
    <row r="4066" spans="1:20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3"/>
        <v>plays</v>
      </c>
      <c r="S4066" s="10">
        <f t="shared" si="381"/>
        <v>42093.379930555551</v>
      </c>
      <c r="T4066" s="10">
        <f t="shared" si="382"/>
        <v>42123.379930555551</v>
      </c>
    </row>
    <row r="4067" spans="1:20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3"/>
        <v>plays</v>
      </c>
      <c r="S4067" s="10">
        <f t="shared" si="381"/>
        <v>41833.74318287037</v>
      </c>
      <c r="T4067" s="10">
        <f t="shared" si="382"/>
        <v>41863.74318287037</v>
      </c>
    </row>
    <row r="4068" spans="1:20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3"/>
        <v>plays</v>
      </c>
      <c r="S4068" s="10">
        <f t="shared" si="381"/>
        <v>42478.830879629626</v>
      </c>
      <c r="T4068" s="10">
        <f t="shared" si="382"/>
        <v>42508.830879629626</v>
      </c>
    </row>
    <row r="4069" spans="1:20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3"/>
        <v>plays</v>
      </c>
      <c r="S4069" s="10">
        <f t="shared" si="381"/>
        <v>42234.909143518518</v>
      </c>
      <c r="T4069" s="10">
        <f t="shared" si="382"/>
        <v>42274.909143518518</v>
      </c>
    </row>
    <row r="4070" spans="1:20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3"/>
        <v>plays</v>
      </c>
      <c r="S4070" s="10">
        <f t="shared" si="381"/>
        <v>42718.755266203698</v>
      </c>
      <c r="T4070" s="10">
        <f t="shared" si="382"/>
        <v>42748.753472222219</v>
      </c>
    </row>
    <row r="4071" spans="1:20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3"/>
        <v>plays</v>
      </c>
      <c r="S4071" s="10">
        <f t="shared" si="381"/>
        <v>42022.453194444439</v>
      </c>
      <c r="T4071" s="10">
        <f t="shared" si="382"/>
        <v>42063.291666666664</v>
      </c>
    </row>
    <row r="4072" spans="1:20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16.5</v>
      </c>
      <c r="P4072">
        <f t="shared" si="379"/>
        <v>27.5</v>
      </c>
      <c r="Q4072" t="str">
        <f t="shared" si="380"/>
        <v>theater</v>
      </c>
      <c r="R4072" t="str">
        <f t="shared" si="383"/>
        <v>plays</v>
      </c>
      <c r="S4072" s="10">
        <f t="shared" si="381"/>
        <v>42031.458564814813</v>
      </c>
      <c r="T4072" s="10">
        <f t="shared" si="382"/>
        <v>42063.916666666664</v>
      </c>
    </row>
    <row r="4073" spans="1:20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t="e">
        <f t="shared" si="379"/>
        <v>#DIV/0!</v>
      </c>
      <c r="Q4073" t="str">
        <f t="shared" si="380"/>
        <v>theater</v>
      </c>
      <c r="R4073" t="str">
        <f t="shared" si="383"/>
        <v>plays</v>
      </c>
      <c r="S4073" s="10">
        <f t="shared" si="381"/>
        <v>42700.59642361111</v>
      </c>
      <c r="T4073" s="10">
        <f t="shared" si="382"/>
        <v>42730.59642361111</v>
      </c>
    </row>
    <row r="4074" spans="1:20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0.4</v>
      </c>
      <c r="P4074">
        <f t="shared" si="379"/>
        <v>2</v>
      </c>
      <c r="Q4074" t="str">
        <f t="shared" si="380"/>
        <v>theater</v>
      </c>
      <c r="R4074" t="str">
        <f t="shared" si="383"/>
        <v>plays</v>
      </c>
      <c r="S4074" s="10">
        <f t="shared" si="381"/>
        <v>41812.566099537034</v>
      </c>
      <c r="T4074" s="10">
        <f t="shared" si="382"/>
        <v>41872.566099537034</v>
      </c>
    </row>
    <row r="4075" spans="1:20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3"/>
        <v>plays</v>
      </c>
      <c r="S4075" s="10">
        <f t="shared" si="381"/>
        <v>42078.136874999997</v>
      </c>
      <c r="T4075" s="10">
        <f t="shared" si="382"/>
        <v>42132.958333333336</v>
      </c>
    </row>
    <row r="4076" spans="1:20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3"/>
        <v>plays</v>
      </c>
      <c r="S4076" s="10">
        <f t="shared" si="381"/>
        <v>42283.344618055555</v>
      </c>
      <c r="T4076" s="10">
        <f t="shared" si="382"/>
        <v>42313.386284722219</v>
      </c>
    </row>
    <row r="4077" spans="1:20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3"/>
        <v>plays</v>
      </c>
      <c r="S4077" s="10">
        <f t="shared" si="381"/>
        <v>41778.837604166663</v>
      </c>
      <c r="T4077" s="10">
        <f t="shared" si="382"/>
        <v>41820.519444444442</v>
      </c>
    </row>
    <row r="4078" spans="1:20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t="e">
        <f t="shared" si="379"/>
        <v>#DIV/0!</v>
      </c>
      <c r="Q4078" t="str">
        <f t="shared" si="380"/>
        <v>theater</v>
      </c>
      <c r="R4078" t="str">
        <f t="shared" si="383"/>
        <v>plays</v>
      </c>
      <c r="S4078" s="10">
        <f t="shared" si="381"/>
        <v>41905.587372685179</v>
      </c>
      <c r="T4078" s="10">
        <f t="shared" si="382"/>
        <v>41933.618750000001</v>
      </c>
    </row>
    <row r="4079" spans="1:20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8.9</v>
      </c>
      <c r="P4079">
        <f t="shared" si="379"/>
        <v>222.5</v>
      </c>
      <c r="Q4079" t="str">
        <f t="shared" si="380"/>
        <v>theater</v>
      </c>
      <c r="R4079" t="str">
        <f t="shared" si="383"/>
        <v>plays</v>
      </c>
      <c r="S4079" s="10">
        <f t="shared" si="381"/>
        <v>42695.502245370364</v>
      </c>
      <c r="T4079" s="10">
        <f t="shared" si="382"/>
        <v>42725.502245370364</v>
      </c>
    </row>
    <row r="4080" spans="1:20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t="e">
        <f t="shared" si="379"/>
        <v>#DIV/0!</v>
      </c>
      <c r="Q4080" t="str">
        <f t="shared" si="380"/>
        <v>theater</v>
      </c>
      <c r="R4080" t="str">
        <f t="shared" si="383"/>
        <v>plays</v>
      </c>
      <c r="S4080" s="10">
        <f t="shared" si="381"/>
        <v>42732.579189814809</v>
      </c>
      <c r="T4080" s="10">
        <f t="shared" si="382"/>
        <v>42762.579189814809</v>
      </c>
    </row>
    <row r="4081" spans="1:20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3"/>
        <v>plays</v>
      </c>
      <c r="S4081" s="10">
        <f t="shared" si="381"/>
        <v>42510.730567129627</v>
      </c>
      <c r="T4081" s="10">
        <f t="shared" si="382"/>
        <v>42540.730567129627</v>
      </c>
    </row>
    <row r="4082" spans="1:20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t="e">
        <f t="shared" si="379"/>
        <v>#DIV/0!</v>
      </c>
      <c r="Q4082" t="str">
        <f t="shared" si="380"/>
        <v>theater</v>
      </c>
      <c r="R4082" t="str">
        <f t="shared" si="383"/>
        <v>plays</v>
      </c>
      <c r="S4082" s="10">
        <f t="shared" si="381"/>
        <v>42511.489768518521</v>
      </c>
      <c r="T4082" s="10">
        <f t="shared" si="382"/>
        <v>42535.579166666663</v>
      </c>
    </row>
    <row r="4083" spans="1:20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3"/>
        <v>plays</v>
      </c>
      <c r="S4083" s="10">
        <f t="shared" si="381"/>
        <v>42041.372974537029</v>
      </c>
      <c r="T4083" s="10">
        <f t="shared" si="382"/>
        <v>42071.331307870372</v>
      </c>
    </row>
    <row r="4084" spans="1:20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2</v>
      </c>
      <c r="P4084">
        <f t="shared" si="379"/>
        <v>1.5</v>
      </c>
      <c r="Q4084" t="str">
        <f t="shared" si="380"/>
        <v>theater</v>
      </c>
      <c r="R4084" t="str">
        <f t="shared" si="383"/>
        <v>plays</v>
      </c>
      <c r="S4084" s="10">
        <f t="shared" si="381"/>
        <v>42306.980937499997</v>
      </c>
      <c r="T4084" s="10">
        <f t="shared" si="382"/>
        <v>42322.749999999993</v>
      </c>
    </row>
    <row r="4085" spans="1:20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3"/>
        <v>plays</v>
      </c>
      <c r="S4085" s="10">
        <f t="shared" si="381"/>
        <v>42353.553425925922</v>
      </c>
      <c r="T4085" s="10">
        <f t="shared" si="382"/>
        <v>42383.553425925922</v>
      </c>
    </row>
    <row r="4086" spans="1:20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3"/>
        <v>plays</v>
      </c>
      <c r="S4086" s="10">
        <f t="shared" si="381"/>
        <v>42622.228078703702</v>
      </c>
      <c r="T4086" s="10">
        <f t="shared" si="382"/>
        <v>42652.228078703702</v>
      </c>
    </row>
    <row r="4087" spans="1:20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3"/>
        <v>plays</v>
      </c>
      <c r="S4087" s="10">
        <f t="shared" si="381"/>
        <v>42058.395543981482</v>
      </c>
      <c r="T4087" s="10">
        <f t="shared" si="382"/>
        <v>42086.957638888889</v>
      </c>
    </row>
    <row r="4088" spans="1:20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</v>
      </c>
      <c r="P4088">
        <f t="shared" si="379"/>
        <v>9.4</v>
      </c>
      <c r="Q4088" t="str">
        <f t="shared" si="380"/>
        <v>theater</v>
      </c>
      <c r="R4088" t="str">
        <f t="shared" si="383"/>
        <v>plays</v>
      </c>
      <c r="S4088" s="10">
        <f t="shared" si="381"/>
        <v>42304.732627314814</v>
      </c>
      <c r="T4088" s="10">
        <f t="shared" si="382"/>
        <v>42328.958333333336</v>
      </c>
    </row>
    <row r="4089" spans="1:20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t="e">
        <f t="shared" si="379"/>
        <v>#DIV/0!</v>
      </c>
      <c r="Q4089" t="str">
        <f t="shared" si="380"/>
        <v>theater</v>
      </c>
      <c r="R4089" t="str">
        <f t="shared" si="383"/>
        <v>plays</v>
      </c>
      <c r="S4089" s="10">
        <f t="shared" si="381"/>
        <v>42538.53456018518</v>
      </c>
      <c r="T4089" s="10">
        <f t="shared" si="382"/>
        <v>42568.53456018518</v>
      </c>
    </row>
    <row r="4090" spans="1:20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10.8</v>
      </c>
      <c r="P4090">
        <f t="shared" si="379"/>
        <v>72</v>
      </c>
      <c r="Q4090" t="str">
        <f t="shared" si="380"/>
        <v>theater</v>
      </c>
      <c r="R4090" t="str">
        <f t="shared" si="383"/>
        <v>plays</v>
      </c>
      <c r="S4090" s="10">
        <f t="shared" si="381"/>
        <v>41990.40421296296</v>
      </c>
      <c r="T4090" s="10">
        <f t="shared" si="382"/>
        <v>42020.226388888885</v>
      </c>
    </row>
    <row r="4091" spans="1:20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</v>
      </c>
      <c r="P4091">
        <f t="shared" si="379"/>
        <v>30</v>
      </c>
      <c r="Q4091" t="str">
        <f t="shared" si="380"/>
        <v>theater</v>
      </c>
      <c r="R4091" t="str">
        <f t="shared" si="383"/>
        <v>plays</v>
      </c>
      <c r="S4091" s="10">
        <f t="shared" si="381"/>
        <v>42122.524166666662</v>
      </c>
      <c r="T4091" s="10">
        <f t="shared" si="382"/>
        <v>42155.524305555555</v>
      </c>
    </row>
    <row r="4092" spans="1:20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3"/>
        <v>plays</v>
      </c>
      <c r="S4092" s="10">
        <f t="shared" si="381"/>
        <v>42209.464548611104</v>
      </c>
      <c r="T4092" s="10">
        <f t="shared" si="382"/>
        <v>42223.416666666664</v>
      </c>
    </row>
    <row r="4093" spans="1:20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12.75</v>
      </c>
      <c r="P4093">
        <f t="shared" si="379"/>
        <v>25.5</v>
      </c>
      <c r="Q4093" t="str">
        <f t="shared" si="380"/>
        <v>theater</v>
      </c>
      <c r="R4093" t="str">
        <f t="shared" si="383"/>
        <v>plays</v>
      </c>
      <c r="S4093" s="10">
        <f t="shared" si="381"/>
        <v>41990.298043981478</v>
      </c>
      <c r="T4093" s="10">
        <f t="shared" si="382"/>
        <v>42020.298043981478</v>
      </c>
    </row>
    <row r="4094" spans="1:20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3"/>
        <v>plays</v>
      </c>
      <c r="S4094" s="10">
        <f t="shared" si="381"/>
        <v>42038.986655092587</v>
      </c>
      <c r="T4094" s="10">
        <f t="shared" si="382"/>
        <v>42098.944988425923</v>
      </c>
    </row>
    <row r="4095" spans="1:20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</v>
      </c>
      <c r="P4095">
        <f t="shared" si="379"/>
        <v>15</v>
      </c>
      <c r="Q4095" t="str">
        <f t="shared" si="380"/>
        <v>theater</v>
      </c>
      <c r="R4095" t="str">
        <f t="shared" si="383"/>
        <v>plays</v>
      </c>
      <c r="S4095" s="10">
        <f t="shared" si="381"/>
        <v>42178.607557870368</v>
      </c>
      <c r="T4095" s="10">
        <f t="shared" si="382"/>
        <v>42238.607557870368</v>
      </c>
    </row>
    <row r="4096" spans="1:20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36.5</v>
      </c>
      <c r="P4096">
        <f t="shared" si="379"/>
        <v>91.25</v>
      </c>
      <c r="Q4096" t="str">
        <f t="shared" si="380"/>
        <v>theater</v>
      </c>
      <c r="R4096" t="str">
        <f t="shared" si="383"/>
        <v>plays</v>
      </c>
      <c r="S4096" s="10">
        <f t="shared" si="381"/>
        <v>41889.878472222219</v>
      </c>
      <c r="T4096" s="10">
        <f t="shared" si="382"/>
        <v>41933.999305555553</v>
      </c>
    </row>
    <row r="4097" spans="1:20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3"/>
        <v>plays</v>
      </c>
      <c r="S4097" s="10">
        <f t="shared" si="381"/>
        <v>42692.823495370372</v>
      </c>
      <c r="T4097" s="10">
        <f t="shared" si="382"/>
        <v>42722.823495370372</v>
      </c>
    </row>
    <row r="4098" spans="1:20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3"/>
        <v>plays</v>
      </c>
      <c r="S4098" s="10">
        <f t="shared" si="381"/>
        <v>42750.321979166663</v>
      </c>
      <c r="T4098" s="10">
        <f t="shared" si="382"/>
        <v>42794.160416666666</v>
      </c>
    </row>
    <row r="4099" spans="1:20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t="e">
        <f t="shared" ref="P4099:P4115" si="385">(E4099/L4099)</f>
        <v>#DIV/0!</v>
      </c>
      <c r="Q4099" t="str">
        <f t="shared" ref="Q4099:Q4115" si="386">LEFT(N4099,SEARCH("/",N4099,1)-1)</f>
        <v>theater</v>
      </c>
      <c r="R4099" t="str">
        <f t="shared" si="383"/>
        <v>plays</v>
      </c>
      <c r="S4099" s="10">
        <f t="shared" ref="S4099:S4115" si="387">(J4099/86400)+25569+(-5/24)</f>
        <v>42344.616168981483</v>
      </c>
      <c r="T4099" s="10">
        <f t="shared" ref="T4099:T4115" si="388">(I4099/86400)+25569+(-5/24)</f>
        <v>42400.788194444445</v>
      </c>
    </row>
    <row r="4100" spans="1:20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3"/>
        <v>plays</v>
      </c>
      <c r="S4100" s="10">
        <f t="shared" si="387"/>
        <v>42495.51385416666</v>
      </c>
      <c r="T4100" s="10">
        <f t="shared" si="388"/>
        <v>42525.51385416666</v>
      </c>
    </row>
    <row r="4101" spans="1:20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3"/>
        <v>plays</v>
      </c>
      <c r="S4101" s="10">
        <f t="shared" si="387"/>
        <v>42570.642048611109</v>
      </c>
      <c r="T4101" s="10">
        <f t="shared" si="388"/>
        <v>42615.642048611109</v>
      </c>
    </row>
    <row r="4102" spans="1:20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ref="R4102:R4115" si="389">RIGHT(N4102,VALUE(LEN(N4102)-LEN(LEFT(N4102,SEARCH("/",N4102,1)-1))-1))</f>
        <v>plays</v>
      </c>
      <c r="S4102" s="10">
        <f t="shared" si="387"/>
        <v>41926.916550925926</v>
      </c>
      <c r="T4102" s="10">
        <f t="shared" si="388"/>
        <v>41936.916550925926</v>
      </c>
    </row>
    <row r="4103" spans="1:20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ref="O4103:O4115" si="390">(E4103/D4103)*100</f>
        <v>0</v>
      </c>
      <c r="P4103" t="e">
        <f t="shared" si="385"/>
        <v>#DIV/0!</v>
      </c>
      <c r="Q4103" t="str">
        <f t="shared" si="386"/>
        <v>theater</v>
      </c>
      <c r="R4103" t="str">
        <f t="shared" si="389"/>
        <v>plays</v>
      </c>
      <c r="S4103" s="10">
        <f t="shared" si="387"/>
        <v>42730.695393518516</v>
      </c>
      <c r="T4103" s="10">
        <f t="shared" si="388"/>
        <v>42760.695393518516</v>
      </c>
    </row>
    <row r="4104" spans="1:20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90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9"/>
        <v>plays</v>
      </c>
      <c r="S4104" s="10">
        <f t="shared" si="387"/>
        <v>42475.639733796292</v>
      </c>
      <c r="T4104" s="10">
        <f t="shared" si="388"/>
        <v>42505.639733796292</v>
      </c>
    </row>
    <row r="4105" spans="1:20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90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9"/>
        <v>plays</v>
      </c>
      <c r="S4105" s="10">
        <f t="shared" si="387"/>
        <v>42188.624606481484</v>
      </c>
      <c r="T4105" s="10">
        <f t="shared" si="388"/>
        <v>42242.563888888886</v>
      </c>
    </row>
    <row r="4106" spans="1:20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90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9"/>
        <v>plays</v>
      </c>
      <c r="S4106" s="10">
        <f t="shared" si="387"/>
        <v>42640.069837962961</v>
      </c>
      <c r="T4106" s="10">
        <f t="shared" si="388"/>
        <v>42670.069837962961</v>
      </c>
    </row>
    <row r="4107" spans="1:20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90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9"/>
        <v>plays</v>
      </c>
      <c r="S4107" s="10">
        <f t="shared" si="387"/>
        <v>42696.802187499998</v>
      </c>
      <c r="T4107" s="10">
        <f t="shared" si="388"/>
        <v>42729.802187499998</v>
      </c>
    </row>
    <row r="4108" spans="1:20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90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9"/>
        <v>plays</v>
      </c>
      <c r="S4108" s="10">
        <f t="shared" si="387"/>
        <v>42052.841041666667</v>
      </c>
      <c r="T4108" s="10">
        <f t="shared" si="388"/>
        <v>42095.833333333336</v>
      </c>
    </row>
    <row r="4109" spans="1:20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90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9"/>
        <v>plays</v>
      </c>
      <c r="S4109" s="10">
        <f t="shared" si="387"/>
        <v>41883.708344907405</v>
      </c>
      <c r="T4109" s="10">
        <f t="shared" si="388"/>
        <v>41906.708344907405</v>
      </c>
    </row>
    <row r="4110" spans="1:20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90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9"/>
        <v>plays</v>
      </c>
      <c r="S4110" s="10">
        <f t="shared" si="387"/>
        <v>42766.823344907403</v>
      </c>
      <c r="T4110" s="10">
        <f t="shared" si="388"/>
        <v>42796.999999999993</v>
      </c>
    </row>
    <row r="4111" spans="1:20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5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90"/>
        <v>0</v>
      </c>
      <c r="P4111" t="e">
        <f t="shared" si="385"/>
        <v>#DIV/0!</v>
      </c>
      <c r="Q4111" t="str">
        <f t="shared" si="386"/>
        <v>theater</v>
      </c>
      <c r="R4111" t="str">
        <f t="shared" si="389"/>
        <v>plays</v>
      </c>
      <c r="S4111" s="10">
        <f t="shared" si="387"/>
        <v>42307.331064814811</v>
      </c>
      <c r="T4111" s="10">
        <f t="shared" si="388"/>
        <v>42337.372731481482</v>
      </c>
    </row>
    <row r="4112" spans="1:20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90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9"/>
        <v>plays</v>
      </c>
      <c r="S4112" s="10">
        <f t="shared" si="387"/>
        <v>42512.418414351851</v>
      </c>
      <c r="T4112" s="10">
        <f t="shared" si="388"/>
        <v>42572.418414351851</v>
      </c>
    </row>
    <row r="4113" spans="1:20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90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9"/>
        <v>plays</v>
      </c>
      <c r="S4113" s="10">
        <f t="shared" si="387"/>
        <v>42028.927546296291</v>
      </c>
      <c r="T4113" s="10">
        <f t="shared" si="388"/>
        <v>42058.927546296291</v>
      </c>
    </row>
    <row r="4114" spans="1:20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90"/>
        <v>0.04</v>
      </c>
      <c r="P4114">
        <f t="shared" si="385"/>
        <v>1</v>
      </c>
      <c r="Q4114" t="str">
        <f t="shared" si="386"/>
        <v>theater</v>
      </c>
      <c r="R4114" t="str">
        <f t="shared" si="389"/>
        <v>plays</v>
      </c>
      <c r="S4114" s="10">
        <f t="shared" si="387"/>
        <v>42400.738263888888</v>
      </c>
      <c r="T4114" s="10">
        <f t="shared" si="388"/>
        <v>42427.791666666664</v>
      </c>
    </row>
    <row r="4115" spans="1:20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90"/>
        <v>0.2</v>
      </c>
      <c r="P4115">
        <f t="shared" si="385"/>
        <v>1</v>
      </c>
      <c r="Q4115" t="str">
        <f t="shared" si="386"/>
        <v>theater</v>
      </c>
      <c r="R4115" t="str">
        <f t="shared" si="389"/>
        <v>plays</v>
      </c>
      <c r="S4115" s="10">
        <f t="shared" si="387"/>
        <v>42358.364849537036</v>
      </c>
      <c r="T4115" s="10">
        <f t="shared" si="388"/>
        <v>42377.06527777778</v>
      </c>
    </row>
  </sheetData>
  <autoFilter ref="A1:T4115" xr:uid="{E52DE44C-2BCE-2B46-BA10-683C0D5E413F}"/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ED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FC96F-97C3-0842-BC2E-067B7DEB8C32}">
  <dimension ref="A1:F14"/>
  <sheetViews>
    <sheetView workbookViewId="0">
      <selection activeCell="F20" sqref="F20"/>
    </sheetView>
  </sheetViews>
  <sheetFormatPr baseColWidth="10" defaultRowHeight="15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>
      <c r="A1" s="8" t="s">
        <v>8223</v>
      </c>
      <c r="B1" t="s">
        <v>8310</v>
      </c>
    </row>
    <row r="3" spans="1:6">
      <c r="A3" s="8" t="s">
        <v>8311</v>
      </c>
      <c r="B3" s="8" t="s">
        <v>8323</v>
      </c>
    </row>
    <row r="4" spans="1:6">
      <c r="A4" s="8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8322</v>
      </c>
    </row>
    <row r="5" spans="1:6">
      <c r="A5" s="9" t="s">
        <v>8313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>
      <c r="A6" s="9" t="s">
        <v>8314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>
      <c r="A7" s="9" t="s">
        <v>8315</v>
      </c>
      <c r="B7" s="7">
        <v>80</v>
      </c>
      <c r="C7" s="7">
        <v>140</v>
      </c>
      <c r="D7" s="7"/>
      <c r="E7" s="7"/>
      <c r="F7" s="7">
        <v>220</v>
      </c>
    </row>
    <row r="8" spans="1:6">
      <c r="A8" s="9" t="s">
        <v>8316</v>
      </c>
      <c r="B8" s="7"/>
      <c r="C8" s="7"/>
      <c r="D8" s="7">
        <v>24</v>
      </c>
      <c r="E8" s="7"/>
      <c r="F8" s="7">
        <v>24</v>
      </c>
    </row>
    <row r="9" spans="1:6">
      <c r="A9" s="9" t="s">
        <v>8317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>
      <c r="A10" s="9" t="s">
        <v>8318</v>
      </c>
      <c r="B10" s="7">
        <v>103</v>
      </c>
      <c r="C10" s="7">
        <v>117</v>
      </c>
      <c r="D10" s="7"/>
      <c r="E10" s="7"/>
      <c r="F10" s="7">
        <v>220</v>
      </c>
    </row>
    <row r="11" spans="1:6">
      <c r="A11" s="9" t="s">
        <v>8319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>
      <c r="A12" s="9" t="s">
        <v>8320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>
      <c r="A13" s="9" t="s">
        <v>8321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>
      <c r="A14" s="9" t="s">
        <v>8322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FCF71-2164-F949-B6C1-BF2976CF2E90}">
  <dimension ref="A1:G48"/>
  <sheetViews>
    <sheetView workbookViewId="0">
      <selection activeCell="T10" sqref="T10"/>
    </sheetView>
  </sheetViews>
  <sheetFormatPr baseColWidth="10" defaultRowHeight="15"/>
  <cols>
    <col min="1" max="1" width="14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6.33203125" bestFit="1" customWidth="1"/>
    <col min="7" max="7" width="10" bestFit="1" customWidth="1"/>
  </cols>
  <sheetData>
    <row r="1" spans="1:7">
      <c r="A1" s="8" t="s">
        <v>8223</v>
      </c>
      <c r="B1" t="s">
        <v>8310</v>
      </c>
    </row>
    <row r="2" spans="1:7">
      <c r="A2" s="8" t="s">
        <v>8308</v>
      </c>
      <c r="B2" t="s">
        <v>8310</v>
      </c>
    </row>
    <row r="4" spans="1:7">
      <c r="A4" s="8" t="s">
        <v>8311</v>
      </c>
      <c r="B4" s="8" t="s">
        <v>8323</v>
      </c>
    </row>
    <row r="5" spans="1:7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8403</v>
      </c>
      <c r="G5" t="s">
        <v>8322</v>
      </c>
    </row>
    <row r="6" spans="1:7">
      <c r="A6" s="9" t="s">
        <v>8324</v>
      </c>
      <c r="B6" s="7"/>
      <c r="C6" s="7">
        <v>100</v>
      </c>
      <c r="D6" s="7"/>
      <c r="E6" s="7"/>
      <c r="F6" s="7"/>
      <c r="G6" s="7">
        <v>100</v>
      </c>
    </row>
    <row r="7" spans="1:7">
      <c r="A7" s="9" t="s">
        <v>8350</v>
      </c>
      <c r="B7" s="7"/>
      <c r="C7" s="7"/>
      <c r="D7" s="7">
        <v>20</v>
      </c>
      <c r="E7" s="7"/>
      <c r="F7" s="7"/>
      <c r="G7" s="7">
        <v>20</v>
      </c>
    </row>
    <row r="8" spans="1:7">
      <c r="A8" s="9" t="s">
        <v>8336</v>
      </c>
      <c r="B8" s="7"/>
      <c r="C8" s="7"/>
      <c r="D8" s="7">
        <v>24</v>
      </c>
      <c r="E8" s="7"/>
      <c r="F8" s="7"/>
      <c r="G8" s="7">
        <v>24</v>
      </c>
    </row>
    <row r="9" spans="1:7">
      <c r="A9" s="9" t="s">
        <v>8351</v>
      </c>
      <c r="B9" s="7"/>
      <c r="C9" s="7">
        <v>40</v>
      </c>
      <c r="D9" s="7"/>
      <c r="E9" s="7"/>
      <c r="F9" s="7"/>
      <c r="G9" s="7">
        <v>40</v>
      </c>
    </row>
    <row r="10" spans="1:7">
      <c r="A10" s="9" t="s">
        <v>8337</v>
      </c>
      <c r="B10" s="7">
        <v>40</v>
      </c>
      <c r="C10" s="7"/>
      <c r="D10" s="7"/>
      <c r="E10" s="7"/>
      <c r="F10" s="7"/>
      <c r="G10" s="7">
        <v>40</v>
      </c>
    </row>
    <row r="11" spans="1:7">
      <c r="A11" s="9" t="s">
        <v>8325</v>
      </c>
      <c r="B11" s="7">
        <v>180</v>
      </c>
      <c r="C11" s="7"/>
      <c r="D11" s="7"/>
      <c r="E11" s="7"/>
      <c r="F11" s="7"/>
      <c r="G11" s="7">
        <v>180</v>
      </c>
    </row>
    <row r="12" spans="1:7">
      <c r="A12" s="9" t="s">
        <v>8326</v>
      </c>
      <c r="B12" s="7"/>
      <c r="C12" s="7">
        <v>80</v>
      </c>
      <c r="D12" s="7"/>
      <c r="E12" s="7"/>
      <c r="F12" s="7"/>
      <c r="G12" s="7">
        <v>80</v>
      </c>
    </row>
    <row r="13" spans="1:7">
      <c r="A13" s="9" t="s">
        <v>8338</v>
      </c>
      <c r="B13" s="7">
        <v>40</v>
      </c>
      <c r="C13" s="7"/>
      <c r="D13" s="7"/>
      <c r="E13" s="7"/>
      <c r="F13" s="7"/>
      <c r="G13" s="7">
        <v>40</v>
      </c>
    </row>
    <row r="14" spans="1:7">
      <c r="A14" s="9" t="s">
        <v>8339</v>
      </c>
      <c r="B14" s="7"/>
      <c r="C14" s="7">
        <v>40</v>
      </c>
      <c r="D14" s="7"/>
      <c r="E14" s="7">
        <v>20</v>
      </c>
      <c r="F14" s="7"/>
      <c r="G14" s="7">
        <v>60</v>
      </c>
    </row>
    <row r="15" spans="1:7">
      <c r="A15" s="9" t="s">
        <v>8352</v>
      </c>
      <c r="B15" s="7"/>
      <c r="C15" s="7">
        <v>40</v>
      </c>
      <c r="D15" s="7"/>
      <c r="E15" s="7"/>
      <c r="F15" s="7"/>
      <c r="G15" s="7">
        <v>40</v>
      </c>
    </row>
    <row r="16" spans="1:7">
      <c r="A16" s="9" t="s">
        <v>8330</v>
      </c>
      <c r="B16" s="7"/>
      <c r="C16" s="7">
        <v>120</v>
      </c>
      <c r="D16" s="7">
        <v>20</v>
      </c>
      <c r="E16" s="7"/>
      <c r="F16" s="7"/>
      <c r="G16" s="7">
        <v>140</v>
      </c>
    </row>
    <row r="17" spans="1:7">
      <c r="A17" s="9" t="s">
        <v>8356</v>
      </c>
      <c r="B17" s="7"/>
      <c r="C17" s="7">
        <v>20</v>
      </c>
      <c r="D17" s="7"/>
      <c r="E17" s="7"/>
      <c r="F17" s="7"/>
      <c r="G17" s="7">
        <v>20</v>
      </c>
    </row>
    <row r="18" spans="1:7">
      <c r="A18" s="9" t="s">
        <v>8357</v>
      </c>
      <c r="B18" s="7">
        <v>140</v>
      </c>
      <c r="C18" s="7"/>
      <c r="D18" s="7"/>
      <c r="E18" s="7"/>
      <c r="F18" s="7"/>
      <c r="G18" s="7">
        <v>140</v>
      </c>
    </row>
    <row r="19" spans="1:7">
      <c r="A19" s="9" t="s">
        <v>8340</v>
      </c>
      <c r="B19" s="7">
        <v>140</v>
      </c>
      <c r="C19" s="7">
        <v>20</v>
      </c>
      <c r="D19" s="7"/>
      <c r="E19" s="7"/>
      <c r="F19" s="7"/>
      <c r="G19" s="7">
        <v>160</v>
      </c>
    </row>
    <row r="20" spans="1:7">
      <c r="A20" s="9" t="s">
        <v>8341</v>
      </c>
      <c r="B20" s="7"/>
      <c r="C20" s="7">
        <v>60</v>
      </c>
      <c r="D20" s="7"/>
      <c r="E20" s="7"/>
      <c r="F20" s="7"/>
      <c r="G20" s="7">
        <v>60</v>
      </c>
    </row>
    <row r="21" spans="1:7">
      <c r="A21" s="9" t="s">
        <v>8358</v>
      </c>
      <c r="B21" s="7">
        <v>9</v>
      </c>
      <c r="C21" s="7">
        <v>11</v>
      </c>
      <c r="D21" s="7"/>
      <c r="E21" s="7"/>
      <c r="F21" s="7"/>
      <c r="G21" s="7">
        <v>20</v>
      </c>
    </row>
    <row r="22" spans="1:7">
      <c r="A22" s="9" t="s">
        <v>8342</v>
      </c>
      <c r="B22" s="7">
        <v>20</v>
      </c>
      <c r="C22" s="7"/>
      <c r="D22" s="7"/>
      <c r="E22" s="7"/>
      <c r="F22" s="7"/>
      <c r="G22" s="7">
        <v>20</v>
      </c>
    </row>
    <row r="23" spans="1:7">
      <c r="A23" s="9" t="s">
        <v>8333</v>
      </c>
      <c r="B23" s="7"/>
      <c r="C23" s="7">
        <v>40</v>
      </c>
      <c r="D23" s="7"/>
      <c r="E23" s="7"/>
      <c r="F23" s="7"/>
      <c r="G23" s="7">
        <v>40</v>
      </c>
    </row>
    <row r="24" spans="1:7">
      <c r="A24" s="9" t="s">
        <v>8362</v>
      </c>
      <c r="B24" s="7">
        <v>60</v>
      </c>
      <c r="C24" s="7">
        <v>60</v>
      </c>
      <c r="D24" s="7">
        <v>20</v>
      </c>
      <c r="E24" s="7"/>
      <c r="F24" s="7"/>
      <c r="G24" s="7">
        <v>140</v>
      </c>
    </row>
    <row r="25" spans="1:7">
      <c r="A25" s="9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>
      <c r="A26" s="9" t="s">
        <v>8353</v>
      </c>
      <c r="B26" s="7">
        <v>60</v>
      </c>
      <c r="C26" s="7"/>
      <c r="D26" s="7"/>
      <c r="E26" s="7"/>
      <c r="F26" s="7"/>
      <c r="G26" s="7">
        <v>60</v>
      </c>
    </row>
    <row r="27" spans="1:7">
      <c r="A27" s="9" t="s">
        <v>8347</v>
      </c>
      <c r="B27" s="7"/>
      <c r="C27" s="7">
        <v>20</v>
      </c>
      <c r="D27" s="7"/>
      <c r="E27" s="7"/>
      <c r="F27" s="7"/>
      <c r="G27" s="7">
        <v>20</v>
      </c>
    </row>
    <row r="28" spans="1:7">
      <c r="A28" s="9" t="s">
        <v>8348</v>
      </c>
      <c r="B28" s="7">
        <v>103</v>
      </c>
      <c r="C28" s="7">
        <v>57</v>
      </c>
      <c r="D28" s="7"/>
      <c r="E28" s="7"/>
      <c r="F28" s="7"/>
      <c r="G28" s="7">
        <v>160</v>
      </c>
    </row>
    <row r="29" spans="1:7">
      <c r="A29" s="9" t="s">
        <v>8349</v>
      </c>
      <c r="B29" s="7"/>
      <c r="C29" s="7">
        <v>20</v>
      </c>
      <c r="D29" s="7"/>
      <c r="E29" s="7"/>
      <c r="F29" s="7"/>
      <c r="G29" s="7">
        <v>20</v>
      </c>
    </row>
    <row r="30" spans="1:7">
      <c r="A30" s="9" t="s">
        <v>8363</v>
      </c>
      <c r="B30" s="7">
        <v>694</v>
      </c>
      <c r="C30" s="7">
        <v>353</v>
      </c>
      <c r="D30" s="7"/>
      <c r="E30" s="7">
        <v>19</v>
      </c>
      <c r="F30" s="7"/>
      <c r="G30" s="7">
        <v>1066</v>
      </c>
    </row>
    <row r="31" spans="1:7">
      <c r="A31" s="9" t="s">
        <v>8343</v>
      </c>
      <c r="B31" s="7">
        <v>40</v>
      </c>
      <c r="C31" s="7"/>
      <c r="D31" s="7"/>
      <c r="E31" s="7"/>
      <c r="F31" s="7"/>
      <c r="G31" s="7">
        <v>40</v>
      </c>
    </row>
    <row r="32" spans="1:7">
      <c r="A32" s="9" t="s">
        <v>8354</v>
      </c>
      <c r="B32" s="7">
        <v>20</v>
      </c>
      <c r="C32" s="7"/>
      <c r="D32" s="7"/>
      <c r="E32" s="7"/>
      <c r="F32" s="7"/>
      <c r="G32" s="7">
        <v>20</v>
      </c>
    </row>
    <row r="33" spans="1:7">
      <c r="A33" s="9" t="s">
        <v>8331</v>
      </c>
      <c r="B33" s="7"/>
      <c r="C33" s="7">
        <v>20</v>
      </c>
      <c r="D33" s="7"/>
      <c r="E33" s="7"/>
      <c r="F33" s="7"/>
      <c r="G33" s="7">
        <v>20</v>
      </c>
    </row>
    <row r="34" spans="1:7">
      <c r="A34" s="9" t="s">
        <v>8344</v>
      </c>
      <c r="B34" s="7">
        <v>260</v>
      </c>
      <c r="C34" s="7"/>
      <c r="D34" s="7"/>
      <c r="E34" s="7"/>
      <c r="F34" s="7"/>
      <c r="G34" s="7">
        <v>260</v>
      </c>
    </row>
    <row r="35" spans="1:7">
      <c r="A35" s="9" t="s">
        <v>8327</v>
      </c>
      <c r="B35" s="7"/>
      <c r="C35" s="7"/>
      <c r="D35" s="7">
        <v>40</v>
      </c>
      <c r="E35" s="7"/>
      <c r="F35" s="7"/>
      <c r="G35" s="7">
        <v>40</v>
      </c>
    </row>
    <row r="36" spans="1:7">
      <c r="A36" s="9" t="s">
        <v>8328</v>
      </c>
      <c r="B36" s="7">
        <v>60</v>
      </c>
      <c r="C36" s="7"/>
      <c r="D36" s="7"/>
      <c r="E36" s="7"/>
      <c r="F36" s="7"/>
      <c r="G36" s="7">
        <v>60</v>
      </c>
    </row>
    <row r="37" spans="1:7">
      <c r="A37" s="9" t="s">
        <v>8332</v>
      </c>
      <c r="B37" s="7">
        <v>34</v>
      </c>
      <c r="C37" s="7"/>
      <c r="D37" s="7"/>
      <c r="E37" s="7">
        <v>6</v>
      </c>
      <c r="F37" s="7"/>
      <c r="G37" s="7">
        <v>40</v>
      </c>
    </row>
    <row r="38" spans="1:7">
      <c r="A38" s="9" t="s">
        <v>8359</v>
      </c>
      <c r="B38" s="7">
        <v>40</v>
      </c>
      <c r="C38" s="7">
        <v>2</v>
      </c>
      <c r="D38" s="7">
        <v>18</v>
      </c>
      <c r="E38" s="7"/>
      <c r="F38" s="7"/>
      <c r="G38" s="7">
        <v>60</v>
      </c>
    </row>
    <row r="39" spans="1:7">
      <c r="A39" s="9" t="s">
        <v>8364</v>
      </c>
      <c r="B39" s="7">
        <v>85</v>
      </c>
      <c r="C39" s="7">
        <v>80</v>
      </c>
      <c r="D39" s="7">
        <v>17</v>
      </c>
      <c r="E39" s="7">
        <v>5</v>
      </c>
      <c r="F39" s="7"/>
      <c r="G39" s="7">
        <v>187</v>
      </c>
    </row>
    <row r="40" spans="1:7">
      <c r="A40" s="9" t="s">
        <v>8334</v>
      </c>
      <c r="B40" s="7">
        <v>80</v>
      </c>
      <c r="C40" s="7"/>
      <c r="D40" s="7"/>
      <c r="E40" s="7"/>
      <c r="F40" s="7"/>
      <c r="G40" s="7">
        <v>80</v>
      </c>
    </row>
    <row r="41" spans="1:7">
      <c r="A41" s="9" t="s">
        <v>8329</v>
      </c>
      <c r="B41" s="7">
        <v>60</v>
      </c>
      <c r="C41" s="7"/>
      <c r="D41" s="7"/>
      <c r="E41" s="7"/>
      <c r="F41" s="7"/>
      <c r="G41" s="7">
        <v>60</v>
      </c>
    </row>
    <row r="42" spans="1:7">
      <c r="A42" s="9" t="s">
        <v>8355</v>
      </c>
      <c r="B42" s="7"/>
      <c r="C42" s="7">
        <v>47</v>
      </c>
      <c r="D42" s="7">
        <v>10</v>
      </c>
      <c r="E42" s="7"/>
      <c r="F42" s="7"/>
      <c r="G42" s="7">
        <v>57</v>
      </c>
    </row>
    <row r="43" spans="1:7">
      <c r="A43" s="9" t="s">
        <v>8335</v>
      </c>
      <c r="B43" s="7"/>
      <c r="C43" s="7">
        <v>100</v>
      </c>
      <c r="D43" s="7"/>
      <c r="E43" s="7"/>
      <c r="F43" s="7"/>
      <c r="G43" s="7">
        <v>100</v>
      </c>
    </row>
    <row r="44" spans="1:7">
      <c r="A44" s="9" t="s">
        <v>8360</v>
      </c>
      <c r="B44" s="7">
        <v>20</v>
      </c>
      <c r="C44" s="7">
        <v>120</v>
      </c>
      <c r="D44" s="7">
        <v>60</v>
      </c>
      <c r="E44" s="7"/>
      <c r="F44" s="7"/>
      <c r="G44" s="7">
        <v>200</v>
      </c>
    </row>
    <row r="45" spans="1:7">
      <c r="A45" s="9" t="s">
        <v>8361</v>
      </c>
      <c r="B45" s="7"/>
      <c r="C45" s="7">
        <v>60</v>
      </c>
      <c r="D45" s="7">
        <v>100</v>
      </c>
      <c r="E45" s="7"/>
      <c r="F45" s="7"/>
      <c r="G45" s="7">
        <v>160</v>
      </c>
    </row>
    <row r="46" spans="1:7">
      <c r="A46" s="9" t="s">
        <v>8345</v>
      </c>
      <c r="B46" s="7"/>
      <c r="C46" s="7"/>
      <c r="D46" s="7">
        <v>20</v>
      </c>
      <c r="E46" s="7"/>
      <c r="F46" s="7"/>
      <c r="G46" s="7">
        <v>20</v>
      </c>
    </row>
    <row r="47" spans="1:7">
      <c r="A47" s="9" t="s">
        <v>8403</v>
      </c>
      <c r="B47" s="7"/>
      <c r="C47" s="7"/>
      <c r="D47" s="7"/>
      <c r="E47" s="7"/>
      <c r="F47" s="7"/>
      <c r="G47" s="7"/>
    </row>
    <row r="48" spans="1:7">
      <c r="A48" s="9" t="s">
        <v>8322</v>
      </c>
      <c r="B48" s="7">
        <v>2185</v>
      </c>
      <c r="C48" s="7">
        <v>1530</v>
      </c>
      <c r="D48" s="7">
        <v>349</v>
      </c>
      <c r="E48" s="7">
        <v>50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79144-CABC-EC44-97DB-1E3D160D3796}">
  <dimension ref="A1:O34"/>
  <sheetViews>
    <sheetView workbookViewId="0">
      <selection activeCell="D30" sqref="D30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>
      <c r="A1" s="8" t="s">
        <v>8308</v>
      </c>
      <c r="B1" t="s">
        <v>8310</v>
      </c>
    </row>
    <row r="2" spans="1:5">
      <c r="A2" s="8" t="s">
        <v>8380</v>
      </c>
      <c r="B2" t="s">
        <v>8310</v>
      </c>
    </row>
    <row r="4" spans="1:5">
      <c r="A4" s="8" t="s">
        <v>8365</v>
      </c>
      <c r="B4" s="8" t="s">
        <v>8323</v>
      </c>
    </row>
    <row r="5" spans="1:5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>
      <c r="A6" s="9" t="s">
        <v>8374</v>
      </c>
      <c r="B6" s="7">
        <v>183</v>
      </c>
      <c r="C6" s="7">
        <v>149</v>
      </c>
      <c r="D6" s="7">
        <v>34</v>
      </c>
      <c r="E6" s="7">
        <v>366</v>
      </c>
    </row>
    <row r="7" spans="1:5">
      <c r="A7" s="9" t="s">
        <v>8375</v>
      </c>
      <c r="B7" s="7">
        <v>202</v>
      </c>
      <c r="C7" s="7">
        <v>105</v>
      </c>
      <c r="D7" s="7">
        <v>27</v>
      </c>
      <c r="E7" s="7">
        <v>334</v>
      </c>
    </row>
    <row r="8" spans="1:5">
      <c r="A8" s="9" t="s">
        <v>8376</v>
      </c>
      <c r="B8" s="7">
        <v>179</v>
      </c>
      <c r="C8" s="7">
        <v>108</v>
      </c>
      <c r="D8" s="7">
        <v>28</v>
      </c>
      <c r="E8" s="7">
        <v>315</v>
      </c>
    </row>
    <row r="9" spans="1:5">
      <c r="A9" s="9" t="s">
        <v>8377</v>
      </c>
      <c r="B9" s="7">
        <v>193</v>
      </c>
      <c r="C9" s="7">
        <v>103</v>
      </c>
      <c r="D9" s="7">
        <v>27</v>
      </c>
      <c r="E9" s="7">
        <v>323</v>
      </c>
    </row>
    <row r="10" spans="1:5">
      <c r="A10" s="9" t="s">
        <v>8368</v>
      </c>
      <c r="B10" s="7">
        <v>233</v>
      </c>
      <c r="C10" s="7">
        <v>126</v>
      </c>
      <c r="D10" s="7">
        <v>26</v>
      </c>
      <c r="E10" s="7">
        <v>385</v>
      </c>
    </row>
    <row r="11" spans="1:5">
      <c r="A11" s="9" t="s">
        <v>8378</v>
      </c>
      <c r="B11" s="7">
        <v>213</v>
      </c>
      <c r="C11" s="7">
        <v>148</v>
      </c>
      <c r="D11" s="7">
        <v>27</v>
      </c>
      <c r="E11" s="7">
        <v>388</v>
      </c>
    </row>
    <row r="12" spans="1:5">
      <c r="A12" s="9" t="s">
        <v>8369</v>
      </c>
      <c r="B12" s="7">
        <v>192</v>
      </c>
      <c r="C12" s="7">
        <v>148</v>
      </c>
      <c r="D12" s="7">
        <v>44</v>
      </c>
      <c r="E12" s="7">
        <v>384</v>
      </c>
    </row>
    <row r="13" spans="1:5">
      <c r="A13" s="9" t="s">
        <v>8370</v>
      </c>
      <c r="B13" s="7">
        <v>167</v>
      </c>
      <c r="C13" s="7">
        <v>134</v>
      </c>
      <c r="D13" s="7">
        <v>32</v>
      </c>
      <c r="E13" s="7">
        <v>333</v>
      </c>
    </row>
    <row r="14" spans="1:5">
      <c r="A14" s="9" t="s">
        <v>8371</v>
      </c>
      <c r="B14" s="7">
        <v>148</v>
      </c>
      <c r="C14" s="7">
        <v>127</v>
      </c>
      <c r="D14" s="7">
        <v>24</v>
      </c>
      <c r="E14" s="7">
        <v>299</v>
      </c>
    </row>
    <row r="15" spans="1:5">
      <c r="A15" s="9" t="s">
        <v>8372</v>
      </c>
      <c r="B15" s="7">
        <v>184</v>
      </c>
      <c r="C15" s="7">
        <v>150</v>
      </c>
      <c r="D15" s="7">
        <v>20</v>
      </c>
      <c r="E15" s="7">
        <v>354</v>
      </c>
    </row>
    <row r="16" spans="1:5">
      <c r="A16" s="9" t="s">
        <v>8373</v>
      </c>
      <c r="B16" s="7">
        <v>180</v>
      </c>
      <c r="C16" s="7">
        <v>113</v>
      </c>
      <c r="D16" s="7">
        <v>37</v>
      </c>
      <c r="E16" s="7">
        <v>330</v>
      </c>
    </row>
    <row r="17" spans="1:5">
      <c r="A17" s="9" t="s">
        <v>8379</v>
      </c>
      <c r="B17" s="7">
        <v>111</v>
      </c>
      <c r="C17" s="7">
        <v>119</v>
      </c>
      <c r="D17" s="7">
        <v>23</v>
      </c>
      <c r="E17" s="7">
        <v>253</v>
      </c>
    </row>
    <row r="18" spans="1:5">
      <c r="A18" s="9" t="s">
        <v>8322</v>
      </c>
      <c r="B18" s="7">
        <v>2185</v>
      </c>
      <c r="C18" s="7">
        <v>1530</v>
      </c>
      <c r="D18" s="7">
        <v>349</v>
      </c>
      <c r="E18" s="7">
        <v>4064</v>
      </c>
    </row>
    <row r="34" spans="15:15">
      <c r="O34" t="s">
        <v>8402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8E431-6924-E044-A142-6D143BEC57DF}">
  <dimension ref="A1:K13"/>
  <sheetViews>
    <sheetView workbookViewId="0">
      <selection activeCell="A22" sqref="A22"/>
    </sheetView>
  </sheetViews>
  <sheetFormatPr baseColWidth="10" defaultRowHeight="15"/>
  <cols>
    <col min="1" max="1" width="24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11" s="11" customFormat="1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11">
      <c r="A2" t="s">
        <v>8389</v>
      </c>
      <c r="B2" s="12">
        <f>COUNTIFS(Sheet1!$F$2:$F$4115,"successful",Sheet1!$D$2:$D$4115,"&lt;1000")</f>
        <v>322</v>
      </c>
      <c r="C2" s="12">
        <f>COUNTIFS(Sheet1!$F$2:$F$4115,"failed",Sheet1!$D$2:$D$4115,"&lt;1000")</f>
        <v>113</v>
      </c>
      <c r="D2" s="12">
        <f>COUNTIFS(Sheet1!$F$2:$F$4115,"canceled",Sheet1!$D$2:$D$4115,"&lt;1000")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  <c r="I2" s="13"/>
      <c r="J2" s="13"/>
      <c r="K2" s="13"/>
    </row>
    <row r="3" spans="1:11">
      <c r="A3" t="s">
        <v>8390</v>
      </c>
      <c r="B3" s="12">
        <f>COUNTIFS(Sheet1!$F$2:$F$4115,"successful",Sheet1!$D$2:$D$4115,"&gt;=1000",Sheet1!$D$2:$D$4115,"&lt;=4999")</f>
        <v>932</v>
      </c>
      <c r="C3" s="12">
        <f>COUNTIFS(Sheet1!$F$2:$F$4115,"failed",Sheet1!$D$2:$D$4115,"&gt;=1000",Sheet1!$D$2:$D$4115,"&lt;=4999")</f>
        <v>420</v>
      </c>
      <c r="D3" s="12">
        <f>COUNTIFS(Sheet1!$F$2:$F$4115,"canceled",Sheet1!$D$2:$D$4115,"&gt;=1000",Sheet1!$D$2:$D$4115,"&lt;=4999")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  <c r="I3" s="13"/>
      <c r="J3" s="13"/>
      <c r="K3" s="13"/>
    </row>
    <row r="4" spans="1:11">
      <c r="A4" t="s">
        <v>8391</v>
      </c>
      <c r="B4" s="12">
        <f>COUNTIFS(Sheet1!$F$2:$F$4115,"successful",Sheet1!$D$2:$D$4115,"&gt;=5000",Sheet1!$D$2:$D$4115,"&lt;=9999")</f>
        <v>381</v>
      </c>
      <c r="C4" s="12">
        <f>COUNTIFS(Sheet1!$F$2:$F$4115,"failed",Sheet1!$D$2:$D$4115,"&gt;=5000",Sheet1!$D$2:$D$4115,"&lt;=9999")</f>
        <v>283</v>
      </c>
      <c r="D4" s="12">
        <f>COUNTIFS(Sheet1!$F$2:$F$4115,"canceled",Sheet1!$D$2:$D$4115,"&gt;=5000",Sheet1!$D$2:$D$4115,"&lt;=9999")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  <c r="I4" s="13"/>
      <c r="J4" s="13"/>
      <c r="K4" s="13"/>
    </row>
    <row r="5" spans="1:11">
      <c r="A5" t="s">
        <v>8392</v>
      </c>
      <c r="B5" s="12">
        <f>COUNTIFS(Sheet1!$F$2:$F$4115,"successful",Sheet1!$D$2:$D$4115,"&gt;=10000",Sheet1!$D$2:$D$4115,"&lt;=14999")</f>
        <v>168</v>
      </c>
      <c r="C5" s="12">
        <f>COUNTIFS(Sheet1!$F$2:$F$4115,"failed",Sheet1!$D$2:$D$4115,"&gt;=10000",Sheet1!$D$2:$D$4115,"&lt;=14999")</f>
        <v>144</v>
      </c>
      <c r="D5" s="12">
        <f>COUNTIFS(Sheet1!$F$2:$F$4115,"canceled",Sheet1!$D$2:$D$4115,"&gt;=10000",Sheet1!$D$2:$D$4115,"&lt;=14999")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  <c r="I5" s="13"/>
      <c r="J5" s="13"/>
      <c r="K5" s="13"/>
    </row>
    <row r="6" spans="1:11">
      <c r="A6" t="s">
        <v>8393</v>
      </c>
      <c r="B6" s="12">
        <f>COUNTIFS(Sheet1!$F$2:$F$4115,"successful",Sheet1!$D$2:$D$4115,"&gt;=15000",Sheet1!$D$2:$D$4115,"&lt;=19999")</f>
        <v>94</v>
      </c>
      <c r="C6" s="12">
        <f>COUNTIFS(Sheet1!$F$2:$F$4115,"failed",Sheet1!$D$2:$D$4115,"&gt;=15000",Sheet1!$D$2:$D$4115,"&lt;=19999")</f>
        <v>90</v>
      </c>
      <c r="D6" s="12">
        <f>COUNTIFS(Sheet1!$F$2:$F$4115,"canceled",Sheet1!$D$2:$D$4115,"&gt;=15000",Sheet1!$D$2:$D$4115,"&lt;=19999")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  <c r="I6" s="13"/>
      <c r="J6" s="13"/>
      <c r="K6" s="13"/>
    </row>
    <row r="7" spans="1:11">
      <c r="A7" t="s">
        <v>8394</v>
      </c>
      <c r="B7" s="12">
        <f>COUNTIFS(Sheet1!$F$2:$F$4115,"successful",Sheet1!$D$2:$D$4115,"&gt;=20000",Sheet1!$D$2:$D$4115,"&lt;=24999")</f>
        <v>62</v>
      </c>
      <c r="C7" s="12">
        <f>COUNTIFS(Sheet1!$F$2:$F$4115,"failed",Sheet1!$D$2:$D$4115,"&gt;=20000",Sheet1!$D$2:$D$4115,"&lt;=24999")</f>
        <v>72</v>
      </c>
      <c r="D7" s="12">
        <f>COUNTIFS(Sheet1!$F$2:$F$4115,"canceled",Sheet1!$D$2:$D$4115,"&gt;=20000",Sheet1!$D$2:$D$4115,"&lt;=24999")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  <c r="I7" s="13"/>
      <c r="J7" s="13"/>
      <c r="K7" s="13"/>
    </row>
    <row r="8" spans="1:11">
      <c r="A8" t="s">
        <v>8395</v>
      </c>
      <c r="B8" s="12">
        <f>COUNTIFS(Sheet1!$F$2:$F$4115,"successful",Sheet1!$D$2:$D$4115,"&gt;=25000",Sheet1!$D$2:$D$4115,"&lt;=29999")</f>
        <v>55</v>
      </c>
      <c r="C8" s="12">
        <f>COUNTIFS(Sheet1!$F$2:$F$4115,"failed",Sheet1!$D$2:$D$4115,"&gt;=25000",Sheet1!$D$2:$D$4115,"&lt;=29999")</f>
        <v>64</v>
      </c>
      <c r="D8" s="12">
        <f>COUNTIFS(Sheet1!$F$2:$F$4115,"canceled",Sheet1!$D$2:$D$4115,"&gt;=25000",Sheet1!$D$2:$D$4115,"&lt;=29999")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  <c r="I8" s="13"/>
      <c r="J8" s="13"/>
      <c r="K8" s="13"/>
    </row>
    <row r="9" spans="1:11">
      <c r="A9" t="s">
        <v>8396</v>
      </c>
      <c r="B9" s="12">
        <f>COUNTIFS(Sheet1!$F$2:$F$4115,"successful",Sheet1!$D$2:$D$4115,"&gt;=30000",Sheet1!$D$2:$D$4115,"&lt;=34999")</f>
        <v>32</v>
      </c>
      <c r="C9" s="12">
        <f>COUNTIFS(Sheet1!$F$2:$F$4115,"failed",Sheet1!$D$2:$D$4115,"&gt;=30000",Sheet1!$D$2:$D$4115,"&lt;=34999")</f>
        <v>37</v>
      </c>
      <c r="D9" s="12">
        <f>COUNTIFS(Sheet1!$F$2:$F$4115,"canceled",Sheet1!$D$2:$D$4115,"&gt;=30000",Sheet1!$D$2:$D$4115,"&lt;=34999")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  <c r="I9" s="13"/>
      <c r="J9" s="13"/>
      <c r="K9" s="13"/>
    </row>
    <row r="10" spans="1:11">
      <c r="A10" t="s">
        <v>8397</v>
      </c>
      <c r="B10" s="12">
        <f>COUNTIFS(Sheet1!$F$2:$F$4115,"successful",Sheet1!$D$2:$D$4115,"&gt;=35000",Sheet1!$D$2:$D$4115,"&lt;=39999")</f>
        <v>26</v>
      </c>
      <c r="C10" s="12">
        <f>COUNTIFS(Sheet1!$F$2:$F$4115,"failed",Sheet1!$D$2:$D$4115,"&gt;=35000",Sheet1!$D$2:$D$4115,"&lt;=39999")</f>
        <v>22</v>
      </c>
      <c r="D10" s="12">
        <f>COUNTIFS(Sheet1!$F$2:$F$4115,"canceled",Sheet1!$D$2:$D$4115,"&gt;=35000",Sheet1!$D$2:$D$4115,"&lt;=39999")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  <c r="I10" s="13"/>
      <c r="J10" s="13"/>
      <c r="K10" s="13"/>
    </row>
    <row r="11" spans="1:11">
      <c r="A11" t="s">
        <v>8398</v>
      </c>
      <c r="B11" s="12">
        <f>COUNTIFS(Sheet1!$F$2:$F$4115,"successful",Sheet1!$D$2:$D$4115,"&gt;=40000",Sheet1!$D$2:$D$4115,"&lt;=44999")</f>
        <v>21</v>
      </c>
      <c r="C11" s="12">
        <f>COUNTIFS(Sheet1!$F$2:$F$4115,"failed",Sheet1!$D$2:$D$4115,"&gt;=40000",Sheet1!$D$2:$D$4115,"&lt;=44999")</f>
        <v>16</v>
      </c>
      <c r="D11" s="12">
        <f>COUNTIFS(Sheet1!$F$2:$F$4115,"canceled",Sheet1!$D$2:$D$4115,"&gt;=40000",Sheet1!$D$2:$D$4115,"&lt;=44999")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  <c r="I11" s="13"/>
      <c r="J11" s="13"/>
      <c r="K11" s="13"/>
    </row>
    <row r="12" spans="1:11">
      <c r="A12" t="s">
        <v>8399</v>
      </c>
      <c r="B12" s="12">
        <f>COUNTIFS(Sheet1!$F$2:$F$4115,"successful",Sheet1!$D$2:$D$4115,"&gt;=45000",Sheet1!$D$2:$D$4115,"&lt;=49999")</f>
        <v>6</v>
      </c>
      <c r="C12" s="12">
        <f>COUNTIFS(Sheet1!$F$2:$F$4115,"failed",Sheet1!$D$2:$D$4115,"&gt;=45000",Sheet1!$D$2:$D$4115,"&lt;=49999")</f>
        <v>11</v>
      </c>
      <c r="D12" s="12">
        <f>COUNTIFS(Sheet1!$F$2:$F$4115,"canceled",Sheet1!$D$2:$D$4115,"&gt;=45000",Sheet1!$D$2:$D$4115,"&lt;=49999")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  <c r="I12" s="13"/>
      <c r="J12" s="13"/>
      <c r="K12" s="13"/>
    </row>
    <row r="13" spans="1:11">
      <c r="A13" t="s">
        <v>8400</v>
      </c>
      <c r="B13" s="12">
        <f>COUNTIFS(Sheet1!$F$2:$F$4115,"successful",Sheet1!$D$2:$D$4115,"&gt;=50000")</f>
        <v>86</v>
      </c>
      <c r="C13" s="12">
        <f>COUNTIFS(Sheet1!$F$2:$F$4115,"failed",Sheet1!$D$2:$D$4115,"&gt;=50000")</f>
        <v>258</v>
      </c>
      <c r="D13" s="12">
        <f>COUNTIFS(Sheet1!$F$2:$F$4115,"canceled",Sheet1!$D$2:$D$4115,"&gt;=50000")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  <c r="I13" s="13"/>
      <c r="J13" s="13"/>
      <c r="K13" s="1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St. Onge</cp:lastModifiedBy>
  <dcterms:created xsi:type="dcterms:W3CDTF">2017-04-20T15:17:24Z</dcterms:created>
  <dcterms:modified xsi:type="dcterms:W3CDTF">2018-11-29T01:42:33Z</dcterms:modified>
</cp:coreProperties>
</file>