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https://d.docs.live.net/a18e8c40c138d81a/Desktop/Masters in Applied Data Science/SCM-651 Business Analytics/Week 4/Homework 1/Submission Ready/"/>
    </mc:Choice>
  </mc:AlternateContent>
  <xr:revisionPtr revIDLastSave="9" documentId="11_D60F8D0E96EBEE3F8A6B84DE5314DAFE0A9C9EE7" xr6:coauthVersionLast="47" xr6:coauthVersionMax="47" xr10:uidLastSave="{CC392D93-E55D-3741-ABDD-5CCDF44F2401}"/>
  <bookViews>
    <workbookView xWindow="0" yWindow="760" windowWidth="28800" windowHeight="12440" xr2:uid="{00000000-000D-0000-FFFF-FFFF00000000}"/>
  </bookViews>
  <sheets>
    <sheet name="Correlation Results" sheetId="2" r:id="rId1"/>
    <sheet name="Regression Results" sheetId="4" r:id="rId2"/>
    <sheet name="Regression Results 2" sheetId="8" r:id="rId3"/>
    <sheet name="House Prices Data and Pivots" sheetId="1" r:id="rId4"/>
  </sheets>
  <definedNames>
    <definedName name="_xlnm.Print_Area" localSheetId="2">'Regression Results 2'!$A$27:$L$37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" i="8" l="1"/>
  <c r="D30" i="8"/>
  <c r="D31" i="8"/>
  <c r="D32" i="8"/>
  <c r="D33" i="8"/>
  <c r="D34" i="8"/>
  <c r="D35" i="8"/>
  <c r="D28" i="8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2" i="1"/>
  <c r="D37" i="8" l="1"/>
  <c r="G28" i="8" s="1"/>
  <c r="G3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2" i="1"/>
</calcChain>
</file>

<file path=xl/sharedStrings.xml><?xml version="1.0" encoding="utf-8"?>
<sst xmlns="http://schemas.openxmlformats.org/spreadsheetml/2006/main" count="383" uniqueCount="58">
  <si>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</si>
  <si>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</si>
  <si>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</si>
  <si>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</si>
  <si>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</si>
  <si>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</si>
  <si>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</si>
  <si>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</si>
  <si>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</si>
  <si>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</si>
  <si>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</si>
  <si>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</si>
  <si>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</si>
  <si>
    <t>Grand Total</t>
  </si>
  <si>
    <t>Column Labels</t>
  </si>
  <si>
    <t>Average of Price</t>
  </si>
  <si>
    <t>Brick Y/N</t>
  </si>
  <si>
    <t>Average of SqFt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</si>
  <si>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</si>
  <si>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</si>
  <si>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</si>
  <si>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</si>
  <si>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</si>
  <si>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</si>
  <si>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</si>
  <si>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</si>
  <si>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</si>
  <si>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</si>
  <si>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</si>
  <si>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</si>
  <si>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</si>
  <si>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</si>
  <si>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</si>
  <si>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</si>
  <si>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</si>
  <si>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</si>
  <si>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</si>
  <si>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</si>
  <si>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</si>
  <si>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</si>
  <si>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</si>
  <si>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</si>
  <si>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Variables</t>
  </si>
  <si>
    <t>Coeffcients</t>
  </si>
  <si>
    <t>Values</t>
  </si>
  <si>
    <t>Coefficient X Value</t>
  </si>
  <si>
    <t xml:space="preserve"> </t>
  </si>
  <si>
    <t>Predicted Price</t>
  </si>
  <si>
    <t>Sq Ft</t>
  </si>
  <si>
    <t>Team 72</t>
  </si>
  <si>
    <t>Matthew</t>
  </si>
  <si>
    <t>Belizaire</t>
  </si>
  <si>
    <t>Christopher</t>
  </si>
  <si>
    <t>Frederick</t>
  </si>
  <si>
    <t>Patricia</t>
  </si>
  <si>
    <t>Lamarche</t>
  </si>
  <si>
    <t>Tim</t>
  </si>
  <si>
    <t>Tieng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</si>
</sst>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164" fontId="0" fillId="33" borderId="0" xfId="0" applyNumberFormat="1" applyFill="1" applyBorder="1" applyAlignment="1"/>
    <xf numFmtId="164" fontId="0" fillId="33" borderId="10" xfId="0" applyNumberFormat="1" applyFill="1" applyBorder="1" applyAlignment="1"/>
    <xf numFmtId="44" fontId="0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 72-scm651_homework_1_house_prices.xlsx]House Prices Data and Pivots!PivotTable1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'House Prices Data and Pivots'!$P$15:$P$16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'House Prices Data and Pivots'!$O$17:$O$19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'House Prices Data and Pivots'!$P$17:$P$19</c:f>
              <c:numCache>
                <c:formatCode>_("$"* #,##0.00_);_("$"* \(#,##0.00\);_("$"* "-"??_);_(@_)</c:formatCode>
                <c:ptCount val="2"/>
                <c:pt idx="0">
                  <c:v>117750</c:v>
                </c:pt>
                <c:pt idx="1">
                  <c:v>135468.42105263157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E-4A8E-92D2-B2CC49CC8920}"/>
            </c:ext>
          </c:extLst>
        </c:ser>
        <c:ser>
          <c:idx val="1"/>
          <c:order val="1"/>
          <c:tx>
            <c:strRef>
              <c:f>'House Prices Data and Pivots'!$Q$15:$Q$16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'House Prices Data and Pivots'!$O$17:$O$19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'House Prices Data and Pivots'!$Q$17:$Q$19</c:f>
              <c:numCache>
                <c:formatCode>_("$"* #,##0.00_);_("$"* \(#,##0.00\);_("$"* "-"??_);_(@_)</c:formatCode>
                <c:ptCount val="2"/>
                <c:pt idx="0">
                  <c:v>108583.78378378379</c:v>
                </c:pt>
                <c:pt idx="1">
                  <c:v>118457.14285714286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2E-4A8E-92D2-B2CC49CC8920}"/>
            </c:ext>
          </c:extLst>
        </c:ser>
        <c:ser>
          <c:idx val="2"/>
          <c:order val="2"/>
          <c:tx>
            <c:strRef>
              <c:f>'House Prices Data and Pivots'!$R$15:$R$16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'House Prices Data and Pivots'!$O$17:$O$19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'House Prices Data and Pivots'!$R$17:$R$19</c:f>
              <c:numCache>
                <c:formatCode>_("$"* #,##0.00_);_("$"* \(#,##0.00\);_("$"* "-"??_);_(@_)</c:formatCode>
                <c:ptCount val="2"/>
                <c:pt idx="0">
                  <c:v>148230.4347826087</c:v>
                </c:pt>
                <c:pt idx="1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2E-4A8E-92D2-B2CC49CC8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48611152"/>
        <c:axId val="648603608"/>
        <c:axId val="0"/>
      </c:bar3DChart>
      <c:catAx>
        <c:axId val="64861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03608"/>
        <c:crosses val="autoZero"/>
        <c:auto val="1"/>
        <c:lblAlgn val="ctr"/>
        <c:lblOffset val="100"/>
        <c:noMultiLvlLbl val="0"/>
      </c:catAx>
      <c:valAx>
        <c:axId val="64860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1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 72-scm651_homework_1_house_prices.xlsx]House Prices Data and Pivots!PivotTable2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'House Prices Data and Pivots'!$P$21:$P$22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'House Prices Data and Pivots'!$O$23:$O$25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'House Prices Data and Pivots'!$P$23:$P$25</c:f>
              <c:numCache>
                <c:formatCode>0.00</c:formatCode>
                <c:ptCount val="2"/>
                <c:pt idx="0">
                  <c:v>2001.5384615384614</c:v>
                </c:pt>
                <c:pt idx="1">
                  <c:v>2031.0526315789473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7-4965-96CA-A26AA684B3DD}"/>
            </c:ext>
          </c:extLst>
        </c:ser>
        <c:ser>
          <c:idx val="1"/>
          <c:order val="1"/>
          <c:tx>
            <c:strRef>
              <c:f>'House Prices Data and Pivots'!$Q$21:$Q$22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'House Prices Data and Pivots'!$O$23:$O$25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'House Prices Data and Pivots'!$Q$23:$Q$25</c:f>
              <c:numCache>
                <c:formatCode>0.00</c:formatCode>
                <c:ptCount val="2"/>
                <c:pt idx="0">
                  <c:v>1928.1081081081081</c:v>
                </c:pt>
                <c:pt idx="1">
                  <c:v>1857.1428571428571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B7-4965-96CA-A26AA684B3DD}"/>
            </c:ext>
          </c:extLst>
        </c:ser>
        <c:ser>
          <c:idx val="2"/>
          <c:order val="2"/>
          <c:tx>
            <c:strRef>
              <c:f>'House Prices Data and Pivots'!$R$21:$R$22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'House Prices Data and Pivots'!$O$23:$O$25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'House Prices Data and Pivots'!$R$23:$R$25</c:f>
              <c:numCache>
                <c:formatCode>0.00</c:formatCode>
                <c:ptCount val="2"/>
                <c:pt idx="0">
                  <c:v>2073.478260869565</c:v>
                </c:pt>
                <c:pt idx="1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B7-4965-96CA-A26AA684B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55810320"/>
        <c:axId val="655815568"/>
        <c:axId val="0"/>
      </c:bar3DChart>
      <c:catAx>
        <c:axId val="65581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15568"/>
        <c:crosses val="autoZero"/>
        <c:auto val="1"/>
        <c:lblAlgn val="ctr"/>
        <c:lblOffset val="100"/>
        <c:noMultiLvlLbl val="0"/>
      </c:catAx>
      <c:valAx>
        <c:axId val="65581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1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377825</xdr:colOff>
      <xdr:row>26</xdr:row>
      <xdr:rowOff>9525</xdr:rowOff>
    </xdr:from>
    <xdr:to>
      <xdr:col>17</xdr:col>
      <xdr:colOff>841375</xdr:colOff>
      <xdr:row>40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371475</xdr:colOff>
      <xdr:row>41</xdr:row>
      <xdr:rowOff>136525</xdr:rowOff>
    </xdr:from>
    <xdr:to>
      <xdr:col>17</xdr:col>
      <xdr:colOff>835025</xdr:colOff>
      <xdr:row>56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a LaMarche" refreshedDate="44667.735566319447" createdVersion="6" refreshedVersion="6" minRefreshableVersion="3" recordCount="129" xr:uid="{00000000-000A-0000-FFFF-FFFF01000000}">
  <cacheSource type="worksheet">
    <worksheetSource ref="A1:K1048576" sheet="House Prices Data and Pivots"/>
  </cacheSource>
  <cacheFields count="8">
    <cacheField name="ID" numFmtId="0">
      <sharedItems containsString="0" containsBlank="1" containsNumber="1" containsInteger="1" minValue="1" maxValue="128"/>
    </cacheField>
    <cacheField name="Price" numFmtId="0">
      <sharedItems containsString="0" containsBlank="1" containsNumber="1" containsInteger="1" minValue="69100" maxValue="211200" count="124">
        <n v="114300"/>
        <n v="114200"/>
        <n v="114800"/>
        <n v="94700"/>
        <n v="119800"/>
        <n v="114600"/>
        <n v="151600"/>
        <n v="150700"/>
        <n v="119200"/>
        <n v="104000"/>
        <n v="132500"/>
        <n v="123000"/>
        <n v="102600"/>
        <n v="126300"/>
        <n v="176800"/>
        <n v="145800"/>
        <n v="147100"/>
        <n v="83600"/>
        <n v="111400"/>
        <n v="167200"/>
        <n v="116200"/>
        <n v="113800"/>
        <n v="91700"/>
        <n v="106100"/>
        <n v="156400"/>
        <n v="149300"/>
        <n v="137000"/>
        <n v="99300"/>
        <n v="69100"/>
        <n v="188000"/>
        <n v="182000"/>
        <n v="112300"/>
        <n v="135000"/>
        <n v="139600"/>
        <n v="117800"/>
        <n v="117100"/>
        <n v="117500"/>
        <n v="147000"/>
        <n v="131300"/>
        <n v="108200"/>
        <n v="106600"/>
        <n v="133600"/>
        <n v="105600"/>
        <n v="154000"/>
        <n v="166500"/>
        <n v="103200"/>
        <n v="129800"/>
        <n v="90300"/>
        <n v="115900"/>
        <n v="107500"/>
        <n v="151100"/>
        <n v="91100"/>
        <n v="117400"/>
        <n v="130800"/>
        <n v="81300"/>
        <n v="125700"/>
        <n v="140900"/>
        <n v="152300"/>
        <n v="138100"/>
        <n v="155400"/>
        <n v="180900"/>
        <n v="100900"/>
        <n v="161300"/>
        <n v="120500"/>
        <n v="130300"/>
        <n v="111100"/>
        <n v="126200"/>
        <n v="151900"/>
        <n v="93600"/>
        <n v="165600"/>
        <n v="166700"/>
        <n v="157600"/>
        <n v="107300"/>
        <n v="144200"/>
        <n v="106900"/>
        <n v="176500"/>
        <n v="121300"/>
        <n v="143600"/>
        <n v="143400"/>
        <n v="184300"/>
        <n v="164800"/>
        <n v="147700"/>
        <n v="90500"/>
        <n v="188300"/>
        <n v="102700"/>
        <n v="172500"/>
        <n v="127700"/>
        <n v="97800"/>
        <n v="143100"/>
        <n v="116500"/>
        <n v="142600"/>
        <n v="157100"/>
        <n v="160600"/>
        <n v="152500"/>
        <n v="133300"/>
        <n v="126800"/>
        <n v="145500"/>
        <n v="171000"/>
        <n v="123100"/>
        <n v="136800"/>
        <n v="211200"/>
        <n v="82300"/>
        <n v="146900"/>
        <n v="108500"/>
        <n v="134000"/>
        <n v="117000"/>
        <n v="108700"/>
        <n v="111600"/>
        <n v="114900"/>
        <n v="123600"/>
        <n v="115700"/>
        <n v="124500"/>
        <n v="102500"/>
        <n v="199500"/>
        <n v="150200"/>
        <n v="109700"/>
        <n v="110400"/>
        <n v="144800"/>
        <n v="119700"/>
        <n v="147900"/>
        <n v="113500"/>
        <n v="149900"/>
        <n v="124600"/>
        <m/>
      </sharedItems>
    </cacheField>
    <cacheField name="SqFt" numFmtId="0">
      <sharedItems containsString="0" containsBlank="1" containsNumber="1" containsInteger="1" minValue="1450" maxValue="2590" count="62">
        <n v="1790"/>
        <n v="2030"/>
        <n v="1740"/>
        <n v="1980"/>
        <n v="2130"/>
        <n v="1780"/>
        <n v="1830"/>
        <n v="2160"/>
        <n v="2110"/>
        <n v="1730"/>
        <n v="1870"/>
        <n v="1910"/>
        <n v="2150"/>
        <n v="2590"/>
        <n v="2190"/>
        <n v="1990"/>
        <n v="1700"/>
        <n v="1920"/>
        <n v="2000"/>
        <n v="1690"/>
        <n v="1820"/>
        <n v="2210"/>
        <n v="2290"/>
        <n v="1600"/>
        <n v="2040"/>
        <n v="2250"/>
        <n v="1930"/>
        <n v="2280"/>
        <n v="2080"/>
        <n v="1880"/>
        <n v="2420"/>
        <n v="1720"/>
        <n v="1560"/>
        <n v="1840"/>
        <n v="1940"/>
        <n v="1810"/>
        <n v="2050"/>
        <n v="2100"/>
        <n v="1860"/>
        <n v="1650"/>
        <n v="2240"/>
        <n v="2090"/>
        <n v="2200"/>
        <n v="1610"/>
        <n v="2220"/>
        <n v="1450"/>
        <n v="2140"/>
        <n v="1950"/>
        <n v="1900"/>
        <n v="2410"/>
        <n v="1520"/>
        <n v="2010"/>
        <n v="1970"/>
        <n v="2440"/>
        <n v="2060"/>
        <n v="2260"/>
        <n v="2530"/>
        <n v="1890"/>
        <n v="1710"/>
        <n v="2070"/>
        <n v="2020"/>
        <m/>
      </sharedItems>
    </cacheField>
    <cacheField name="Bedrooms" numFmtId="0">
      <sharedItems containsString="0" containsBlank="1" containsNumber="1" containsInteger="1" minValue="2" maxValue="5"/>
    </cacheField>
    <cacheField name="Bathrooms" numFmtId="0">
      <sharedItems containsString="0" containsBlank="1" containsNumber="1" containsInteger="1" minValue="2" maxValue="4"/>
    </cacheField>
    <cacheField name="Offers" numFmtId="0">
      <sharedItems containsString="0" containsBlank="1" containsNumber="1" containsInteger="1" minValue="1" maxValue="6"/>
    </cacheField>
    <cacheField name="Brick" numFmtId="0">
      <sharedItems containsBlank="1" count="3">
        <s v="No"/>
        <s v="Yes"/>
        <m/>
      </sharedItems>
    </cacheField>
    <cacheField name="Neighborhood" numFmtId="0">
      <sharedItems containsBlank="1" count="4">
        <s v="East"/>
        <s v="North"/>
        <s v="Wes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9">
  <r>
    <n v="1"/>
    <x v="0"/>
    <x v="0"/>
    <n v="2"/>
    <n v="2"/>
    <n v="2"/>
    <x v="0"/>
    <x v="0"/>
  </r>
  <r>
    <n v="2"/>
    <x v="1"/>
    <x v="1"/>
    <n v="4"/>
    <n v="2"/>
    <n v="3"/>
    <x v="0"/>
    <x v="0"/>
  </r>
  <r>
    <n v="3"/>
    <x v="2"/>
    <x v="2"/>
    <n v="3"/>
    <n v="2"/>
    <n v="1"/>
    <x v="0"/>
    <x v="0"/>
  </r>
  <r>
    <n v="4"/>
    <x v="3"/>
    <x v="3"/>
    <n v="3"/>
    <n v="2"/>
    <n v="3"/>
    <x v="0"/>
    <x v="0"/>
  </r>
  <r>
    <n v="5"/>
    <x v="4"/>
    <x v="4"/>
    <n v="3"/>
    <n v="3"/>
    <n v="3"/>
    <x v="0"/>
    <x v="0"/>
  </r>
  <r>
    <n v="6"/>
    <x v="5"/>
    <x v="5"/>
    <n v="3"/>
    <n v="2"/>
    <n v="2"/>
    <x v="0"/>
    <x v="1"/>
  </r>
  <r>
    <n v="7"/>
    <x v="6"/>
    <x v="6"/>
    <n v="3"/>
    <n v="3"/>
    <n v="3"/>
    <x v="1"/>
    <x v="2"/>
  </r>
  <r>
    <n v="8"/>
    <x v="7"/>
    <x v="7"/>
    <n v="4"/>
    <n v="2"/>
    <n v="2"/>
    <x v="0"/>
    <x v="2"/>
  </r>
  <r>
    <n v="9"/>
    <x v="8"/>
    <x v="8"/>
    <n v="4"/>
    <n v="2"/>
    <n v="3"/>
    <x v="0"/>
    <x v="0"/>
  </r>
  <r>
    <n v="10"/>
    <x v="9"/>
    <x v="9"/>
    <n v="3"/>
    <n v="3"/>
    <n v="3"/>
    <x v="0"/>
    <x v="0"/>
  </r>
  <r>
    <n v="11"/>
    <x v="10"/>
    <x v="1"/>
    <n v="3"/>
    <n v="2"/>
    <n v="3"/>
    <x v="1"/>
    <x v="0"/>
  </r>
  <r>
    <n v="12"/>
    <x v="11"/>
    <x v="10"/>
    <n v="2"/>
    <n v="2"/>
    <n v="2"/>
    <x v="1"/>
    <x v="0"/>
  </r>
  <r>
    <n v="13"/>
    <x v="12"/>
    <x v="11"/>
    <n v="3"/>
    <n v="2"/>
    <n v="4"/>
    <x v="0"/>
    <x v="1"/>
  </r>
  <r>
    <n v="14"/>
    <x v="13"/>
    <x v="12"/>
    <n v="3"/>
    <n v="3"/>
    <n v="5"/>
    <x v="1"/>
    <x v="1"/>
  </r>
  <r>
    <n v="15"/>
    <x v="14"/>
    <x v="13"/>
    <n v="4"/>
    <n v="3"/>
    <n v="4"/>
    <x v="0"/>
    <x v="2"/>
  </r>
  <r>
    <n v="16"/>
    <x v="15"/>
    <x v="5"/>
    <n v="4"/>
    <n v="2"/>
    <n v="1"/>
    <x v="0"/>
    <x v="2"/>
  </r>
  <r>
    <n v="17"/>
    <x v="16"/>
    <x v="14"/>
    <n v="3"/>
    <n v="3"/>
    <n v="4"/>
    <x v="1"/>
    <x v="0"/>
  </r>
  <r>
    <n v="18"/>
    <x v="17"/>
    <x v="15"/>
    <n v="3"/>
    <n v="3"/>
    <n v="4"/>
    <x v="0"/>
    <x v="1"/>
  </r>
  <r>
    <n v="19"/>
    <x v="18"/>
    <x v="16"/>
    <n v="2"/>
    <n v="2"/>
    <n v="1"/>
    <x v="1"/>
    <x v="0"/>
  </r>
  <r>
    <n v="20"/>
    <x v="19"/>
    <x v="17"/>
    <n v="3"/>
    <n v="3"/>
    <n v="2"/>
    <x v="1"/>
    <x v="2"/>
  </r>
  <r>
    <n v="21"/>
    <x v="20"/>
    <x v="0"/>
    <n v="3"/>
    <n v="2"/>
    <n v="3"/>
    <x v="0"/>
    <x v="0"/>
  </r>
  <r>
    <n v="22"/>
    <x v="21"/>
    <x v="18"/>
    <n v="3"/>
    <n v="2"/>
    <n v="4"/>
    <x v="0"/>
    <x v="1"/>
  </r>
  <r>
    <n v="23"/>
    <x v="22"/>
    <x v="19"/>
    <n v="3"/>
    <n v="2"/>
    <n v="3"/>
    <x v="0"/>
    <x v="1"/>
  </r>
  <r>
    <n v="24"/>
    <x v="23"/>
    <x v="20"/>
    <n v="3"/>
    <n v="2"/>
    <n v="3"/>
    <x v="1"/>
    <x v="1"/>
  </r>
  <r>
    <n v="25"/>
    <x v="24"/>
    <x v="21"/>
    <n v="4"/>
    <n v="3"/>
    <n v="2"/>
    <x v="1"/>
    <x v="0"/>
  </r>
  <r>
    <n v="26"/>
    <x v="25"/>
    <x v="22"/>
    <n v="4"/>
    <n v="3"/>
    <n v="3"/>
    <x v="0"/>
    <x v="1"/>
  </r>
  <r>
    <n v="27"/>
    <x v="26"/>
    <x v="18"/>
    <n v="4"/>
    <n v="2"/>
    <n v="3"/>
    <x v="0"/>
    <x v="2"/>
  </r>
  <r>
    <n v="28"/>
    <x v="27"/>
    <x v="16"/>
    <n v="3"/>
    <n v="2"/>
    <n v="2"/>
    <x v="0"/>
    <x v="0"/>
  </r>
  <r>
    <n v="29"/>
    <x v="28"/>
    <x v="23"/>
    <n v="2"/>
    <n v="2"/>
    <n v="3"/>
    <x v="0"/>
    <x v="1"/>
  </r>
  <r>
    <n v="30"/>
    <x v="29"/>
    <x v="24"/>
    <n v="4"/>
    <n v="3"/>
    <n v="1"/>
    <x v="1"/>
    <x v="2"/>
  </r>
  <r>
    <n v="31"/>
    <x v="30"/>
    <x v="25"/>
    <n v="4"/>
    <n v="3"/>
    <n v="3"/>
    <x v="1"/>
    <x v="2"/>
  </r>
  <r>
    <n v="32"/>
    <x v="31"/>
    <x v="26"/>
    <n v="2"/>
    <n v="2"/>
    <n v="2"/>
    <x v="1"/>
    <x v="1"/>
  </r>
  <r>
    <n v="33"/>
    <x v="32"/>
    <x v="25"/>
    <n v="3"/>
    <n v="3"/>
    <n v="3"/>
    <x v="1"/>
    <x v="0"/>
  </r>
  <r>
    <n v="34"/>
    <x v="33"/>
    <x v="27"/>
    <n v="5"/>
    <n v="3"/>
    <n v="4"/>
    <x v="1"/>
    <x v="0"/>
  </r>
  <r>
    <n v="35"/>
    <x v="34"/>
    <x v="18"/>
    <n v="2"/>
    <n v="2"/>
    <n v="3"/>
    <x v="0"/>
    <x v="1"/>
  </r>
  <r>
    <n v="36"/>
    <x v="35"/>
    <x v="28"/>
    <n v="3"/>
    <n v="3"/>
    <n v="3"/>
    <x v="0"/>
    <x v="1"/>
  </r>
  <r>
    <n v="37"/>
    <x v="36"/>
    <x v="29"/>
    <n v="2"/>
    <n v="2"/>
    <n v="2"/>
    <x v="0"/>
    <x v="1"/>
  </r>
  <r>
    <n v="38"/>
    <x v="37"/>
    <x v="30"/>
    <n v="4"/>
    <n v="3"/>
    <n v="4"/>
    <x v="0"/>
    <x v="2"/>
  </r>
  <r>
    <n v="39"/>
    <x v="38"/>
    <x v="31"/>
    <n v="3"/>
    <n v="2"/>
    <n v="1"/>
    <x v="0"/>
    <x v="2"/>
  </r>
  <r>
    <n v="40"/>
    <x v="39"/>
    <x v="2"/>
    <n v="3"/>
    <n v="2"/>
    <n v="2"/>
    <x v="0"/>
    <x v="1"/>
  </r>
  <r>
    <n v="41"/>
    <x v="40"/>
    <x v="32"/>
    <n v="2"/>
    <n v="2"/>
    <n v="1"/>
    <x v="0"/>
    <x v="0"/>
  </r>
  <r>
    <n v="42"/>
    <x v="41"/>
    <x v="33"/>
    <n v="4"/>
    <n v="3"/>
    <n v="2"/>
    <x v="0"/>
    <x v="2"/>
  </r>
  <r>
    <n v="43"/>
    <x v="42"/>
    <x v="15"/>
    <n v="2"/>
    <n v="2"/>
    <n v="3"/>
    <x v="0"/>
    <x v="0"/>
  </r>
  <r>
    <n v="44"/>
    <x v="43"/>
    <x v="17"/>
    <n v="3"/>
    <n v="2"/>
    <n v="1"/>
    <x v="1"/>
    <x v="0"/>
  </r>
  <r>
    <n v="45"/>
    <x v="44"/>
    <x v="34"/>
    <n v="3"/>
    <n v="3"/>
    <n v="2"/>
    <x v="1"/>
    <x v="2"/>
  </r>
  <r>
    <n v="46"/>
    <x v="45"/>
    <x v="35"/>
    <n v="3"/>
    <n v="2"/>
    <n v="3"/>
    <x v="0"/>
    <x v="0"/>
  </r>
  <r>
    <n v="47"/>
    <x v="46"/>
    <x v="15"/>
    <n v="2"/>
    <n v="3"/>
    <n v="2"/>
    <x v="0"/>
    <x v="1"/>
  </r>
  <r>
    <n v="48"/>
    <x v="47"/>
    <x v="36"/>
    <n v="3"/>
    <n v="2"/>
    <n v="6"/>
    <x v="0"/>
    <x v="1"/>
  </r>
  <r>
    <n v="49"/>
    <x v="48"/>
    <x v="3"/>
    <n v="2"/>
    <n v="2"/>
    <n v="2"/>
    <x v="0"/>
    <x v="0"/>
  </r>
  <r>
    <n v="50"/>
    <x v="49"/>
    <x v="16"/>
    <n v="3"/>
    <n v="2"/>
    <n v="3"/>
    <x v="1"/>
    <x v="1"/>
  </r>
  <r>
    <n v="51"/>
    <x v="50"/>
    <x v="37"/>
    <n v="3"/>
    <n v="2"/>
    <n v="3"/>
    <x v="1"/>
    <x v="0"/>
  </r>
  <r>
    <n v="52"/>
    <x v="51"/>
    <x v="38"/>
    <n v="2"/>
    <n v="2"/>
    <n v="3"/>
    <x v="0"/>
    <x v="1"/>
  </r>
  <r>
    <n v="53"/>
    <x v="52"/>
    <x v="12"/>
    <n v="2"/>
    <n v="3"/>
    <n v="4"/>
    <x v="0"/>
    <x v="1"/>
  </r>
  <r>
    <n v="54"/>
    <x v="53"/>
    <x v="37"/>
    <n v="3"/>
    <n v="2"/>
    <n v="3"/>
    <x v="0"/>
    <x v="1"/>
  </r>
  <r>
    <n v="55"/>
    <x v="54"/>
    <x v="39"/>
    <n v="3"/>
    <n v="2"/>
    <n v="3"/>
    <x v="0"/>
    <x v="1"/>
  </r>
  <r>
    <n v="56"/>
    <x v="55"/>
    <x v="31"/>
    <n v="2"/>
    <n v="2"/>
    <n v="2"/>
    <x v="1"/>
    <x v="0"/>
  </r>
  <r>
    <n v="57"/>
    <x v="56"/>
    <x v="14"/>
    <n v="3"/>
    <n v="2"/>
    <n v="3"/>
    <x v="1"/>
    <x v="0"/>
  </r>
  <r>
    <n v="58"/>
    <x v="57"/>
    <x v="40"/>
    <n v="4"/>
    <n v="3"/>
    <n v="3"/>
    <x v="0"/>
    <x v="2"/>
  </r>
  <r>
    <n v="59"/>
    <x v="58"/>
    <x v="33"/>
    <n v="3"/>
    <n v="3"/>
    <n v="1"/>
    <x v="0"/>
    <x v="2"/>
  </r>
  <r>
    <n v="60"/>
    <x v="59"/>
    <x v="41"/>
    <n v="4"/>
    <n v="2"/>
    <n v="1"/>
    <x v="0"/>
    <x v="2"/>
  </r>
  <r>
    <n v="61"/>
    <x v="60"/>
    <x v="42"/>
    <n v="3"/>
    <n v="3"/>
    <n v="1"/>
    <x v="0"/>
    <x v="2"/>
  </r>
  <r>
    <n v="62"/>
    <x v="61"/>
    <x v="43"/>
    <n v="2"/>
    <n v="2"/>
    <n v="2"/>
    <x v="0"/>
    <x v="1"/>
  </r>
  <r>
    <n v="63"/>
    <x v="62"/>
    <x v="44"/>
    <n v="4"/>
    <n v="3"/>
    <n v="2"/>
    <x v="0"/>
    <x v="2"/>
  </r>
  <r>
    <n v="64"/>
    <x v="63"/>
    <x v="11"/>
    <n v="2"/>
    <n v="3"/>
    <n v="2"/>
    <x v="0"/>
    <x v="0"/>
  </r>
  <r>
    <n v="65"/>
    <x v="64"/>
    <x v="38"/>
    <n v="3"/>
    <n v="2"/>
    <n v="2"/>
    <x v="0"/>
    <x v="2"/>
  </r>
  <r>
    <n v="66"/>
    <x v="65"/>
    <x v="45"/>
    <n v="2"/>
    <n v="2"/>
    <n v="1"/>
    <x v="1"/>
    <x v="1"/>
  </r>
  <r>
    <n v="67"/>
    <x v="66"/>
    <x v="21"/>
    <n v="3"/>
    <n v="3"/>
    <n v="4"/>
    <x v="0"/>
    <x v="1"/>
  </r>
  <r>
    <n v="68"/>
    <x v="67"/>
    <x v="24"/>
    <n v="4"/>
    <n v="3"/>
    <n v="3"/>
    <x v="0"/>
    <x v="0"/>
  </r>
  <r>
    <n v="69"/>
    <x v="68"/>
    <x v="46"/>
    <n v="3"/>
    <n v="2"/>
    <n v="4"/>
    <x v="0"/>
    <x v="1"/>
  </r>
  <r>
    <n v="70"/>
    <x v="69"/>
    <x v="28"/>
    <n v="4"/>
    <n v="3"/>
    <n v="3"/>
    <x v="0"/>
    <x v="2"/>
  </r>
  <r>
    <n v="71"/>
    <x v="70"/>
    <x v="47"/>
    <n v="3"/>
    <n v="3"/>
    <n v="3"/>
    <x v="1"/>
    <x v="2"/>
  </r>
  <r>
    <n v="72"/>
    <x v="71"/>
    <x v="7"/>
    <n v="4"/>
    <n v="2"/>
    <n v="1"/>
    <x v="0"/>
    <x v="2"/>
  </r>
  <r>
    <n v="73"/>
    <x v="72"/>
    <x v="39"/>
    <n v="3"/>
    <n v="2"/>
    <n v="3"/>
    <x v="0"/>
    <x v="1"/>
  </r>
  <r>
    <n v="74"/>
    <x v="55"/>
    <x v="24"/>
    <n v="3"/>
    <n v="3"/>
    <n v="2"/>
    <x v="0"/>
    <x v="0"/>
  </r>
  <r>
    <n v="75"/>
    <x v="73"/>
    <x v="46"/>
    <n v="3"/>
    <n v="3"/>
    <n v="3"/>
    <x v="0"/>
    <x v="2"/>
  </r>
  <r>
    <n v="76"/>
    <x v="74"/>
    <x v="48"/>
    <n v="2"/>
    <n v="2"/>
    <n v="2"/>
    <x v="0"/>
    <x v="1"/>
  </r>
  <r>
    <n v="77"/>
    <x v="46"/>
    <x v="26"/>
    <n v="3"/>
    <n v="2"/>
    <n v="2"/>
    <x v="0"/>
    <x v="2"/>
  </r>
  <r>
    <n v="78"/>
    <x v="75"/>
    <x v="27"/>
    <n v="4"/>
    <n v="3"/>
    <n v="3"/>
    <x v="1"/>
    <x v="2"/>
  </r>
  <r>
    <n v="79"/>
    <x v="76"/>
    <x v="4"/>
    <n v="3"/>
    <n v="2"/>
    <n v="3"/>
    <x v="0"/>
    <x v="1"/>
  </r>
  <r>
    <n v="80"/>
    <x v="77"/>
    <x v="5"/>
    <n v="4"/>
    <n v="2"/>
    <n v="1"/>
    <x v="0"/>
    <x v="2"/>
  </r>
  <r>
    <n v="81"/>
    <x v="78"/>
    <x v="14"/>
    <n v="3"/>
    <n v="3"/>
    <n v="4"/>
    <x v="1"/>
    <x v="0"/>
  </r>
  <r>
    <n v="82"/>
    <x v="79"/>
    <x v="46"/>
    <n v="4"/>
    <n v="3"/>
    <n v="2"/>
    <x v="1"/>
    <x v="2"/>
  </r>
  <r>
    <n v="83"/>
    <x v="80"/>
    <x v="36"/>
    <n v="2"/>
    <n v="2"/>
    <n v="1"/>
    <x v="1"/>
    <x v="2"/>
  </r>
  <r>
    <n v="84"/>
    <x v="81"/>
    <x v="49"/>
    <n v="3"/>
    <n v="3"/>
    <n v="2"/>
    <x v="0"/>
    <x v="0"/>
  </r>
  <r>
    <n v="85"/>
    <x v="82"/>
    <x v="50"/>
    <n v="2"/>
    <n v="2"/>
    <n v="3"/>
    <x v="0"/>
    <x v="1"/>
  </r>
  <r>
    <n v="86"/>
    <x v="83"/>
    <x v="25"/>
    <n v="4"/>
    <n v="3"/>
    <n v="2"/>
    <x v="1"/>
    <x v="2"/>
  </r>
  <r>
    <n v="87"/>
    <x v="84"/>
    <x v="48"/>
    <n v="4"/>
    <n v="2"/>
    <n v="4"/>
    <x v="0"/>
    <x v="1"/>
  </r>
  <r>
    <n v="88"/>
    <x v="85"/>
    <x v="29"/>
    <n v="3"/>
    <n v="3"/>
    <n v="1"/>
    <x v="1"/>
    <x v="2"/>
  </r>
  <r>
    <n v="89"/>
    <x v="86"/>
    <x v="26"/>
    <n v="3"/>
    <n v="3"/>
    <n v="2"/>
    <x v="0"/>
    <x v="1"/>
  </r>
  <r>
    <n v="90"/>
    <x v="87"/>
    <x v="51"/>
    <n v="2"/>
    <n v="2"/>
    <n v="4"/>
    <x v="0"/>
    <x v="1"/>
  </r>
  <r>
    <n v="91"/>
    <x v="88"/>
    <x v="17"/>
    <n v="4"/>
    <n v="2"/>
    <n v="2"/>
    <x v="0"/>
    <x v="2"/>
  </r>
  <r>
    <n v="92"/>
    <x v="89"/>
    <x v="12"/>
    <n v="3"/>
    <n v="2"/>
    <n v="2"/>
    <x v="0"/>
    <x v="0"/>
  </r>
  <r>
    <n v="93"/>
    <x v="90"/>
    <x v="8"/>
    <n v="3"/>
    <n v="2"/>
    <n v="2"/>
    <x v="0"/>
    <x v="2"/>
  </r>
  <r>
    <n v="94"/>
    <x v="91"/>
    <x v="28"/>
    <n v="3"/>
    <n v="3"/>
    <n v="2"/>
    <x v="0"/>
    <x v="0"/>
  </r>
  <r>
    <n v="95"/>
    <x v="92"/>
    <x v="12"/>
    <n v="4"/>
    <n v="3"/>
    <n v="3"/>
    <x v="1"/>
    <x v="2"/>
  </r>
  <r>
    <n v="96"/>
    <x v="93"/>
    <x v="52"/>
    <n v="2"/>
    <n v="2"/>
    <n v="1"/>
    <x v="1"/>
    <x v="2"/>
  </r>
  <r>
    <n v="97"/>
    <x v="94"/>
    <x v="53"/>
    <n v="3"/>
    <n v="3"/>
    <n v="3"/>
    <x v="0"/>
    <x v="0"/>
  </r>
  <r>
    <n v="98"/>
    <x v="95"/>
    <x v="18"/>
    <n v="2"/>
    <n v="2"/>
    <n v="1"/>
    <x v="1"/>
    <x v="0"/>
  </r>
  <r>
    <n v="99"/>
    <x v="96"/>
    <x v="54"/>
    <n v="3"/>
    <n v="2"/>
    <n v="1"/>
    <x v="0"/>
    <x v="2"/>
  </r>
  <r>
    <n v="100"/>
    <x v="97"/>
    <x v="28"/>
    <n v="3"/>
    <n v="3"/>
    <n v="2"/>
    <x v="1"/>
    <x v="2"/>
  </r>
  <r>
    <n v="101"/>
    <x v="45"/>
    <x v="51"/>
    <n v="3"/>
    <n v="2"/>
    <n v="5"/>
    <x v="0"/>
    <x v="1"/>
  </r>
  <r>
    <n v="102"/>
    <x v="98"/>
    <x v="55"/>
    <n v="3"/>
    <n v="3"/>
    <n v="5"/>
    <x v="0"/>
    <x v="0"/>
  </r>
  <r>
    <n v="103"/>
    <x v="99"/>
    <x v="49"/>
    <n v="3"/>
    <n v="3"/>
    <n v="4"/>
    <x v="0"/>
    <x v="0"/>
  </r>
  <r>
    <n v="104"/>
    <x v="100"/>
    <x v="53"/>
    <n v="4"/>
    <n v="3"/>
    <n v="3"/>
    <x v="1"/>
    <x v="2"/>
  </r>
  <r>
    <n v="105"/>
    <x v="101"/>
    <x v="11"/>
    <n v="3"/>
    <n v="2"/>
    <n v="4"/>
    <x v="0"/>
    <x v="0"/>
  </r>
  <r>
    <n v="106"/>
    <x v="102"/>
    <x v="56"/>
    <n v="4"/>
    <n v="3"/>
    <n v="4"/>
    <x v="0"/>
    <x v="2"/>
  </r>
  <r>
    <n v="107"/>
    <x v="103"/>
    <x v="4"/>
    <n v="3"/>
    <n v="2"/>
    <n v="4"/>
    <x v="0"/>
    <x v="1"/>
  </r>
  <r>
    <n v="108"/>
    <x v="104"/>
    <x v="57"/>
    <n v="3"/>
    <n v="2"/>
    <n v="1"/>
    <x v="1"/>
    <x v="0"/>
  </r>
  <r>
    <n v="109"/>
    <x v="105"/>
    <x v="15"/>
    <n v="3"/>
    <n v="3"/>
    <n v="3"/>
    <x v="1"/>
    <x v="0"/>
  </r>
  <r>
    <n v="110"/>
    <x v="106"/>
    <x v="8"/>
    <n v="3"/>
    <n v="2"/>
    <n v="3"/>
    <x v="0"/>
    <x v="0"/>
  </r>
  <r>
    <n v="111"/>
    <x v="107"/>
    <x v="58"/>
    <n v="2"/>
    <n v="2"/>
    <n v="1"/>
    <x v="0"/>
    <x v="1"/>
  </r>
  <r>
    <n v="112"/>
    <x v="108"/>
    <x v="2"/>
    <n v="2"/>
    <n v="2"/>
    <n v="2"/>
    <x v="0"/>
    <x v="1"/>
  </r>
  <r>
    <n v="113"/>
    <x v="109"/>
    <x v="34"/>
    <n v="2"/>
    <n v="2"/>
    <n v="2"/>
    <x v="1"/>
    <x v="0"/>
  </r>
  <r>
    <n v="114"/>
    <x v="110"/>
    <x v="18"/>
    <n v="3"/>
    <n v="2"/>
    <n v="3"/>
    <x v="1"/>
    <x v="1"/>
  </r>
  <r>
    <n v="115"/>
    <x v="111"/>
    <x v="51"/>
    <n v="4"/>
    <n v="3"/>
    <n v="2"/>
    <x v="0"/>
    <x v="0"/>
  </r>
  <r>
    <n v="116"/>
    <x v="112"/>
    <x v="48"/>
    <n v="3"/>
    <n v="3"/>
    <n v="3"/>
    <x v="0"/>
    <x v="1"/>
  </r>
  <r>
    <n v="117"/>
    <x v="113"/>
    <x v="22"/>
    <n v="5"/>
    <n v="4"/>
    <n v="1"/>
    <x v="1"/>
    <x v="2"/>
  </r>
  <r>
    <n v="118"/>
    <x v="34"/>
    <x v="17"/>
    <n v="3"/>
    <n v="2"/>
    <n v="2"/>
    <x v="0"/>
    <x v="1"/>
  </r>
  <r>
    <n v="119"/>
    <x v="114"/>
    <x v="47"/>
    <n v="3"/>
    <n v="2"/>
    <n v="3"/>
    <x v="1"/>
    <x v="1"/>
  </r>
  <r>
    <n v="120"/>
    <x v="115"/>
    <x v="17"/>
    <n v="2"/>
    <n v="2"/>
    <n v="4"/>
    <x v="0"/>
    <x v="1"/>
  </r>
  <r>
    <n v="121"/>
    <x v="116"/>
    <x v="26"/>
    <n v="2"/>
    <n v="3"/>
    <n v="3"/>
    <x v="0"/>
    <x v="1"/>
  </r>
  <r>
    <n v="122"/>
    <x v="42"/>
    <x v="26"/>
    <n v="3"/>
    <n v="3"/>
    <n v="3"/>
    <x v="0"/>
    <x v="0"/>
  </r>
  <r>
    <n v="123"/>
    <x v="117"/>
    <x v="54"/>
    <n v="2"/>
    <n v="2"/>
    <n v="1"/>
    <x v="1"/>
    <x v="0"/>
  </r>
  <r>
    <n v="124"/>
    <x v="118"/>
    <x v="48"/>
    <n v="3"/>
    <n v="3"/>
    <n v="3"/>
    <x v="1"/>
    <x v="0"/>
  </r>
  <r>
    <n v="125"/>
    <x v="119"/>
    <x v="7"/>
    <n v="4"/>
    <n v="3"/>
    <n v="3"/>
    <x v="1"/>
    <x v="0"/>
  </r>
  <r>
    <n v="126"/>
    <x v="120"/>
    <x v="59"/>
    <n v="2"/>
    <n v="2"/>
    <n v="2"/>
    <x v="0"/>
    <x v="1"/>
  </r>
  <r>
    <n v="127"/>
    <x v="121"/>
    <x v="60"/>
    <n v="3"/>
    <n v="3"/>
    <n v="1"/>
    <x v="0"/>
    <x v="2"/>
  </r>
  <r>
    <n v="128"/>
    <x v="122"/>
    <x v="25"/>
    <n v="3"/>
    <n v="3"/>
    <n v="4"/>
    <x v="0"/>
    <x v="1"/>
  </r>
  <r>
    <m/>
    <x v="123"/>
    <x v="61"/>
    <m/>
    <m/>
    <m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 rowHeaderCaption="Brick Y/N">
  <location ref="O15:S19" firstHeaderRow="1" firstDataRow="2" firstDataCol="1"/>
  <pivotFields count="8">
    <pivotField showAll="0"/>
    <pivotField dataField="1" showAll="0">
      <items count="125">
        <item x="28"/>
        <item x="54"/>
        <item x="101"/>
        <item x="17"/>
        <item x="47"/>
        <item x="82"/>
        <item x="51"/>
        <item x="22"/>
        <item x="68"/>
        <item x="3"/>
        <item x="87"/>
        <item x="27"/>
        <item x="61"/>
        <item x="112"/>
        <item x="12"/>
        <item x="84"/>
        <item x="45"/>
        <item x="9"/>
        <item x="42"/>
        <item x="23"/>
        <item x="40"/>
        <item x="74"/>
        <item x="72"/>
        <item x="49"/>
        <item x="39"/>
        <item x="103"/>
        <item x="106"/>
        <item x="115"/>
        <item x="116"/>
        <item x="65"/>
        <item x="18"/>
        <item x="107"/>
        <item x="31"/>
        <item x="120"/>
        <item x="21"/>
        <item x="1"/>
        <item x="0"/>
        <item x="5"/>
        <item x="2"/>
        <item x="108"/>
        <item x="110"/>
        <item x="48"/>
        <item x="20"/>
        <item x="89"/>
        <item x="105"/>
        <item x="35"/>
        <item x="52"/>
        <item x="36"/>
        <item x="34"/>
        <item x="8"/>
        <item x="118"/>
        <item x="4"/>
        <item x="63"/>
        <item x="76"/>
        <item x="11"/>
        <item x="98"/>
        <item x="109"/>
        <item x="111"/>
        <item x="122"/>
        <item x="55"/>
        <item x="66"/>
        <item x="13"/>
        <item x="95"/>
        <item x="86"/>
        <item x="46"/>
        <item x="64"/>
        <item x="53"/>
        <item x="38"/>
        <item x="10"/>
        <item x="94"/>
        <item x="41"/>
        <item x="104"/>
        <item x="32"/>
        <item x="99"/>
        <item x="26"/>
        <item x="58"/>
        <item x="33"/>
        <item x="56"/>
        <item x="90"/>
        <item x="88"/>
        <item x="78"/>
        <item x="77"/>
        <item x="73"/>
        <item x="117"/>
        <item x="96"/>
        <item x="15"/>
        <item x="102"/>
        <item x="37"/>
        <item x="16"/>
        <item x="81"/>
        <item x="119"/>
        <item x="25"/>
        <item x="121"/>
        <item x="114"/>
        <item x="7"/>
        <item x="50"/>
        <item x="6"/>
        <item x="67"/>
        <item x="57"/>
        <item x="93"/>
        <item x="43"/>
        <item x="59"/>
        <item x="24"/>
        <item x="91"/>
        <item x="71"/>
        <item x="92"/>
        <item x="62"/>
        <item x="80"/>
        <item x="69"/>
        <item x="44"/>
        <item x="70"/>
        <item x="19"/>
        <item x="97"/>
        <item x="85"/>
        <item x="75"/>
        <item x="14"/>
        <item x="60"/>
        <item x="30"/>
        <item x="79"/>
        <item x="29"/>
        <item x="83"/>
        <item x="113"/>
        <item x="100"/>
        <item x="123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verage of Price" fld="1" subtotal="average" baseField="6" baseItem="0" numFmtId="44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 rowHeaderCaption="Brick Y/N">
  <location ref="O21:S25" firstHeaderRow="1" firstDataRow="2" firstDataCol="1"/>
  <pivotFields count="8">
    <pivotField showAll="0"/>
    <pivotField showAll="0"/>
    <pivotField dataField="1" showAll="0">
      <items count="63">
        <item x="45"/>
        <item x="50"/>
        <item x="32"/>
        <item x="23"/>
        <item x="43"/>
        <item x="39"/>
        <item x="19"/>
        <item x="16"/>
        <item x="58"/>
        <item x="31"/>
        <item x="9"/>
        <item x="2"/>
        <item x="5"/>
        <item x="0"/>
        <item x="35"/>
        <item x="20"/>
        <item x="6"/>
        <item x="33"/>
        <item x="38"/>
        <item x="10"/>
        <item x="29"/>
        <item x="57"/>
        <item x="48"/>
        <item x="11"/>
        <item x="17"/>
        <item x="26"/>
        <item x="34"/>
        <item x="47"/>
        <item x="52"/>
        <item x="3"/>
        <item x="15"/>
        <item x="18"/>
        <item x="51"/>
        <item x="60"/>
        <item x="1"/>
        <item x="24"/>
        <item x="36"/>
        <item x="54"/>
        <item x="59"/>
        <item x="28"/>
        <item x="41"/>
        <item x="37"/>
        <item x="8"/>
        <item x="4"/>
        <item x="46"/>
        <item x="12"/>
        <item x="7"/>
        <item x="14"/>
        <item x="42"/>
        <item x="21"/>
        <item x="44"/>
        <item x="40"/>
        <item x="25"/>
        <item x="55"/>
        <item x="27"/>
        <item x="22"/>
        <item x="49"/>
        <item x="30"/>
        <item x="53"/>
        <item x="56"/>
        <item x="13"/>
        <item x="61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verage of SqFt" fld="2" subtotal="average" baseField="6" baseItem="1" numFmtId="2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10" bestFit="1" customWidth="1"/>
    <col min="4" max="5" width="11.83203125" bestFit="1" customWidth="1"/>
  </cols>
  <sheetData>
    <row r="1" spans="1:6" x14ac:dyDescent="0.2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2">
      <c r="A2" s="5" t="s">
        <v>0</v>
      </c>
      <c r="B2" s="5">
        <v>1</v>
      </c>
      <c r="C2" s="5"/>
      <c r="D2" s="5"/>
      <c r="E2" s="5"/>
      <c r="F2" s="5"/>
    </row>
    <row r="3" spans="1:6" x14ac:dyDescent="0.2">
      <c r="A3" s="5" t="s">
        <v>1</v>
      </c>
      <c r="B3" s="5">
        <v>0.55298224255548378</v>
      </c>
      <c r="C3" s="5">
        <v>1</v>
      </c>
      <c r="D3" s="5"/>
      <c r="E3" s="5"/>
      <c r="F3" s="5"/>
    </row>
    <row r="4" spans="1:6" x14ac:dyDescent="0.2">
      <c r="A4" s="5" t="s">
        <v>2</v>
      </c>
      <c r="B4" s="5">
        <v>0.5259260576398529</v>
      </c>
      <c r="C4" s="5">
        <v>0.48380711151742756</v>
      </c>
      <c r="D4" s="5">
        <v>1</v>
      </c>
      <c r="E4" s="5"/>
      <c r="F4" s="5"/>
    </row>
    <row r="5" spans="1:6" x14ac:dyDescent="0.2">
      <c r="A5" s="5" t="s">
        <v>3</v>
      </c>
      <c r="B5" s="5">
        <v>0.52325775818597375</v>
      </c>
      <c r="C5" s="5">
        <v>0.52274530089719973</v>
      </c>
      <c r="D5" s="5">
        <v>0.41455595594643563</v>
      </c>
      <c r="E5" s="5">
        <v>1</v>
      </c>
      <c r="F5" s="5"/>
    </row>
    <row r="6" spans="1:6" ht="16" thickBot="1" x14ac:dyDescent="0.25">
      <c r="A6" s="6" t="s">
        <v>4</v>
      </c>
      <c r="B6" s="6">
        <v>-0.31363588286179822</v>
      </c>
      <c r="C6" s="6">
        <v>0.33692335192189249</v>
      </c>
      <c r="D6" s="6">
        <v>0.11427060981307544</v>
      </c>
      <c r="E6" s="6">
        <v>0.14379340360973222</v>
      </c>
      <c r="F6" s="6">
        <v>1</v>
      </c>
    </row>
    <row r="20" spans="1:2" x14ac:dyDescent="0.2">
      <c r="A20" t="s">
        <v>49</v>
      </c>
    </row>
    <row r="21" spans="1:2" x14ac:dyDescent="0.2">
      <c r="A21" t="s">
        <v>50</v>
      </c>
      <c r="B21" t="s">
        <v>51</v>
      </c>
    </row>
    <row r="22" spans="1:2" x14ac:dyDescent="0.2">
      <c r="A22" t="s">
        <v>52</v>
      </c>
      <c r="B22" t="s">
        <v>53</v>
      </c>
    </row>
    <row r="23" spans="1:2" x14ac:dyDescent="0.2">
      <c r="A23" t="s">
        <v>54</v>
      </c>
      <c r="B23" t="s">
        <v>55</v>
      </c>
    </row>
    <row r="24" spans="1:2" x14ac:dyDescent="0.2">
      <c r="A24" t="s">
        <v>56</v>
      </c>
      <c r="B24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7.33203125" bestFit="1" customWidth="1"/>
    <col min="2" max="2" width="12.5" bestFit="1" customWidth="1"/>
    <col min="3" max="3" width="13.5" bestFit="1" customWidth="1"/>
    <col min="5" max="5" width="15.5" bestFit="1" customWidth="1"/>
    <col min="6" max="9" width="12.5" bestFit="1" customWidth="1"/>
  </cols>
  <sheetData>
    <row r="1" spans="1:9" x14ac:dyDescent="0.2">
      <c r="A1" t="s">
        <v>18</v>
      </c>
    </row>
    <row r="2" spans="1:9" ht="16" thickBot="1" x14ac:dyDescent="0.25"/>
    <row r="3" spans="1:9" x14ac:dyDescent="0.2">
      <c r="A3" s="8" t="s">
        <v>19</v>
      </c>
      <c r="B3" s="8"/>
    </row>
    <row r="4" spans="1:9" x14ac:dyDescent="0.2">
      <c r="A4" s="5" t="s">
        <v>20</v>
      </c>
      <c r="B4" s="5">
        <v>0.8355730661585723</v>
      </c>
    </row>
    <row r="5" spans="1:9" x14ac:dyDescent="0.2">
      <c r="A5" s="5" t="s">
        <v>21</v>
      </c>
      <c r="B5" s="9">
        <v>0.69818234888963782</v>
      </c>
    </row>
    <row r="6" spans="1:9" x14ac:dyDescent="0.2">
      <c r="A6" s="5" t="s">
        <v>22</v>
      </c>
      <c r="B6" s="5">
        <v>0.68836714072344718</v>
      </c>
    </row>
    <row r="7" spans="1:9" x14ac:dyDescent="0.2">
      <c r="A7" s="5" t="s">
        <v>23</v>
      </c>
      <c r="B7" s="5">
        <v>14999.245515071971</v>
      </c>
    </row>
    <row r="8" spans="1:9" ht="16" thickBot="1" x14ac:dyDescent="0.25">
      <c r="A8" s="6" t="s">
        <v>24</v>
      </c>
      <c r="B8" s="6">
        <v>128</v>
      </c>
    </row>
    <row r="10" spans="1:9" ht="16" thickBot="1" x14ac:dyDescent="0.25">
      <c r="A10" t="s">
        <v>25</v>
      </c>
    </row>
    <row r="11" spans="1:9" x14ac:dyDescent="0.2">
      <c r="A11" s="7"/>
      <c r="B11" s="7" t="s">
        <v>30</v>
      </c>
      <c r="C11" s="7" t="s">
        <v>31</v>
      </c>
      <c r="D11" s="7" t="s">
        <v>32</v>
      </c>
      <c r="E11" s="7" t="s">
        <v>33</v>
      </c>
      <c r="F11" s="7" t="s">
        <v>34</v>
      </c>
    </row>
    <row r="12" spans="1:9" x14ac:dyDescent="0.2">
      <c r="A12" s="5" t="s">
        <v>26</v>
      </c>
      <c r="B12" s="5">
        <v>4</v>
      </c>
      <c r="C12" s="5">
        <v>64012998276.241989</v>
      </c>
      <c r="D12" s="5">
        <v>16003249569.060497</v>
      </c>
      <c r="E12" s="5">
        <v>71.132709267908254</v>
      </c>
      <c r="F12" s="9">
        <v>4.4374906430685926E-31</v>
      </c>
    </row>
    <row r="13" spans="1:9" x14ac:dyDescent="0.2">
      <c r="A13" s="5" t="s">
        <v>27</v>
      </c>
      <c r="B13" s="5">
        <v>123</v>
      </c>
      <c r="C13" s="5">
        <v>27672216020.633015</v>
      </c>
      <c r="D13" s="5">
        <v>224977366.02140662</v>
      </c>
      <c r="E13" s="5"/>
      <c r="F13" s="5"/>
    </row>
    <row r="14" spans="1:9" ht="16" thickBot="1" x14ac:dyDescent="0.25">
      <c r="A14" s="6" t="s">
        <v>28</v>
      </c>
      <c r="B14" s="6">
        <v>127</v>
      </c>
      <c r="C14" s="6">
        <v>91685214296.875</v>
      </c>
      <c r="D14" s="6"/>
      <c r="E14" s="6"/>
      <c r="F14" s="6"/>
    </row>
    <row r="15" spans="1:9" ht="16" thickBot="1" x14ac:dyDescent="0.25"/>
    <row r="16" spans="1:9" x14ac:dyDescent="0.2">
      <c r="A16" s="7"/>
      <c r="B16" s="7" t="s">
        <v>35</v>
      </c>
      <c r="C16" s="7" t="s">
        <v>23</v>
      </c>
      <c r="D16" s="7" t="s">
        <v>36</v>
      </c>
      <c r="E16" s="7" t="s">
        <v>37</v>
      </c>
      <c r="F16" s="7" t="s">
        <v>38</v>
      </c>
      <c r="G16" s="7" t="s">
        <v>39</v>
      </c>
      <c r="H16" s="7" t="s">
        <v>40</v>
      </c>
      <c r="I16" s="7" t="s">
        <v>41</v>
      </c>
    </row>
    <row r="17" spans="1:9" x14ac:dyDescent="0.2">
      <c r="A17" s="5" t="s">
        <v>29</v>
      </c>
      <c r="B17" s="5">
        <v>-17347.376948520294</v>
      </c>
      <c r="C17" s="5">
        <v>12724.896305655866</v>
      </c>
      <c r="D17" s="5">
        <v>-1.3632627356507308</v>
      </c>
      <c r="E17" s="5">
        <v>0.17528993623470759</v>
      </c>
      <c r="F17" s="5">
        <v>-42535.528959736395</v>
      </c>
      <c r="G17" s="5">
        <v>7840.7750626958077</v>
      </c>
      <c r="H17" s="5">
        <v>-42535.528959736395</v>
      </c>
      <c r="I17" s="5">
        <v>7840.7750626958077</v>
      </c>
    </row>
    <row r="18" spans="1:9" x14ac:dyDescent="0.2">
      <c r="A18" s="5" t="s">
        <v>1</v>
      </c>
      <c r="B18" s="5">
        <v>61.839946100358851</v>
      </c>
      <c r="C18" s="5">
        <v>8.2637738430117942</v>
      </c>
      <c r="D18" s="5">
        <v>7.4832573198567616</v>
      </c>
      <c r="E18" s="10">
        <v>1.2021088466551735E-11</v>
      </c>
      <c r="F18" s="5">
        <v>45.482312470639137</v>
      </c>
      <c r="G18" s="5">
        <v>78.197579730078559</v>
      </c>
      <c r="H18" s="5">
        <v>45.482312470639137</v>
      </c>
      <c r="I18" s="5">
        <v>78.197579730078559</v>
      </c>
    </row>
    <row r="19" spans="1:9" x14ac:dyDescent="0.2">
      <c r="A19" s="5" t="s">
        <v>2</v>
      </c>
      <c r="B19" s="5">
        <v>9319.7526020610549</v>
      </c>
      <c r="C19" s="5">
        <v>2148.7544402078074</v>
      </c>
      <c r="D19" s="5">
        <v>4.3372813699269122</v>
      </c>
      <c r="E19" s="10">
        <v>2.9731074623226852E-5</v>
      </c>
      <c r="F19" s="5">
        <v>5066.4249383477118</v>
      </c>
      <c r="G19" s="5">
        <v>13573.080265774399</v>
      </c>
      <c r="H19" s="5">
        <v>5066.4249383477118</v>
      </c>
      <c r="I19" s="5">
        <v>13573.080265774399</v>
      </c>
    </row>
    <row r="20" spans="1:9" x14ac:dyDescent="0.2">
      <c r="A20" s="5" t="s">
        <v>3</v>
      </c>
      <c r="B20" s="5">
        <v>12646.347486400027</v>
      </c>
      <c r="C20" s="5">
        <v>3109.6620286097505</v>
      </c>
      <c r="D20" s="5">
        <v>4.0667916223853702</v>
      </c>
      <c r="E20" s="10">
        <v>8.4484906707596116E-5</v>
      </c>
      <c r="F20" s="5">
        <v>6490.9621694041634</v>
      </c>
      <c r="G20" s="5">
        <v>18801.732803395891</v>
      </c>
      <c r="H20" s="5">
        <v>6490.9621694041634</v>
      </c>
      <c r="I20" s="5">
        <v>18801.732803395891</v>
      </c>
    </row>
    <row r="21" spans="1:9" ht="16" thickBot="1" x14ac:dyDescent="0.25">
      <c r="A21" s="6" t="s">
        <v>4</v>
      </c>
      <c r="B21" s="6">
        <v>-13601.011412285299</v>
      </c>
      <c r="C21" s="6">
        <v>1324.8186585487847</v>
      </c>
      <c r="D21" s="6">
        <v>-10.266319337005669</v>
      </c>
      <c r="E21" s="11">
        <v>3.0884342022559867E-18</v>
      </c>
      <c r="F21" s="6">
        <v>-16223.408715750182</v>
      </c>
      <c r="G21" s="6">
        <v>-10978.614108820417</v>
      </c>
      <c r="H21" s="6">
        <v>-16223.408715750182</v>
      </c>
      <c r="I21" s="6">
        <v>-10978.614108820417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37"/>
  <sheetViews>
    <sheetView topLeftCell="A19" zoomScale="130" zoomScaleNormal="130" workbookViewId="0">
      <selection activeCell="K22" sqref="K22"/>
    </sheetView>
  </sheetViews>
  <sheetFormatPr baseColWidth="10" defaultColWidth="8.83203125" defaultRowHeight="15" x14ac:dyDescent="0.2"/>
  <cols>
    <col min="1" max="1" width="17.33203125" bestFit="1" customWidth="1"/>
    <col min="2" max="2" width="12.5" bestFit="1" customWidth="1"/>
    <col min="3" max="3" width="13.5" bestFit="1" customWidth="1"/>
    <col min="4" max="4" width="16.5" bestFit="1" customWidth="1"/>
    <col min="5" max="5" width="11.83203125" bestFit="1" customWidth="1"/>
    <col min="6" max="6" width="12.5" bestFit="1" customWidth="1"/>
    <col min="7" max="9" width="13.6640625" bestFit="1" customWidth="1"/>
    <col min="10" max="12" width="13.33203125" bestFit="1" customWidth="1"/>
  </cols>
  <sheetData>
    <row r="1" spans="1:9" x14ac:dyDescent="0.2">
      <c r="A1" t="s">
        <v>18</v>
      </c>
    </row>
    <row r="2" spans="1:9" ht="16" thickBot="1" x14ac:dyDescent="0.25"/>
    <row r="3" spans="1:9" x14ac:dyDescent="0.2">
      <c r="A3" s="8" t="s">
        <v>19</v>
      </c>
      <c r="B3" s="8"/>
    </row>
    <row r="4" spans="1:9" x14ac:dyDescent="0.2">
      <c r="A4" s="5" t="s">
        <v>20</v>
      </c>
      <c r="B4" s="5">
        <v>0.93199840609781759</v>
      </c>
    </row>
    <row r="5" spans="1:9" x14ac:dyDescent="0.2">
      <c r="A5" s="5" t="s">
        <v>21</v>
      </c>
      <c r="B5" s="5">
        <v>0.8686210289688725</v>
      </c>
    </row>
    <row r="6" spans="1:9" x14ac:dyDescent="0.2">
      <c r="A6" s="5" t="s">
        <v>22</v>
      </c>
      <c r="B6" s="5">
        <v>0.86095725565872339</v>
      </c>
    </row>
    <row r="7" spans="1:9" x14ac:dyDescent="0.2">
      <c r="A7" s="5" t="s">
        <v>23</v>
      </c>
      <c r="B7" s="5">
        <v>10018.94418634513</v>
      </c>
    </row>
    <row r="8" spans="1:9" ht="16" thickBot="1" x14ac:dyDescent="0.25">
      <c r="A8" s="6" t="s">
        <v>24</v>
      </c>
      <c r="B8" s="6">
        <v>128</v>
      </c>
    </row>
    <row r="10" spans="1:9" ht="16" thickBot="1" x14ac:dyDescent="0.25">
      <c r="A10" t="s">
        <v>25</v>
      </c>
    </row>
    <row r="11" spans="1:9" x14ac:dyDescent="0.2">
      <c r="A11" s="7"/>
      <c r="B11" s="7" t="s">
        <v>30</v>
      </c>
      <c r="C11" s="7" t="s">
        <v>31</v>
      </c>
      <c r="D11" s="7" t="s">
        <v>32</v>
      </c>
      <c r="E11" s="7" t="s">
        <v>33</v>
      </c>
      <c r="F11" s="7" t="s">
        <v>34</v>
      </c>
    </row>
    <row r="12" spans="1:9" x14ac:dyDescent="0.2">
      <c r="A12" s="5" t="s">
        <v>26</v>
      </c>
      <c r="B12" s="5">
        <v>7</v>
      </c>
      <c r="C12" s="5">
        <v>79639705183.783142</v>
      </c>
      <c r="D12" s="5">
        <v>11377100740.540449</v>
      </c>
      <c r="E12" s="5">
        <v>113.34116939739862</v>
      </c>
      <c r="F12" s="5">
        <v>8.2465957349202968E-50</v>
      </c>
    </row>
    <row r="13" spans="1:9" x14ac:dyDescent="0.2">
      <c r="A13" s="5" t="s">
        <v>27</v>
      </c>
      <c r="B13" s="5">
        <v>120</v>
      </c>
      <c r="C13" s="5">
        <v>12045509113.091866</v>
      </c>
      <c r="D13" s="5">
        <v>100379242.60909888</v>
      </c>
      <c r="E13" s="5"/>
      <c r="F13" s="5"/>
    </row>
    <row r="14" spans="1:9" ht="16" thickBot="1" x14ac:dyDescent="0.25">
      <c r="A14" s="6" t="s">
        <v>28</v>
      </c>
      <c r="B14" s="6">
        <v>127</v>
      </c>
      <c r="C14" s="6">
        <v>91685214296.875</v>
      </c>
      <c r="D14" s="6"/>
      <c r="E14" s="6"/>
      <c r="F14" s="6"/>
    </row>
    <row r="15" spans="1:9" ht="16" thickBot="1" x14ac:dyDescent="0.25"/>
    <row r="16" spans="1:9" x14ac:dyDescent="0.2">
      <c r="A16" s="7"/>
      <c r="B16" s="7" t="s">
        <v>35</v>
      </c>
      <c r="C16" s="7" t="s">
        <v>23</v>
      </c>
      <c r="D16" s="7" t="s">
        <v>36</v>
      </c>
      <c r="E16" s="7" t="s">
        <v>37</v>
      </c>
      <c r="F16" s="7" t="s">
        <v>38</v>
      </c>
      <c r="G16" s="7" t="s">
        <v>39</v>
      </c>
      <c r="H16" s="7" t="s">
        <v>40</v>
      </c>
      <c r="I16" s="7" t="s">
        <v>41</v>
      </c>
    </row>
    <row r="17" spans="1:12" x14ac:dyDescent="0.2">
      <c r="A17" s="5" t="s">
        <v>29</v>
      </c>
      <c r="B17" s="5">
        <v>22840.535538009124</v>
      </c>
      <c r="C17" s="5">
        <v>10236.301513302102</v>
      </c>
      <c r="D17" s="5">
        <v>2.2313269600673431</v>
      </c>
      <c r="E17" s="5">
        <v>2.7516783909760353E-2</v>
      </c>
      <c r="F17" s="5">
        <v>2573.3709362308873</v>
      </c>
      <c r="G17" s="5">
        <v>43107.700139787361</v>
      </c>
      <c r="H17" s="5">
        <v>2573.3709362308873</v>
      </c>
      <c r="I17" s="5">
        <v>43107.700139787361</v>
      </c>
    </row>
    <row r="18" spans="1:12" x14ac:dyDescent="0.2">
      <c r="A18" s="5" t="s">
        <v>1</v>
      </c>
      <c r="B18" s="5">
        <v>52.993740809974895</v>
      </c>
      <c r="C18" s="5">
        <v>5.7342401956402123</v>
      </c>
      <c r="D18" s="5">
        <v>9.2416325444941165</v>
      </c>
      <c r="E18" s="5">
        <v>1.0990040091285061E-15</v>
      </c>
      <c r="F18" s="5">
        <v>41.640344296580949</v>
      </c>
      <c r="G18" s="5">
        <v>64.347137323368841</v>
      </c>
      <c r="H18" s="5">
        <v>41.640344296580949</v>
      </c>
      <c r="I18" s="5">
        <v>64.347137323368841</v>
      </c>
    </row>
    <row r="19" spans="1:12" x14ac:dyDescent="0.2">
      <c r="A19" s="5" t="s">
        <v>2</v>
      </c>
      <c r="B19" s="5">
        <v>4246.7938916511876</v>
      </c>
      <c r="C19" s="5">
        <v>1597.9108474538241</v>
      </c>
      <c r="D19" s="5">
        <v>2.6577164166688028</v>
      </c>
      <c r="E19" s="5">
        <v>8.938949983092288E-3</v>
      </c>
      <c r="F19" s="5">
        <v>1083.0416201663106</v>
      </c>
      <c r="G19" s="5">
        <v>7410.5461631360649</v>
      </c>
      <c r="H19" s="5">
        <v>1083.0416201663106</v>
      </c>
      <c r="I19" s="5">
        <v>7410.5461631360649</v>
      </c>
    </row>
    <row r="20" spans="1:12" x14ac:dyDescent="0.2">
      <c r="A20" s="5" t="s">
        <v>3</v>
      </c>
      <c r="B20" s="5">
        <v>7883.2784929280097</v>
      </c>
      <c r="C20" s="5">
        <v>2117.0354061492185</v>
      </c>
      <c r="D20" s="5">
        <v>3.7237348369469641</v>
      </c>
      <c r="E20" s="5">
        <v>3.0041175379889537E-4</v>
      </c>
      <c r="F20" s="5">
        <v>3691.695723657117</v>
      </c>
      <c r="G20" s="5">
        <v>12074.861262198901</v>
      </c>
      <c r="H20" s="5">
        <v>3691.695723657117</v>
      </c>
      <c r="I20" s="5">
        <v>12074.861262198901</v>
      </c>
    </row>
    <row r="21" spans="1:12" x14ac:dyDescent="0.2">
      <c r="A21" s="5" t="s">
        <v>4</v>
      </c>
      <c r="B21" s="5">
        <v>-8267.4883183055354</v>
      </c>
      <c r="C21" s="5">
        <v>1084.7767993781977</v>
      </c>
      <c r="D21" s="5">
        <v>-7.6213727312793953</v>
      </c>
      <c r="E21" s="5">
        <v>6.469066418655307E-12</v>
      </c>
      <c r="F21" s="5">
        <v>-10415.270886122446</v>
      </c>
      <c r="G21" s="5">
        <v>-6119.7057504886261</v>
      </c>
      <c r="H21" s="5">
        <v>-10415.270886122446</v>
      </c>
      <c r="I21" s="5">
        <v>-6119.7057504886261</v>
      </c>
    </row>
    <row r="22" spans="1:12" x14ac:dyDescent="0.2">
      <c r="A22" s="5" t="s">
        <v>5</v>
      </c>
      <c r="B22" s="5">
        <v>17297.349527515486</v>
      </c>
      <c r="C22" s="5">
        <v>1981.6163712497544</v>
      </c>
      <c r="D22" s="5">
        <v>8.7289092775341235</v>
      </c>
      <c r="E22" s="5">
        <v>1.7829484870869906E-14</v>
      </c>
      <c r="F22" s="5">
        <v>13373.887022868963</v>
      </c>
      <c r="G22" s="5">
        <v>21220.812032162008</v>
      </c>
      <c r="H22" s="5">
        <v>13373.887022868963</v>
      </c>
      <c r="I22" s="5">
        <v>21220.812032162008</v>
      </c>
    </row>
    <row r="23" spans="1:12" x14ac:dyDescent="0.2">
      <c r="A23" s="5" t="s">
        <v>8</v>
      </c>
      <c r="B23" s="5">
        <v>-22241.616470136236</v>
      </c>
      <c r="C23" s="5">
        <v>2531.7582365030871</v>
      </c>
      <c r="D23" s="5">
        <v>-8.7850475410546238</v>
      </c>
      <c r="E23" s="5">
        <v>1.3159777130046009E-14</v>
      </c>
      <c r="F23" s="5">
        <v>-27254.321580906602</v>
      </c>
      <c r="G23" s="5">
        <v>-17228.911359365869</v>
      </c>
      <c r="H23" s="5">
        <v>-27254.321580906602</v>
      </c>
      <c r="I23" s="5">
        <v>-17228.911359365869</v>
      </c>
    </row>
    <row r="24" spans="1:12" ht="16" thickBot="1" x14ac:dyDescent="0.25">
      <c r="A24" s="6" t="s">
        <v>9</v>
      </c>
      <c r="B24" s="6">
        <v>-20681.037350684248</v>
      </c>
      <c r="C24" s="6">
        <v>3148.9537921560959</v>
      </c>
      <c r="D24" s="6">
        <v>-6.5675899729617484</v>
      </c>
      <c r="E24" s="6">
        <v>1.3779549246451179E-9</v>
      </c>
      <c r="F24" s="6">
        <v>-26915.746707973758</v>
      </c>
      <c r="G24" s="6">
        <v>-14446.327993394738</v>
      </c>
      <c r="H24" s="6">
        <v>-26915.746707973758</v>
      </c>
      <c r="I24" s="6">
        <v>-14446.327993394738</v>
      </c>
    </row>
    <row r="27" spans="1:12" x14ac:dyDescent="0.2">
      <c r="A27" t="s">
        <v>42</v>
      </c>
      <c r="B27" t="s">
        <v>43</v>
      </c>
      <c r="C27" t="s">
        <v>44</v>
      </c>
      <c r="D27" t="s">
        <v>45</v>
      </c>
      <c r="I27" s="13" t="s">
        <v>48</v>
      </c>
    </row>
    <row r="28" spans="1:12" x14ac:dyDescent="0.2">
      <c r="A28" s="5" t="s">
        <v>29</v>
      </c>
      <c r="B28" s="5">
        <v>22840.535538009124</v>
      </c>
      <c r="C28">
        <v>1</v>
      </c>
      <c r="D28" s="12">
        <f>B28*C28</f>
        <v>22840.535538009124</v>
      </c>
      <c r="G28" s="3">
        <f>D37</f>
        <v>106390.72759724117</v>
      </c>
      <c r="H28">
        <v>1500</v>
      </c>
      <c r="I28">
        <v>1700</v>
      </c>
      <c r="J28">
        <v>1900</v>
      </c>
      <c r="K28">
        <v>2100</v>
      </c>
      <c r="L28">
        <v>2300</v>
      </c>
    </row>
    <row r="29" spans="1:12" x14ac:dyDescent="0.2">
      <c r="A29" s="5" t="s">
        <v>1</v>
      </c>
      <c r="B29" s="5">
        <v>52.993740809974895</v>
      </c>
      <c r="C29">
        <v>1600</v>
      </c>
      <c r="D29" s="12">
        <f t="shared" ref="D29:D35" si="0">B29*C29</f>
        <v>84789.985295959836</v>
      </c>
      <c r="G29">
        <v>1</v>
      </c>
      <c r="H29" s="12">
        <f t="dataTable" ref="H29:L33" dt2D="1" dtr="1" r1="C29" r2="C31"/>
        <v>93208.075023315672</v>
      </c>
      <c r="I29" s="12">
        <v>103806.82318531064</v>
      </c>
      <c r="J29" s="12">
        <v>114405.57134730564</v>
      </c>
      <c r="K29" s="12">
        <v>125004.31950930064</v>
      </c>
      <c r="L29" s="12">
        <v>135603.06767129558</v>
      </c>
    </row>
    <row r="30" spans="1:12" x14ac:dyDescent="0.2">
      <c r="A30" s="5" t="s">
        <v>2</v>
      </c>
      <c r="B30" s="5">
        <v>4246.7938916511876</v>
      </c>
      <c r="C30">
        <v>3</v>
      </c>
      <c r="D30" s="12">
        <f t="shared" si="0"/>
        <v>12740.381674953562</v>
      </c>
      <c r="G30">
        <v>2</v>
      </c>
      <c r="H30" s="12">
        <v>101091.35351624369</v>
      </c>
      <c r="I30" s="12">
        <v>111690.10167823866</v>
      </c>
      <c r="J30" s="12">
        <v>122288.84984023363</v>
      </c>
      <c r="K30" s="12">
        <v>132887.59800222862</v>
      </c>
      <c r="L30" s="12">
        <v>143486.34616422359</v>
      </c>
    </row>
    <row r="31" spans="1:12" x14ac:dyDescent="0.2">
      <c r="A31" s="5" t="s">
        <v>3</v>
      </c>
      <c r="B31" s="5">
        <v>7883.2784929280097</v>
      </c>
      <c r="C31">
        <v>2</v>
      </c>
      <c r="D31" s="12">
        <f t="shared" si="0"/>
        <v>15766.556985856019</v>
      </c>
      <c r="F31" s="13" t="s">
        <v>3</v>
      </c>
      <c r="G31">
        <v>3</v>
      </c>
      <c r="H31" s="12">
        <v>108974.63200917168</v>
      </c>
      <c r="I31" s="12">
        <v>119573.38017116667</v>
      </c>
      <c r="J31" s="12">
        <v>130172.12833316161</v>
      </c>
      <c r="K31" s="12">
        <v>140770.87649515664</v>
      </c>
      <c r="L31" s="12">
        <v>151369.62465715161</v>
      </c>
    </row>
    <row r="32" spans="1:12" x14ac:dyDescent="0.2">
      <c r="A32" s="5" t="s">
        <v>4</v>
      </c>
      <c r="B32" s="5">
        <v>-8267.4883183055354</v>
      </c>
      <c r="C32">
        <v>3</v>
      </c>
      <c r="D32" s="12">
        <f t="shared" si="0"/>
        <v>-24802.464954916606</v>
      </c>
      <c r="G32">
        <v>4</v>
      </c>
      <c r="H32" s="12">
        <v>116857.91050209969</v>
      </c>
      <c r="I32" s="12">
        <v>127456.65866409466</v>
      </c>
      <c r="J32" s="12">
        <v>138055.40682608963</v>
      </c>
      <c r="K32" s="12">
        <v>148654.15498808466</v>
      </c>
      <c r="L32" s="12">
        <v>159252.90315007963</v>
      </c>
    </row>
    <row r="33" spans="1:12" x14ac:dyDescent="0.2">
      <c r="A33" s="5" t="s">
        <v>5</v>
      </c>
      <c r="B33" s="5">
        <v>17297.349527515486</v>
      </c>
      <c r="C33">
        <v>1</v>
      </c>
      <c r="D33" s="12">
        <f t="shared" si="0"/>
        <v>17297.349527515486</v>
      </c>
      <c r="G33">
        <v>5</v>
      </c>
      <c r="H33" s="12">
        <v>124741.18899502771</v>
      </c>
      <c r="I33" s="12">
        <v>135339.93715702268</v>
      </c>
      <c r="J33" s="12">
        <v>145938.68531901765</v>
      </c>
      <c r="K33" s="12">
        <v>156537.43348101267</v>
      </c>
      <c r="L33" s="12">
        <v>167136.18164300764</v>
      </c>
    </row>
    <row r="34" spans="1:12" x14ac:dyDescent="0.2">
      <c r="A34" s="5" t="s">
        <v>8</v>
      </c>
      <c r="B34" s="5">
        <v>-22241.616470136236</v>
      </c>
      <c r="C34">
        <v>1</v>
      </c>
      <c r="D34" s="12">
        <f t="shared" si="0"/>
        <v>-22241.616470136236</v>
      </c>
    </row>
    <row r="35" spans="1:12" ht="16" thickBot="1" x14ac:dyDescent="0.25">
      <c r="A35" s="6" t="s">
        <v>9</v>
      </c>
      <c r="B35" s="6">
        <v>-20681.037350684248</v>
      </c>
      <c r="C35">
        <v>0</v>
      </c>
      <c r="D35" s="12">
        <f t="shared" si="0"/>
        <v>0</v>
      </c>
    </row>
    <row r="37" spans="1:12" x14ac:dyDescent="0.2">
      <c r="B37" t="s">
        <v>47</v>
      </c>
      <c r="D37" s="3">
        <f>SUM(D28:D36)</f>
        <v>106390.72759724117</v>
      </c>
    </row>
  </sheetData>
  <conditionalFormatting sqref="H29:L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7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9"/>
  <sheetViews>
    <sheetView topLeftCell="A28" workbookViewId="0">
      <selection activeCell="AC42" sqref="AC42"/>
    </sheetView>
  </sheetViews>
  <sheetFormatPr baseColWidth="10" defaultColWidth="8.83203125" defaultRowHeight="15" x14ac:dyDescent="0.2"/>
  <cols>
    <col min="4" max="4" width="10" bestFit="1" customWidth="1"/>
    <col min="5" max="5" width="10.5" bestFit="1" customWidth="1"/>
    <col min="8" max="8" width="12.83203125" bestFit="1" customWidth="1"/>
    <col min="9" max="9" width="12.83203125" customWidth="1"/>
    <col min="10" max="10" width="8.6640625" customWidth="1"/>
    <col min="11" max="11" width="12.83203125" customWidth="1"/>
    <col min="15" max="15" width="13.83203125" customWidth="1"/>
    <col min="16" max="16" width="15.33203125" customWidth="1"/>
    <col min="17" max="19" width="12.5" bestFit="1" customWidth="1"/>
    <col min="20" max="20" width="11.83203125" customWidth="1"/>
    <col min="21" max="76" width="4.83203125" customWidth="1"/>
    <col min="77" max="77" width="6.6640625" customWidth="1"/>
    <col min="78" max="78" width="10.6640625" customWidth="1"/>
    <col min="79" max="138" width="6.83203125" customWidth="1"/>
    <col min="139" max="139" width="6.6640625" customWidth="1"/>
    <col min="140" max="140" width="10.6640625" bestFit="1" customWidth="1"/>
  </cols>
  <sheetData>
    <row r="1" spans="1:19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5</v>
      </c>
      <c r="K1" t="s">
        <v>6</v>
      </c>
    </row>
    <row r="2" spans="1:19" x14ac:dyDescent="0.2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>
        <f t="shared" ref="G2:G33" si="0">IF(J2="Yes",1,0)</f>
        <v>0</v>
      </c>
      <c r="H2">
        <f>IF(K2="EAST",1,0)</f>
        <v>1</v>
      </c>
      <c r="I2">
        <f>IF(K2="NORTH",1,0)</f>
        <v>0</v>
      </c>
      <c r="J2" t="s">
        <v>7</v>
      </c>
      <c r="K2" t="s">
        <v>8</v>
      </c>
    </row>
    <row r="3" spans="1:19" x14ac:dyDescent="0.2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>
        <f>IF(J3="Yes",1,0)</f>
        <v>0</v>
      </c>
      <c r="H3">
        <f t="shared" ref="H3:H66" si="1">IF(K3="EAST",1,0)</f>
        <v>1</v>
      </c>
      <c r="I3">
        <f t="shared" ref="I3:I66" si="2">IF(K3="NORTH",1,0)</f>
        <v>0</v>
      </c>
      <c r="J3" t="s">
        <v>7</v>
      </c>
      <c r="K3" t="s">
        <v>8</v>
      </c>
      <c r="M3" t="s">
        <v>46</v>
      </c>
    </row>
    <row r="4" spans="1:19" x14ac:dyDescent="0.2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>
        <f t="shared" si="0"/>
        <v>0</v>
      </c>
      <c r="H4">
        <f t="shared" si="1"/>
        <v>1</v>
      </c>
      <c r="I4">
        <f t="shared" si="2"/>
        <v>0</v>
      </c>
      <c r="J4" t="s">
        <v>7</v>
      </c>
      <c r="K4" t="s">
        <v>8</v>
      </c>
    </row>
    <row r="5" spans="1:19" x14ac:dyDescent="0.2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>
        <f t="shared" si="0"/>
        <v>0</v>
      </c>
      <c r="H5">
        <f t="shared" si="1"/>
        <v>1</v>
      </c>
      <c r="I5">
        <f t="shared" si="2"/>
        <v>0</v>
      </c>
      <c r="J5" t="s">
        <v>7</v>
      </c>
      <c r="K5" t="s">
        <v>8</v>
      </c>
    </row>
    <row r="6" spans="1:19" x14ac:dyDescent="0.2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>
        <f t="shared" si="0"/>
        <v>0</v>
      </c>
      <c r="H6">
        <f t="shared" si="1"/>
        <v>1</v>
      </c>
      <c r="I6">
        <f t="shared" si="2"/>
        <v>0</v>
      </c>
      <c r="J6" t="s">
        <v>7</v>
      </c>
      <c r="K6" t="s">
        <v>8</v>
      </c>
    </row>
    <row r="7" spans="1:19" x14ac:dyDescent="0.2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>
        <f t="shared" si="0"/>
        <v>0</v>
      </c>
      <c r="H7">
        <f t="shared" si="1"/>
        <v>0</v>
      </c>
      <c r="I7">
        <f t="shared" si="2"/>
        <v>1</v>
      </c>
      <c r="J7" t="s">
        <v>7</v>
      </c>
      <c r="K7" t="s">
        <v>9</v>
      </c>
    </row>
    <row r="8" spans="1:19" x14ac:dyDescent="0.2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>
        <f t="shared" si="0"/>
        <v>1</v>
      </c>
      <c r="H8">
        <f t="shared" si="1"/>
        <v>0</v>
      </c>
      <c r="I8">
        <f t="shared" si="2"/>
        <v>0</v>
      </c>
      <c r="J8" t="s">
        <v>10</v>
      </c>
      <c r="K8" t="s">
        <v>11</v>
      </c>
    </row>
    <row r="9" spans="1:19" x14ac:dyDescent="0.2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>
        <f t="shared" si="0"/>
        <v>0</v>
      </c>
      <c r="H9">
        <f t="shared" si="1"/>
        <v>0</v>
      </c>
      <c r="I9">
        <f t="shared" si="2"/>
        <v>0</v>
      </c>
      <c r="J9" t="s">
        <v>7</v>
      </c>
      <c r="K9" t="s">
        <v>11</v>
      </c>
    </row>
    <row r="10" spans="1:19" x14ac:dyDescent="0.2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>
        <f t="shared" si="0"/>
        <v>0</v>
      </c>
      <c r="H10">
        <f t="shared" si="1"/>
        <v>1</v>
      </c>
      <c r="I10">
        <f t="shared" si="2"/>
        <v>0</v>
      </c>
      <c r="J10" t="s">
        <v>7</v>
      </c>
      <c r="K10" t="s">
        <v>8</v>
      </c>
    </row>
    <row r="11" spans="1:19" x14ac:dyDescent="0.2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>
        <f t="shared" si="0"/>
        <v>0</v>
      </c>
      <c r="H11">
        <f t="shared" si="1"/>
        <v>1</v>
      </c>
      <c r="I11">
        <f t="shared" si="2"/>
        <v>0</v>
      </c>
      <c r="J11" t="s">
        <v>7</v>
      </c>
      <c r="K11" t="s">
        <v>8</v>
      </c>
    </row>
    <row r="12" spans="1:19" x14ac:dyDescent="0.2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>
        <f t="shared" si="0"/>
        <v>1</v>
      </c>
      <c r="H12">
        <f t="shared" si="1"/>
        <v>1</v>
      </c>
      <c r="I12">
        <f t="shared" si="2"/>
        <v>0</v>
      </c>
      <c r="J12" t="s">
        <v>10</v>
      </c>
      <c r="K12" t="s">
        <v>8</v>
      </c>
    </row>
    <row r="13" spans="1:19" x14ac:dyDescent="0.2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>
        <f t="shared" si="0"/>
        <v>1</v>
      </c>
      <c r="H13">
        <f t="shared" si="1"/>
        <v>1</v>
      </c>
      <c r="I13">
        <f t="shared" si="2"/>
        <v>0</v>
      </c>
      <c r="J13" t="s">
        <v>10</v>
      </c>
      <c r="K13" t="s">
        <v>8</v>
      </c>
    </row>
    <row r="14" spans="1:19" x14ac:dyDescent="0.2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>
        <f t="shared" si="0"/>
        <v>0</v>
      </c>
      <c r="H14">
        <f t="shared" si="1"/>
        <v>0</v>
      </c>
      <c r="I14">
        <f t="shared" si="2"/>
        <v>1</v>
      </c>
      <c r="J14" t="s">
        <v>7</v>
      </c>
      <c r="K14" t="s">
        <v>9</v>
      </c>
    </row>
    <row r="15" spans="1:19" x14ac:dyDescent="0.2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>
        <f t="shared" si="0"/>
        <v>1</v>
      </c>
      <c r="H15">
        <f t="shared" si="1"/>
        <v>0</v>
      </c>
      <c r="I15">
        <f t="shared" si="2"/>
        <v>1</v>
      </c>
      <c r="J15" t="s">
        <v>10</v>
      </c>
      <c r="K15" t="s">
        <v>9</v>
      </c>
      <c r="O15" s="1" t="s">
        <v>15</v>
      </c>
      <c r="P15" s="1" t="s">
        <v>14</v>
      </c>
    </row>
    <row r="16" spans="1:19" x14ac:dyDescent="0.2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>
        <f t="shared" si="0"/>
        <v>0</v>
      </c>
      <c r="H16">
        <f t="shared" si="1"/>
        <v>0</v>
      </c>
      <c r="I16">
        <f t="shared" si="2"/>
        <v>0</v>
      </c>
      <c r="J16" t="s">
        <v>7</v>
      </c>
      <c r="K16" t="s">
        <v>11</v>
      </c>
      <c r="O16" s="1" t="s">
        <v>16</v>
      </c>
      <c r="P16" t="s">
        <v>8</v>
      </c>
      <c r="Q16" t="s">
        <v>9</v>
      </c>
      <c r="R16" t="s">
        <v>11</v>
      </c>
      <c r="S16" t="s">
        <v>13</v>
      </c>
    </row>
    <row r="17" spans="1:19" x14ac:dyDescent="0.2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>
        <f t="shared" si="0"/>
        <v>0</v>
      </c>
      <c r="H17">
        <f t="shared" si="1"/>
        <v>0</v>
      </c>
      <c r="I17">
        <f t="shared" si="2"/>
        <v>0</v>
      </c>
      <c r="J17" t="s">
        <v>7</v>
      </c>
      <c r="K17" t="s">
        <v>11</v>
      </c>
      <c r="O17" s="2" t="s">
        <v>7</v>
      </c>
      <c r="P17" s="3">
        <v>117750</v>
      </c>
      <c r="Q17" s="3">
        <v>108583.78378378379</v>
      </c>
      <c r="R17" s="3">
        <v>148230.4347826087</v>
      </c>
      <c r="S17" s="3">
        <v>121958.13953488372</v>
      </c>
    </row>
    <row r="18" spans="1:19" x14ac:dyDescent="0.2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>
        <f t="shared" si="0"/>
        <v>1</v>
      </c>
      <c r="H18">
        <f t="shared" si="1"/>
        <v>1</v>
      </c>
      <c r="I18">
        <f t="shared" si="2"/>
        <v>0</v>
      </c>
      <c r="J18" t="s">
        <v>10</v>
      </c>
      <c r="K18" t="s">
        <v>8</v>
      </c>
      <c r="O18" s="2" t="s">
        <v>10</v>
      </c>
      <c r="P18" s="3">
        <v>135468.42105263157</v>
      </c>
      <c r="Q18" s="3">
        <v>118457.14285714286</v>
      </c>
      <c r="R18" s="3">
        <v>175200</v>
      </c>
      <c r="S18" s="3">
        <v>147769.04761904763</v>
      </c>
    </row>
    <row r="19" spans="1:19" x14ac:dyDescent="0.2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>
        <f t="shared" si="0"/>
        <v>0</v>
      </c>
      <c r="H19">
        <f t="shared" si="1"/>
        <v>0</v>
      </c>
      <c r="I19">
        <f t="shared" si="2"/>
        <v>1</v>
      </c>
      <c r="J19" t="s">
        <v>7</v>
      </c>
      <c r="K19" t="s">
        <v>9</v>
      </c>
      <c r="O19" s="2" t="s">
        <v>13</v>
      </c>
      <c r="P19" s="3">
        <v>125231.11111111111</v>
      </c>
      <c r="Q19" s="3">
        <v>110154.54545454546</v>
      </c>
      <c r="R19" s="3">
        <v>159294.87179487178</v>
      </c>
      <c r="S19" s="3">
        <v>130427.34375</v>
      </c>
    </row>
    <row r="20" spans="1:19" x14ac:dyDescent="0.2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>
        <f t="shared" si="0"/>
        <v>1</v>
      </c>
      <c r="H20">
        <f t="shared" si="1"/>
        <v>1</v>
      </c>
      <c r="I20">
        <f t="shared" si="2"/>
        <v>0</v>
      </c>
      <c r="J20" t="s">
        <v>10</v>
      </c>
      <c r="K20" t="s">
        <v>8</v>
      </c>
    </row>
    <row r="21" spans="1:19" x14ac:dyDescent="0.2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>
        <f t="shared" si="0"/>
        <v>1</v>
      </c>
      <c r="H21">
        <f t="shared" si="1"/>
        <v>0</v>
      </c>
      <c r="I21">
        <f t="shared" si="2"/>
        <v>0</v>
      </c>
      <c r="J21" t="s">
        <v>10</v>
      </c>
      <c r="K21" t="s">
        <v>11</v>
      </c>
      <c r="O21" s="1" t="s">
        <v>17</v>
      </c>
      <c r="P21" s="1" t="s">
        <v>14</v>
      </c>
    </row>
    <row r="22" spans="1:19" x14ac:dyDescent="0.2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>
        <f t="shared" si="0"/>
        <v>0</v>
      </c>
      <c r="H22">
        <f t="shared" si="1"/>
        <v>1</v>
      </c>
      <c r="I22">
        <f t="shared" si="2"/>
        <v>0</v>
      </c>
      <c r="J22" t="s">
        <v>7</v>
      </c>
      <c r="K22" t="s">
        <v>8</v>
      </c>
      <c r="O22" s="1" t="s">
        <v>16</v>
      </c>
      <c r="P22" t="s">
        <v>8</v>
      </c>
      <c r="Q22" t="s">
        <v>9</v>
      </c>
      <c r="R22" t="s">
        <v>11</v>
      </c>
      <c r="S22" t="s">
        <v>13</v>
      </c>
    </row>
    <row r="23" spans="1:19" x14ac:dyDescent="0.2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>
        <f t="shared" si="0"/>
        <v>0</v>
      </c>
      <c r="H23">
        <f t="shared" si="1"/>
        <v>0</v>
      </c>
      <c r="I23">
        <f t="shared" si="2"/>
        <v>1</v>
      </c>
      <c r="J23" t="s">
        <v>7</v>
      </c>
      <c r="K23" t="s">
        <v>9</v>
      </c>
      <c r="O23" s="2" t="s">
        <v>7</v>
      </c>
      <c r="P23" s="4">
        <v>2001.5384615384614</v>
      </c>
      <c r="Q23" s="4">
        <v>1928.1081081081081</v>
      </c>
      <c r="R23" s="4">
        <v>2073.478260869565</v>
      </c>
      <c r="S23" s="4">
        <v>1989.1860465116279</v>
      </c>
    </row>
    <row r="24" spans="1:19" x14ac:dyDescent="0.2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>
        <f t="shared" si="0"/>
        <v>0</v>
      </c>
      <c r="H24">
        <f t="shared" si="1"/>
        <v>0</v>
      </c>
      <c r="I24">
        <f t="shared" si="2"/>
        <v>1</v>
      </c>
      <c r="J24" t="s">
        <v>7</v>
      </c>
      <c r="K24" t="s">
        <v>9</v>
      </c>
      <c r="O24" s="2" t="s">
        <v>10</v>
      </c>
      <c r="P24" s="4">
        <v>2031.0526315789473</v>
      </c>
      <c r="Q24" s="4">
        <v>1857.1428571428571</v>
      </c>
      <c r="R24" s="4">
        <v>2091.25</v>
      </c>
      <c r="S24" s="4">
        <v>2025</v>
      </c>
    </row>
    <row r="25" spans="1:19" x14ac:dyDescent="0.2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>
        <f t="shared" si="0"/>
        <v>1</v>
      </c>
      <c r="H25">
        <f t="shared" si="1"/>
        <v>0</v>
      </c>
      <c r="I25">
        <f t="shared" si="2"/>
        <v>1</v>
      </c>
      <c r="J25" t="s">
        <v>10</v>
      </c>
      <c r="K25" t="s">
        <v>9</v>
      </c>
      <c r="O25" s="2" t="s">
        <v>13</v>
      </c>
      <c r="P25" s="4">
        <v>2014</v>
      </c>
      <c r="Q25" s="4">
        <v>1916.8181818181818</v>
      </c>
      <c r="R25" s="4">
        <v>2080.7692307692309</v>
      </c>
      <c r="S25" s="4">
        <v>2000.9375</v>
      </c>
    </row>
    <row r="26" spans="1:19" x14ac:dyDescent="0.2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>
        <f t="shared" si="0"/>
        <v>1</v>
      </c>
      <c r="H26">
        <f t="shared" si="1"/>
        <v>1</v>
      </c>
      <c r="I26">
        <f t="shared" si="2"/>
        <v>0</v>
      </c>
      <c r="J26" t="s">
        <v>10</v>
      </c>
      <c r="K26" t="s">
        <v>8</v>
      </c>
    </row>
    <row r="27" spans="1:19" x14ac:dyDescent="0.2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>
        <f t="shared" si="0"/>
        <v>0</v>
      </c>
      <c r="H27">
        <f t="shared" si="1"/>
        <v>0</v>
      </c>
      <c r="I27">
        <f t="shared" si="2"/>
        <v>1</v>
      </c>
      <c r="J27" t="s">
        <v>7</v>
      </c>
      <c r="K27" t="s">
        <v>9</v>
      </c>
    </row>
    <row r="28" spans="1:19" x14ac:dyDescent="0.2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>
        <f t="shared" si="0"/>
        <v>0</v>
      </c>
      <c r="H28">
        <f t="shared" si="1"/>
        <v>0</v>
      </c>
      <c r="I28">
        <f t="shared" si="2"/>
        <v>0</v>
      </c>
      <c r="J28" t="s">
        <v>7</v>
      </c>
      <c r="K28" t="s">
        <v>11</v>
      </c>
    </row>
    <row r="29" spans="1:19" x14ac:dyDescent="0.2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>
        <f t="shared" si="0"/>
        <v>0</v>
      </c>
      <c r="H29">
        <f t="shared" si="1"/>
        <v>1</v>
      </c>
      <c r="I29">
        <f t="shared" si="2"/>
        <v>0</v>
      </c>
      <c r="J29" t="s">
        <v>7</v>
      </c>
      <c r="K29" t="s">
        <v>8</v>
      </c>
    </row>
    <row r="30" spans="1:19" x14ac:dyDescent="0.2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>
        <f t="shared" si="0"/>
        <v>0</v>
      </c>
      <c r="H30">
        <f t="shared" si="1"/>
        <v>0</v>
      </c>
      <c r="I30">
        <f t="shared" si="2"/>
        <v>1</v>
      </c>
      <c r="J30" t="s">
        <v>7</v>
      </c>
      <c r="K30" t="s">
        <v>9</v>
      </c>
    </row>
    <row r="31" spans="1:19" x14ac:dyDescent="0.2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>
        <f t="shared" si="0"/>
        <v>1</v>
      </c>
      <c r="H31">
        <f t="shared" si="1"/>
        <v>0</v>
      </c>
      <c r="I31">
        <f t="shared" si="2"/>
        <v>0</v>
      </c>
      <c r="J31" t="s">
        <v>10</v>
      </c>
      <c r="K31" t="s">
        <v>11</v>
      </c>
    </row>
    <row r="32" spans="1:19" x14ac:dyDescent="0.2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>
        <f t="shared" si="0"/>
        <v>1</v>
      </c>
      <c r="H32">
        <f t="shared" si="1"/>
        <v>0</v>
      </c>
      <c r="I32">
        <f t="shared" si="2"/>
        <v>0</v>
      </c>
      <c r="J32" t="s">
        <v>10</v>
      </c>
      <c r="K32" t="s">
        <v>11</v>
      </c>
    </row>
    <row r="33" spans="1:11" x14ac:dyDescent="0.2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>
        <f t="shared" si="0"/>
        <v>1</v>
      </c>
      <c r="H33">
        <f t="shared" si="1"/>
        <v>0</v>
      </c>
      <c r="I33">
        <f t="shared" si="2"/>
        <v>1</v>
      </c>
      <c r="J33" t="s">
        <v>10</v>
      </c>
      <c r="K33" t="s">
        <v>9</v>
      </c>
    </row>
    <row r="34" spans="1:11" x14ac:dyDescent="0.2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>
        <f t="shared" ref="G34:G65" si="3">IF(J34="Yes",1,0)</f>
        <v>1</v>
      </c>
      <c r="H34">
        <f t="shared" si="1"/>
        <v>1</v>
      </c>
      <c r="I34">
        <f t="shared" si="2"/>
        <v>0</v>
      </c>
      <c r="J34" t="s">
        <v>10</v>
      </c>
      <c r="K34" t="s">
        <v>8</v>
      </c>
    </row>
    <row r="35" spans="1:11" x14ac:dyDescent="0.2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>
        <f t="shared" si="3"/>
        <v>1</v>
      </c>
      <c r="H35">
        <f t="shared" si="1"/>
        <v>1</v>
      </c>
      <c r="I35">
        <f t="shared" si="2"/>
        <v>0</v>
      </c>
      <c r="J35" t="s">
        <v>10</v>
      </c>
      <c r="K35" t="s">
        <v>8</v>
      </c>
    </row>
    <row r="36" spans="1:11" x14ac:dyDescent="0.2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>
        <f t="shared" si="3"/>
        <v>0</v>
      </c>
      <c r="H36">
        <f t="shared" si="1"/>
        <v>0</v>
      </c>
      <c r="I36">
        <f t="shared" si="2"/>
        <v>1</v>
      </c>
      <c r="J36" t="s">
        <v>7</v>
      </c>
      <c r="K36" t="s">
        <v>9</v>
      </c>
    </row>
    <row r="37" spans="1:11" x14ac:dyDescent="0.2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>
        <f t="shared" si="3"/>
        <v>0</v>
      </c>
      <c r="H37">
        <f t="shared" si="1"/>
        <v>0</v>
      </c>
      <c r="I37">
        <f t="shared" si="2"/>
        <v>1</v>
      </c>
      <c r="J37" t="s">
        <v>7</v>
      </c>
      <c r="K37" t="s">
        <v>9</v>
      </c>
    </row>
    <row r="38" spans="1:11" x14ac:dyDescent="0.2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>
        <f t="shared" si="3"/>
        <v>0</v>
      </c>
      <c r="H38">
        <f t="shared" si="1"/>
        <v>0</v>
      </c>
      <c r="I38">
        <f t="shared" si="2"/>
        <v>1</v>
      </c>
      <c r="J38" t="s">
        <v>7</v>
      </c>
      <c r="K38" t="s">
        <v>9</v>
      </c>
    </row>
    <row r="39" spans="1:11" x14ac:dyDescent="0.2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>
        <f t="shared" si="3"/>
        <v>0</v>
      </c>
      <c r="H39">
        <f t="shared" si="1"/>
        <v>0</v>
      </c>
      <c r="I39">
        <f t="shared" si="2"/>
        <v>0</v>
      </c>
      <c r="J39" t="s">
        <v>7</v>
      </c>
      <c r="K39" t="s">
        <v>11</v>
      </c>
    </row>
    <row r="40" spans="1:11" x14ac:dyDescent="0.2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>
        <f t="shared" si="3"/>
        <v>0</v>
      </c>
      <c r="H40">
        <f t="shared" si="1"/>
        <v>0</v>
      </c>
      <c r="I40">
        <f t="shared" si="2"/>
        <v>0</v>
      </c>
      <c r="J40" t="s">
        <v>7</v>
      </c>
      <c r="K40" t="s">
        <v>11</v>
      </c>
    </row>
    <row r="41" spans="1:11" x14ac:dyDescent="0.2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>
        <f t="shared" si="3"/>
        <v>0</v>
      </c>
      <c r="H41">
        <f t="shared" si="1"/>
        <v>0</v>
      </c>
      <c r="I41">
        <f t="shared" si="2"/>
        <v>1</v>
      </c>
      <c r="J41" t="s">
        <v>7</v>
      </c>
      <c r="K41" t="s">
        <v>9</v>
      </c>
    </row>
    <row r="42" spans="1:11" x14ac:dyDescent="0.2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>
        <f t="shared" si="3"/>
        <v>0</v>
      </c>
      <c r="H42">
        <f t="shared" si="1"/>
        <v>1</v>
      </c>
      <c r="I42">
        <f t="shared" si="2"/>
        <v>0</v>
      </c>
      <c r="J42" t="s">
        <v>7</v>
      </c>
      <c r="K42" t="s">
        <v>8</v>
      </c>
    </row>
    <row r="43" spans="1:11" x14ac:dyDescent="0.2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>
        <f t="shared" si="3"/>
        <v>0</v>
      </c>
      <c r="H43">
        <f t="shared" si="1"/>
        <v>0</v>
      </c>
      <c r="I43">
        <f t="shared" si="2"/>
        <v>0</v>
      </c>
      <c r="J43" t="s">
        <v>7</v>
      </c>
      <c r="K43" t="s">
        <v>11</v>
      </c>
    </row>
    <row r="44" spans="1:11" x14ac:dyDescent="0.2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>
        <f t="shared" si="3"/>
        <v>0</v>
      </c>
      <c r="H44">
        <f t="shared" si="1"/>
        <v>1</v>
      </c>
      <c r="I44">
        <f t="shared" si="2"/>
        <v>0</v>
      </c>
      <c r="J44" t="s">
        <v>7</v>
      </c>
      <c r="K44" t="s">
        <v>8</v>
      </c>
    </row>
    <row r="45" spans="1:11" x14ac:dyDescent="0.2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>
        <f t="shared" si="3"/>
        <v>1</v>
      </c>
      <c r="H45">
        <f t="shared" si="1"/>
        <v>1</v>
      </c>
      <c r="I45">
        <f t="shared" si="2"/>
        <v>0</v>
      </c>
      <c r="J45" t="s">
        <v>10</v>
      </c>
      <c r="K45" t="s">
        <v>8</v>
      </c>
    </row>
    <row r="46" spans="1:11" x14ac:dyDescent="0.2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>
        <f t="shared" si="3"/>
        <v>1</v>
      </c>
      <c r="H46">
        <f t="shared" si="1"/>
        <v>0</v>
      </c>
      <c r="I46">
        <f t="shared" si="2"/>
        <v>0</v>
      </c>
      <c r="J46" t="s">
        <v>10</v>
      </c>
      <c r="K46" t="s">
        <v>11</v>
      </c>
    </row>
    <row r="47" spans="1:11" x14ac:dyDescent="0.2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>
        <f t="shared" si="3"/>
        <v>0</v>
      </c>
      <c r="H47">
        <f t="shared" si="1"/>
        <v>1</v>
      </c>
      <c r="I47">
        <f t="shared" si="2"/>
        <v>0</v>
      </c>
      <c r="J47" t="s">
        <v>7</v>
      </c>
      <c r="K47" t="s">
        <v>8</v>
      </c>
    </row>
    <row r="48" spans="1:11" x14ac:dyDescent="0.2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>
        <f t="shared" si="3"/>
        <v>0</v>
      </c>
      <c r="H48">
        <f t="shared" si="1"/>
        <v>0</v>
      </c>
      <c r="I48">
        <f t="shared" si="2"/>
        <v>1</v>
      </c>
      <c r="J48" t="s">
        <v>7</v>
      </c>
      <c r="K48" t="s">
        <v>9</v>
      </c>
    </row>
    <row r="49" spans="1:11" x14ac:dyDescent="0.2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>
        <f t="shared" si="3"/>
        <v>0</v>
      </c>
      <c r="H49">
        <f t="shared" si="1"/>
        <v>0</v>
      </c>
      <c r="I49">
        <f t="shared" si="2"/>
        <v>1</v>
      </c>
      <c r="J49" t="s">
        <v>7</v>
      </c>
      <c r="K49" t="s">
        <v>9</v>
      </c>
    </row>
    <row r="50" spans="1:11" x14ac:dyDescent="0.2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>
        <f t="shared" si="3"/>
        <v>0</v>
      </c>
      <c r="H50">
        <f t="shared" si="1"/>
        <v>1</v>
      </c>
      <c r="I50">
        <f t="shared" si="2"/>
        <v>0</v>
      </c>
      <c r="J50" t="s">
        <v>7</v>
      </c>
      <c r="K50" t="s">
        <v>8</v>
      </c>
    </row>
    <row r="51" spans="1:11" x14ac:dyDescent="0.2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>
        <f t="shared" si="3"/>
        <v>1</v>
      </c>
      <c r="H51">
        <f t="shared" si="1"/>
        <v>0</v>
      </c>
      <c r="I51">
        <f t="shared" si="2"/>
        <v>1</v>
      </c>
      <c r="J51" t="s">
        <v>10</v>
      </c>
      <c r="K51" t="s">
        <v>9</v>
      </c>
    </row>
    <row r="52" spans="1:11" x14ac:dyDescent="0.2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>
        <f t="shared" si="3"/>
        <v>1</v>
      </c>
      <c r="H52">
        <f t="shared" si="1"/>
        <v>1</v>
      </c>
      <c r="I52">
        <f t="shared" si="2"/>
        <v>0</v>
      </c>
      <c r="J52" t="s">
        <v>10</v>
      </c>
      <c r="K52" t="s">
        <v>8</v>
      </c>
    </row>
    <row r="53" spans="1:11" x14ac:dyDescent="0.2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>
        <f t="shared" si="3"/>
        <v>0</v>
      </c>
      <c r="H53">
        <f t="shared" si="1"/>
        <v>0</v>
      </c>
      <c r="I53">
        <f t="shared" si="2"/>
        <v>1</v>
      </c>
      <c r="J53" t="s">
        <v>7</v>
      </c>
      <c r="K53" t="s">
        <v>9</v>
      </c>
    </row>
    <row r="54" spans="1:11" x14ac:dyDescent="0.2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>
        <f t="shared" si="3"/>
        <v>0</v>
      </c>
      <c r="H54">
        <f t="shared" si="1"/>
        <v>0</v>
      </c>
      <c r="I54">
        <f t="shared" si="2"/>
        <v>1</v>
      </c>
      <c r="J54" t="s">
        <v>7</v>
      </c>
      <c r="K54" t="s">
        <v>9</v>
      </c>
    </row>
    <row r="55" spans="1:11" x14ac:dyDescent="0.2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>
        <f t="shared" si="3"/>
        <v>0</v>
      </c>
      <c r="H55">
        <f t="shared" si="1"/>
        <v>0</v>
      </c>
      <c r="I55">
        <f t="shared" si="2"/>
        <v>1</v>
      </c>
      <c r="J55" t="s">
        <v>7</v>
      </c>
      <c r="K55" t="s">
        <v>9</v>
      </c>
    </row>
    <row r="56" spans="1:11" x14ac:dyDescent="0.2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>
        <f t="shared" si="3"/>
        <v>0</v>
      </c>
      <c r="H56">
        <f t="shared" si="1"/>
        <v>0</v>
      </c>
      <c r="I56">
        <f t="shared" si="2"/>
        <v>1</v>
      </c>
      <c r="J56" t="s">
        <v>7</v>
      </c>
      <c r="K56" t="s">
        <v>9</v>
      </c>
    </row>
    <row r="57" spans="1:11" x14ac:dyDescent="0.2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>
        <f t="shared" si="3"/>
        <v>1</v>
      </c>
      <c r="H57">
        <f t="shared" si="1"/>
        <v>1</v>
      </c>
      <c r="I57">
        <f t="shared" si="2"/>
        <v>0</v>
      </c>
      <c r="J57" t="s">
        <v>10</v>
      </c>
      <c r="K57" t="s">
        <v>8</v>
      </c>
    </row>
    <row r="58" spans="1:11" x14ac:dyDescent="0.2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>
        <f t="shared" si="3"/>
        <v>1</v>
      </c>
      <c r="H58">
        <f t="shared" si="1"/>
        <v>1</v>
      </c>
      <c r="I58">
        <f t="shared" si="2"/>
        <v>0</v>
      </c>
      <c r="J58" t="s">
        <v>10</v>
      </c>
      <c r="K58" t="s">
        <v>8</v>
      </c>
    </row>
    <row r="59" spans="1:11" x14ac:dyDescent="0.2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>
        <f t="shared" si="3"/>
        <v>0</v>
      </c>
      <c r="H59">
        <f t="shared" si="1"/>
        <v>0</v>
      </c>
      <c r="I59">
        <f t="shared" si="2"/>
        <v>0</v>
      </c>
      <c r="J59" t="s">
        <v>7</v>
      </c>
      <c r="K59" t="s">
        <v>11</v>
      </c>
    </row>
    <row r="60" spans="1:11" x14ac:dyDescent="0.2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>
        <f t="shared" si="3"/>
        <v>0</v>
      </c>
      <c r="H60">
        <f t="shared" si="1"/>
        <v>0</v>
      </c>
      <c r="I60">
        <f t="shared" si="2"/>
        <v>0</v>
      </c>
      <c r="J60" t="s">
        <v>7</v>
      </c>
      <c r="K60" t="s">
        <v>11</v>
      </c>
    </row>
    <row r="61" spans="1:11" x14ac:dyDescent="0.2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>
        <f t="shared" si="3"/>
        <v>0</v>
      </c>
      <c r="H61">
        <f t="shared" si="1"/>
        <v>0</v>
      </c>
      <c r="I61">
        <f t="shared" si="2"/>
        <v>0</v>
      </c>
      <c r="J61" t="s">
        <v>7</v>
      </c>
      <c r="K61" t="s">
        <v>11</v>
      </c>
    </row>
    <row r="62" spans="1:11" x14ac:dyDescent="0.2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>
        <f t="shared" si="3"/>
        <v>0</v>
      </c>
      <c r="H62">
        <f t="shared" si="1"/>
        <v>0</v>
      </c>
      <c r="I62">
        <f t="shared" si="2"/>
        <v>0</v>
      </c>
      <c r="J62" t="s">
        <v>7</v>
      </c>
      <c r="K62" t="s">
        <v>11</v>
      </c>
    </row>
    <row r="63" spans="1:11" x14ac:dyDescent="0.2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>
        <f t="shared" si="3"/>
        <v>0</v>
      </c>
      <c r="H63">
        <f t="shared" si="1"/>
        <v>0</v>
      </c>
      <c r="I63">
        <f t="shared" si="2"/>
        <v>1</v>
      </c>
      <c r="J63" t="s">
        <v>7</v>
      </c>
      <c r="K63" t="s">
        <v>9</v>
      </c>
    </row>
    <row r="64" spans="1:11" x14ac:dyDescent="0.2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>
        <f t="shared" si="3"/>
        <v>0</v>
      </c>
      <c r="H64">
        <f t="shared" si="1"/>
        <v>0</v>
      </c>
      <c r="I64">
        <f t="shared" si="2"/>
        <v>0</v>
      </c>
      <c r="J64" t="s">
        <v>7</v>
      </c>
      <c r="K64" t="s">
        <v>11</v>
      </c>
    </row>
    <row r="65" spans="1:11" x14ac:dyDescent="0.2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>
        <f t="shared" si="3"/>
        <v>0</v>
      </c>
      <c r="H65">
        <f t="shared" si="1"/>
        <v>1</v>
      </c>
      <c r="I65">
        <f t="shared" si="2"/>
        <v>0</v>
      </c>
      <c r="J65" t="s">
        <v>7</v>
      </c>
      <c r="K65" t="s">
        <v>8</v>
      </c>
    </row>
    <row r="66" spans="1:11" x14ac:dyDescent="0.2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>
        <f t="shared" ref="G66:G97" si="4">IF(J66="Yes",1,0)</f>
        <v>0</v>
      </c>
      <c r="H66">
        <f t="shared" si="1"/>
        <v>0</v>
      </c>
      <c r="I66">
        <f t="shared" si="2"/>
        <v>0</v>
      </c>
      <c r="J66" t="s">
        <v>7</v>
      </c>
      <c r="K66" t="s">
        <v>11</v>
      </c>
    </row>
    <row r="67" spans="1:11" x14ac:dyDescent="0.2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>
        <f t="shared" si="4"/>
        <v>1</v>
      </c>
      <c r="H67">
        <f t="shared" ref="H67:H129" si="5">IF(K67="EAST",1,0)</f>
        <v>0</v>
      </c>
      <c r="I67">
        <f t="shared" ref="I67:I129" si="6">IF(K67="NORTH",1,0)</f>
        <v>1</v>
      </c>
      <c r="J67" t="s">
        <v>10</v>
      </c>
      <c r="K67" t="s">
        <v>9</v>
      </c>
    </row>
    <row r="68" spans="1:11" x14ac:dyDescent="0.2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>
        <f t="shared" si="4"/>
        <v>0</v>
      </c>
      <c r="H68">
        <f t="shared" si="5"/>
        <v>0</v>
      </c>
      <c r="I68">
        <f t="shared" si="6"/>
        <v>1</v>
      </c>
      <c r="J68" t="s">
        <v>7</v>
      </c>
      <c r="K68" t="s">
        <v>9</v>
      </c>
    </row>
    <row r="69" spans="1:11" x14ac:dyDescent="0.2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>
        <f t="shared" si="4"/>
        <v>0</v>
      </c>
      <c r="H69">
        <f t="shared" si="5"/>
        <v>1</v>
      </c>
      <c r="I69">
        <f t="shared" si="6"/>
        <v>0</v>
      </c>
      <c r="J69" t="s">
        <v>7</v>
      </c>
      <c r="K69" t="s">
        <v>8</v>
      </c>
    </row>
    <row r="70" spans="1:11" x14ac:dyDescent="0.2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>
        <f t="shared" si="4"/>
        <v>0</v>
      </c>
      <c r="H70">
        <f t="shared" si="5"/>
        <v>0</v>
      </c>
      <c r="I70">
        <f t="shared" si="6"/>
        <v>1</v>
      </c>
      <c r="J70" t="s">
        <v>7</v>
      </c>
      <c r="K70" t="s">
        <v>9</v>
      </c>
    </row>
    <row r="71" spans="1:11" x14ac:dyDescent="0.2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>
        <f t="shared" si="4"/>
        <v>0</v>
      </c>
      <c r="H71">
        <f t="shared" si="5"/>
        <v>0</v>
      </c>
      <c r="I71">
        <f t="shared" si="6"/>
        <v>0</v>
      </c>
      <c r="J71" t="s">
        <v>7</v>
      </c>
      <c r="K71" t="s">
        <v>11</v>
      </c>
    </row>
    <row r="72" spans="1:11" x14ac:dyDescent="0.2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>
        <f t="shared" si="4"/>
        <v>1</v>
      </c>
      <c r="H72">
        <f t="shared" si="5"/>
        <v>0</v>
      </c>
      <c r="I72">
        <f t="shared" si="6"/>
        <v>0</v>
      </c>
      <c r="J72" t="s">
        <v>10</v>
      </c>
      <c r="K72" t="s">
        <v>11</v>
      </c>
    </row>
    <row r="73" spans="1:11" x14ac:dyDescent="0.2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>
        <f t="shared" si="4"/>
        <v>0</v>
      </c>
      <c r="H73">
        <f t="shared" si="5"/>
        <v>0</v>
      </c>
      <c r="I73">
        <f t="shared" si="6"/>
        <v>0</v>
      </c>
      <c r="J73" t="s">
        <v>7</v>
      </c>
      <c r="K73" t="s">
        <v>11</v>
      </c>
    </row>
    <row r="74" spans="1:11" x14ac:dyDescent="0.2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>
        <f t="shared" si="4"/>
        <v>0</v>
      </c>
      <c r="H74">
        <f t="shared" si="5"/>
        <v>0</v>
      </c>
      <c r="I74">
        <f t="shared" si="6"/>
        <v>1</v>
      </c>
      <c r="J74" t="s">
        <v>7</v>
      </c>
      <c r="K74" t="s">
        <v>9</v>
      </c>
    </row>
    <row r="75" spans="1:11" x14ac:dyDescent="0.2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>
        <f t="shared" si="4"/>
        <v>0</v>
      </c>
      <c r="H75">
        <f t="shared" si="5"/>
        <v>1</v>
      </c>
      <c r="I75">
        <f t="shared" si="6"/>
        <v>0</v>
      </c>
      <c r="J75" t="s">
        <v>7</v>
      </c>
      <c r="K75" t="s">
        <v>8</v>
      </c>
    </row>
    <row r="76" spans="1:11" x14ac:dyDescent="0.2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>
        <f t="shared" si="4"/>
        <v>0</v>
      </c>
      <c r="H76">
        <f t="shared" si="5"/>
        <v>0</v>
      </c>
      <c r="I76">
        <f t="shared" si="6"/>
        <v>0</v>
      </c>
      <c r="J76" t="s">
        <v>7</v>
      </c>
      <c r="K76" t="s">
        <v>11</v>
      </c>
    </row>
    <row r="77" spans="1:11" x14ac:dyDescent="0.2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>
        <f t="shared" si="4"/>
        <v>0</v>
      </c>
      <c r="H77">
        <f t="shared" si="5"/>
        <v>0</v>
      </c>
      <c r="I77">
        <f t="shared" si="6"/>
        <v>1</v>
      </c>
      <c r="J77" t="s">
        <v>7</v>
      </c>
      <c r="K77" t="s">
        <v>9</v>
      </c>
    </row>
    <row r="78" spans="1:11" x14ac:dyDescent="0.2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>
        <f t="shared" si="4"/>
        <v>0</v>
      </c>
      <c r="H78">
        <f t="shared" si="5"/>
        <v>0</v>
      </c>
      <c r="I78">
        <f t="shared" si="6"/>
        <v>0</v>
      </c>
      <c r="J78" t="s">
        <v>7</v>
      </c>
      <c r="K78" t="s">
        <v>11</v>
      </c>
    </row>
    <row r="79" spans="1:11" x14ac:dyDescent="0.2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>
        <f t="shared" si="4"/>
        <v>1</v>
      </c>
      <c r="H79">
        <f t="shared" si="5"/>
        <v>0</v>
      </c>
      <c r="I79">
        <f t="shared" si="6"/>
        <v>0</v>
      </c>
      <c r="J79" t="s">
        <v>10</v>
      </c>
      <c r="K79" t="s">
        <v>11</v>
      </c>
    </row>
    <row r="80" spans="1:11" x14ac:dyDescent="0.2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>
        <f t="shared" si="4"/>
        <v>0</v>
      </c>
      <c r="H80">
        <f t="shared" si="5"/>
        <v>0</v>
      </c>
      <c r="I80">
        <f t="shared" si="6"/>
        <v>1</v>
      </c>
      <c r="J80" t="s">
        <v>7</v>
      </c>
      <c r="K80" t="s">
        <v>9</v>
      </c>
    </row>
    <row r="81" spans="1:11" x14ac:dyDescent="0.2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>
        <f t="shared" si="4"/>
        <v>0</v>
      </c>
      <c r="H81">
        <f t="shared" si="5"/>
        <v>0</v>
      </c>
      <c r="I81">
        <f t="shared" si="6"/>
        <v>0</v>
      </c>
      <c r="J81" t="s">
        <v>7</v>
      </c>
      <c r="K81" t="s">
        <v>11</v>
      </c>
    </row>
    <row r="82" spans="1:11" x14ac:dyDescent="0.2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>
        <f t="shared" si="4"/>
        <v>1</v>
      </c>
      <c r="H82">
        <f t="shared" si="5"/>
        <v>1</v>
      </c>
      <c r="I82">
        <f t="shared" si="6"/>
        <v>0</v>
      </c>
      <c r="J82" t="s">
        <v>10</v>
      </c>
      <c r="K82" t="s">
        <v>8</v>
      </c>
    </row>
    <row r="83" spans="1:11" x14ac:dyDescent="0.2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>
        <f t="shared" si="4"/>
        <v>1</v>
      </c>
      <c r="H83">
        <f t="shared" si="5"/>
        <v>0</v>
      </c>
      <c r="I83">
        <f t="shared" si="6"/>
        <v>0</v>
      </c>
      <c r="J83" t="s">
        <v>10</v>
      </c>
      <c r="K83" t="s">
        <v>11</v>
      </c>
    </row>
    <row r="84" spans="1:11" x14ac:dyDescent="0.2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>
        <f t="shared" si="4"/>
        <v>1</v>
      </c>
      <c r="H84">
        <f t="shared" si="5"/>
        <v>0</v>
      </c>
      <c r="I84">
        <f t="shared" si="6"/>
        <v>0</v>
      </c>
      <c r="J84" t="s">
        <v>10</v>
      </c>
      <c r="K84" t="s">
        <v>11</v>
      </c>
    </row>
    <row r="85" spans="1:11" x14ac:dyDescent="0.2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>
        <f t="shared" si="4"/>
        <v>0</v>
      </c>
      <c r="H85">
        <f t="shared" si="5"/>
        <v>1</v>
      </c>
      <c r="I85">
        <f t="shared" si="6"/>
        <v>0</v>
      </c>
      <c r="J85" t="s">
        <v>7</v>
      </c>
      <c r="K85" t="s">
        <v>8</v>
      </c>
    </row>
    <row r="86" spans="1:11" x14ac:dyDescent="0.2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>
        <f t="shared" si="4"/>
        <v>0</v>
      </c>
      <c r="H86">
        <f t="shared" si="5"/>
        <v>0</v>
      </c>
      <c r="I86">
        <f t="shared" si="6"/>
        <v>1</v>
      </c>
      <c r="J86" t="s">
        <v>7</v>
      </c>
      <c r="K86" t="s">
        <v>9</v>
      </c>
    </row>
    <row r="87" spans="1:11" x14ac:dyDescent="0.2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>
        <f t="shared" si="4"/>
        <v>1</v>
      </c>
      <c r="H87">
        <f t="shared" si="5"/>
        <v>0</v>
      </c>
      <c r="I87">
        <f t="shared" si="6"/>
        <v>0</v>
      </c>
      <c r="J87" t="s">
        <v>10</v>
      </c>
      <c r="K87" t="s">
        <v>11</v>
      </c>
    </row>
    <row r="88" spans="1:11" x14ac:dyDescent="0.2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>
        <f t="shared" si="4"/>
        <v>0</v>
      </c>
      <c r="H88">
        <f t="shared" si="5"/>
        <v>0</v>
      </c>
      <c r="I88">
        <f t="shared" si="6"/>
        <v>1</v>
      </c>
      <c r="J88" t="s">
        <v>7</v>
      </c>
      <c r="K88" t="s">
        <v>9</v>
      </c>
    </row>
    <row r="89" spans="1:11" x14ac:dyDescent="0.2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>
        <f t="shared" si="4"/>
        <v>1</v>
      </c>
      <c r="H89">
        <f t="shared" si="5"/>
        <v>0</v>
      </c>
      <c r="I89">
        <f t="shared" si="6"/>
        <v>0</v>
      </c>
      <c r="J89" t="s">
        <v>10</v>
      </c>
      <c r="K89" t="s">
        <v>11</v>
      </c>
    </row>
    <row r="90" spans="1:11" x14ac:dyDescent="0.2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>
        <f t="shared" si="4"/>
        <v>0</v>
      </c>
      <c r="H90">
        <f t="shared" si="5"/>
        <v>0</v>
      </c>
      <c r="I90">
        <f t="shared" si="6"/>
        <v>1</v>
      </c>
      <c r="J90" t="s">
        <v>7</v>
      </c>
      <c r="K90" t="s">
        <v>9</v>
      </c>
    </row>
    <row r="91" spans="1:11" x14ac:dyDescent="0.2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>
        <f t="shared" si="4"/>
        <v>0</v>
      </c>
      <c r="H91">
        <f t="shared" si="5"/>
        <v>0</v>
      </c>
      <c r="I91">
        <f t="shared" si="6"/>
        <v>1</v>
      </c>
      <c r="J91" t="s">
        <v>7</v>
      </c>
      <c r="K91" t="s">
        <v>9</v>
      </c>
    </row>
    <row r="92" spans="1:11" x14ac:dyDescent="0.2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>
        <f t="shared" si="4"/>
        <v>0</v>
      </c>
      <c r="H92">
        <f t="shared" si="5"/>
        <v>0</v>
      </c>
      <c r="I92">
        <f t="shared" si="6"/>
        <v>0</v>
      </c>
      <c r="J92" t="s">
        <v>7</v>
      </c>
      <c r="K92" t="s">
        <v>11</v>
      </c>
    </row>
    <row r="93" spans="1:11" x14ac:dyDescent="0.2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>
        <f t="shared" si="4"/>
        <v>0</v>
      </c>
      <c r="H93">
        <f t="shared" si="5"/>
        <v>1</v>
      </c>
      <c r="I93">
        <f t="shared" si="6"/>
        <v>0</v>
      </c>
      <c r="J93" t="s">
        <v>7</v>
      </c>
      <c r="K93" t="s">
        <v>8</v>
      </c>
    </row>
    <row r="94" spans="1:11" x14ac:dyDescent="0.2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>
        <f t="shared" si="4"/>
        <v>0</v>
      </c>
      <c r="H94">
        <f t="shared" si="5"/>
        <v>0</v>
      </c>
      <c r="I94">
        <f t="shared" si="6"/>
        <v>0</v>
      </c>
      <c r="J94" t="s">
        <v>7</v>
      </c>
      <c r="K94" t="s">
        <v>11</v>
      </c>
    </row>
    <row r="95" spans="1:11" x14ac:dyDescent="0.2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>
        <f t="shared" si="4"/>
        <v>0</v>
      </c>
      <c r="H95">
        <f t="shared" si="5"/>
        <v>1</v>
      </c>
      <c r="I95">
        <f t="shared" si="6"/>
        <v>0</v>
      </c>
      <c r="J95" t="s">
        <v>7</v>
      </c>
      <c r="K95" t="s">
        <v>8</v>
      </c>
    </row>
    <row r="96" spans="1:11" x14ac:dyDescent="0.2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>
        <f t="shared" si="4"/>
        <v>1</v>
      </c>
      <c r="H96">
        <f t="shared" si="5"/>
        <v>0</v>
      </c>
      <c r="I96">
        <f t="shared" si="6"/>
        <v>0</v>
      </c>
      <c r="J96" t="s">
        <v>10</v>
      </c>
      <c r="K96" t="s">
        <v>11</v>
      </c>
    </row>
    <row r="97" spans="1:11" x14ac:dyDescent="0.2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>
        <f t="shared" si="4"/>
        <v>1</v>
      </c>
      <c r="H97">
        <f t="shared" si="5"/>
        <v>0</v>
      </c>
      <c r="I97">
        <f t="shared" si="6"/>
        <v>0</v>
      </c>
      <c r="J97" t="s">
        <v>10</v>
      </c>
      <c r="K97" t="s">
        <v>11</v>
      </c>
    </row>
    <row r="98" spans="1:11" x14ac:dyDescent="0.2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>
        <f t="shared" ref="G98:G129" si="7">IF(J98="Yes",1,0)</f>
        <v>0</v>
      </c>
      <c r="H98">
        <f t="shared" si="5"/>
        <v>1</v>
      </c>
      <c r="I98">
        <f t="shared" si="6"/>
        <v>0</v>
      </c>
      <c r="J98" t="s">
        <v>7</v>
      </c>
      <c r="K98" t="s">
        <v>8</v>
      </c>
    </row>
    <row r="99" spans="1:11" x14ac:dyDescent="0.2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>
        <f t="shared" si="7"/>
        <v>1</v>
      </c>
      <c r="H99">
        <f t="shared" si="5"/>
        <v>1</v>
      </c>
      <c r="I99">
        <f t="shared" si="6"/>
        <v>0</v>
      </c>
      <c r="J99" t="s">
        <v>10</v>
      </c>
      <c r="K99" t="s">
        <v>8</v>
      </c>
    </row>
    <row r="100" spans="1:11" x14ac:dyDescent="0.2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>
        <f t="shared" si="7"/>
        <v>0</v>
      </c>
      <c r="H100">
        <f t="shared" si="5"/>
        <v>0</v>
      </c>
      <c r="I100">
        <f t="shared" si="6"/>
        <v>0</v>
      </c>
      <c r="J100" t="s">
        <v>7</v>
      </c>
      <c r="K100" t="s">
        <v>11</v>
      </c>
    </row>
    <row r="101" spans="1:11" x14ac:dyDescent="0.2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>
        <f t="shared" si="7"/>
        <v>1</v>
      </c>
      <c r="H101">
        <f t="shared" si="5"/>
        <v>0</v>
      </c>
      <c r="I101">
        <f t="shared" si="6"/>
        <v>0</v>
      </c>
      <c r="J101" t="s">
        <v>10</v>
      </c>
      <c r="K101" t="s">
        <v>11</v>
      </c>
    </row>
    <row r="102" spans="1:11" x14ac:dyDescent="0.2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>
        <f t="shared" si="7"/>
        <v>0</v>
      </c>
      <c r="H102">
        <f t="shared" si="5"/>
        <v>0</v>
      </c>
      <c r="I102">
        <f t="shared" si="6"/>
        <v>1</v>
      </c>
      <c r="J102" t="s">
        <v>7</v>
      </c>
      <c r="K102" t="s">
        <v>9</v>
      </c>
    </row>
    <row r="103" spans="1:11" x14ac:dyDescent="0.2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>
        <f t="shared" si="7"/>
        <v>0</v>
      </c>
      <c r="H103">
        <f t="shared" si="5"/>
        <v>1</v>
      </c>
      <c r="I103">
        <f t="shared" si="6"/>
        <v>0</v>
      </c>
      <c r="J103" t="s">
        <v>7</v>
      </c>
      <c r="K103" t="s">
        <v>8</v>
      </c>
    </row>
    <row r="104" spans="1:11" x14ac:dyDescent="0.2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>
        <f t="shared" si="7"/>
        <v>0</v>
      </c>
      <c r="H104">
        <f t="shared" si="5"/>
        <v>1</v>
      </c>
      <c r="I104">
        <f t="shared" si="6"/>
        <v>0</v>
      </c>
      <c r="J104" t="s">
        <v>7</v>
      </c>
      <c r="K104" t="s">
        <v>8</v>
      </c>
    </row>
    <row r="105" spans="1:11" x14ac:dyDescent="0.2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>
        <f t="shared" si="7"/>
        <v>1</v>
      </c>
      <c r="H105">
        <f t="shared" si="5"/>
        <v>0</v>
      </c>
      <c r="I105">
        <f t="shared" si="6"/>
        <v>0</v>
      </c>
      <c r="J105" t="s">
        <v>10</v>
      </c>
      <c r="K105" t="s">
        <v>11</v>
      </c>
    </row>
    <row r="106" spans="1:11" x14ac:dyDescent="0.2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>
        <f t="shared" si="7"/>
        <v>0</v>
      </c>
      <c r="H106">
        <f t="shared" si="5"/>
        <v>1</v>
      </c>
      <c r="I106">
        <f t="shared" si="6"/>
        <v>0</v>
      </c>
      <c r="J106" t="s">
        <v>7</v>
      </c>
      <c r="K106" t="s">
        <v>8</v>
      </c>
    </row>
    <row r="107" spans="1:11" x14ac:dyDescent="0.2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>
        <f t="shared" si="7"/>
        <v>0</v>
      </c>
      <c r="H107">
        <f t="shared" si="5"/>
        <v>0</v>
      </c>
      <c r="I107">
        <f t="shared" si="6"/>
        <v>0</v>
      </c>
      <c r="J107" t="s">
        <v>7</v>
      </c>
      <c r="K107" t="s">
        <v>11</v>
      </c>
    </row>
    <row r="108" spans="1:11" x14ac:dyDescent="0.2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>
        <f t="shared" si="7"/>
        <v>0</v>
      </c>
      <c r="H108">
        <f t="shared" si="5"/>
        <v>0</v>
      </c>
      <c r="I108">
        <f t="shared" si="6"/>
        <v>1</v>
      </c>
      <c r="J108" t="s">
        <v>7</v>
      </c>
      <c r="K108" t="s">
        <v>9</v>
      </c>
    </row>
    <row r="109" spans="1:11" x14ac:dyDescent="0.2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>
        <f t="shared" si="7"/>
        <v>1</v>
      </c>
      <c r="H109">
        <f t="shared" si="5"/>
        <v>1</v>
      </c>
      <c r="I109">
        <f t="shared" si="6"/>
        <v>0</v>
      </c>
      <c r="J109" t="s">
        <v>10</v>
      </c>
      <c r="K109" t="s">
        <v>8</v>
      </c>
    </row>
    <row r="110" spans="1:11" x14ac:dyDescent="0.2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>
        <f t="shared" si="7"/>
        <v>1</v>
      </c>
      <c r="H110">
        <f t="shared" si="5"/>
        <v>1</v>
      </c>
      <c r="I110">
        <f t="shared" si="6"/>
        <v>0</v>
      </c>
      <c r="J110" t="s">
        <v>10</v>
      </c>
      <c r="K110" t="s">
        <v>8</v>
      </c>
    </row>
    <row r="111" spans="1:11" x14ac:dyDescent="0.2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>
        <f t="shared" si="7"/>
        <v>0</v>
      </c>
      <c r="H111">
        <f t="shared" si="5"/>
        <v>1</v>
      </c>
      <c r="I111">
        <f t="shared" si="6"/>
        <v>0</v>
      </c>
      <c r="J111" t="s">
        <v>7</v>
      </c>
      <c r="K111" t="s">
        <v>8</v>
      </c>
    </row>
    <row r="112" spans="1:11" x14ac:dyDescent="0.2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>
        <f t="shared" si="7"/>
        <v>0</v>
      </c>
      <c r="H112">
        <f t="shared" si="5"/>
        <v>0</v>
      </c>
      <c r="I112">
        <f t="shared" si="6"/>
        <v>1</v>
      </c>
      <c r="J112" t="s">
        <v>7</v>
      </c>
      <c r="K112" t="s">
        <v>9</v>
      </c>
    </row>
    <row r="113" spans="1:11" x14ac:dyDescent="0.2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>
        <f t="shared" si="7"/>
        <v>0</v>
      </c>
      <c r="H113">
        <f t="shared" si="5"/>
        <v>0</v>
      </c>
      <c r="I113">
        <f t="shared" si="6"/>
        <v>1</v>
      </c>
      <c r="J113" t="s">
        <v>7</v>
      </c>
      <c r="K113" t="s">
        <v>9</v>
      </c>
    </row>
    <row r="114" spans="1:11" x14ac:dyDescent="0.2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>
        <f t="shared" si="7"/>
        <v>1</v>
      </c>
      <c r="H114">
        <f t="shared" si="5"/>
        <v>1</v>
      </c>
      <c r="I114">
        <f t="shared" si="6"/>
        <v>0</v>
      </c>
      <c r="J114" t="s">
        <v>10</v>
      </c>
      <c r="K114" t="s">
        <v>8</v>
      </c>
    </row>
    <row r="115" spans="1:11" x14ac:dyDescent="0.2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>
        <f t="shared" si="7"/>
        <v>1</v>
      </c>
      <c r="H115">
        <f t="shared" si="5"/>
        <v>0</v>
      </c>
      <c r="I115">
        <f t="shared" si="6"/>
        <v>1</v>
      </c>
      <c r="J115" t="s">
        <v>10</v>
      </c>
      <c r="K115" t="s">
        <v>9</v>
      </c>
    </row>
    <row r="116" spans="1:11" x14ac:dyDescent="0.2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>
        <f t="shared" si="7"/>
        <v>0</v>
      </c>
      <c r="H116">
        <f t="shared" si="5"/>
        <v>1</v>
      </c>
      <c r="I116">
        <f t="shared" si="6"/>
        <v>0</v>
      </c>
      <c r="J116" t="s">
        <v>7</v>
      </c>
      <c r="K116" t="s">
        <v>8</v>
      </c>
    </row>
    <row r="117" spans="1:11" x14ac:dyDescent="0.2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>
        <f t="shared" si="7"/>
        <v>0</v>
      </c>
      <c r="H117">
        <f t="shared" si="5"/>
        <v>0</v>
      </c>
      <c r="I117">
        <f t="shared" si="6"/>
        <v>1</v>
      </c>
      <c r="J117" t="s">
        <v>7</v>
      </c>
      <c r="K117" t="s">
        <v>9</v>
      </c>
    </row>
    <row r="118" spans="1:11" x14ac:dyDescent="0.2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>
        <f t="shared" si="7"/>
        <v>1</v>
      </c>
      <c r="H118">
        <f t="shared" si="5"/>
        <v>0</v>
      </c>
      <c r="I118">
        <f t="shared" si="6"/>
        <v>0</v>
      </c>
      <c r="J118" t="s">
        <v>10</v>
      </c>
      <c r="K118" t="s">
        <v>11</v>
      </c>
    </row>
    <row r="119" spans="1:11" x14ac:dyDescent="0.2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>
        <f t="shared" si="7"/>
        <v>0</v>
      </c>
      <c r="H119">
        <f t="shared" si="5"/>
        <v>0</v>
      </c>
      <c r="I119">
        <f t="shared" si="6"/>
        <v>1</v>
      </c>
      <c r="J119" t="s">
        <v>7</v>
      </c>
      <c r="K119" t="s">
        <v>9</v>
      </c>
    </row>
    <row r="120" spans="1:11" x14ac:dyDescent="0.2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>
        <f t="shared" si="7"/>
        <v>1</v>
      </c>
      <c r="H120">
        <f t="shared" si="5"/>
        <v>0</v>
      </c>
      <c r="I120">
        <f t="shared" si="6"/>
        <v>1</v>
      </c>
      <c r="J120" t="s">
        <v>10</v>
      </c>
      <c r="K120" t="s">
        <v>9</v>
      </c>
    </row>
    <row r="121" spans="1:11" x14ac:dyDescent="0.2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>
        <f t="shared" si="7"/>
        <v>0</v>
      </c>
      <c r="H121">
        <f t="shared" si="5"/>
        <v>0</v>
      </c>
      <c r="I121">
        <f t="shared" si="6"/>
        <v>1</v>
      </c>
      <c r="J121" t="s">
        <v>7</v>
      </c>
      <c r="K121" t="s">
        <v>9</v>
      </c>
    </row>
    <row r="122" spans="1:11" x14ac:dyDescent="0.2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>
        <f t="shared" si="7"/>
        <v>0</v>
      </c>
      <c r="H122">
        <f t="shared" si="5"/>
        <v>0</v>
      </c>
      <c r="I122">
        <f t="shared" si="6"/>
        <v>1</v>
      </c>
      <c r="J122" t="s">
        <v>7</v>
      </c>
      <c r="K122" t="s">
        <v>9</v>
      </c>
    </row>
    <row r="123" spans="1:11" x14ac:dyDescent="0.2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>
        <f t="shared" si="7"/>
        <v>0</v>
      </c>
      <c r="H123">
        <f t="shared" si="5"/>
        <v>1</v>
      </c>
      <c r="I123">
        <f t="shared" si="6"/>
        <v>0</v>
      </c>
      <c r="J123" t="s">
        <v>7</v>
      </c>
      <c r="K123" t="s">
        <v>8</v>
      </c>
    </row>
    <row r="124" spans="1:11" x14ac:dyDescent="0.2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>
        <f t="shared" si="7"/>
        <v>1</v>
      </c>
      <c r="H124">
        <f t="shared" si="5"/>
        <v>1</v>
      </c>
      <c r="I124">
        <f t="shared" si="6"/>
        <v>0</v>
      </c>
      <c r="J124" t="s">
        <v>10</v>
      </c>
      <c r="K124" t="s">
        <v>8</v>
      </c>
    </row>
    <row r="125" spans="1:11" x14ac:dyDescent="0.2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>
        <f t="shared" si="7"/>
        <v>1</v>
      </c>
      <c r="H125">
        <f t="shared" si="5"/>
        <v>1</v>
      </c>
      <c r="I125">
        <f t="shared" si="6"/>
        <v>0</v>
      </c>
      <c r="J125" t="s">
        <v>10</v>
      </c>
      <c r="K125" t="s">
        <v>8</v>
      </c>
    </row>
    <row r="126" spans="1:11" x14ac:dyDescent="0.2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>
        <f t="shared" si="7"/>
        <v>1</v>
      </c>
      <c r="H126">
        <f t="shared" si="5"/>
        <v>1</v>
      </c>
      <c r="I126">
        <f t="shared" si="6"/>
        <v>0</v>
      </c>
      <c r="J126" t="s">
        <v>10</v>
      </c>
      <c r="K126" t="s">
        <v>8</v>
      </c>
    </row>
    <row r="127" spans="1:11" x14ac:dyDescent="0.2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>
        <f t="shared" si="7"/>
        <v>0</v>
      </c>
      <c r="H127">
        <f t="shared" si="5"/>
        <v>0</v>
      </c>
      <c r="I127">
        <f t="shared" si="6"/>
        <v>1</v>
      </c>
      <c r="J127" t="s">
        <v>7</v>
      </c>
      <c r="K127" t="s">
        <v>9</v>
      </c>
    </row>
    <row r="128" spans="1:11" x14ac:dyDescent="0.2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>
        <f t="shared" si="7"/>
        <v>0</v>
      </c>
      <c r="H128">
        <f t="shared" si="5"/>
        <v>0</v>
      </c>
      <c r="I128">
        <f t="shared" si="6"/>
        <v>0</v>
      </c>
      <c r="J128" t="s">
        <v>7</v>
      </c>
      <c r="K128" t="s">
        <v>11</v>
      </c>
    </row>
    <row r="129" spans="1:11" x14ac:dyDescent="0.2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>
        <f t="shared" si="7"/>
        <v>0</v>
      </c>
      <c r="H129">
        <f t="shared" si="5"/>
        <v>0</v>
      </c>
      <c r="I129">
        <f t="shared" si="6"/>
        <v>1</v>
      </c>
      <c r="J129" t="s">
        <v>7</v>
      </c>
      <c r="K129" t="s">
        <v>9</v>
      </c>
    </row>
  </sheetData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Correlation Results</vt:lpstr>
      <vt:lpstr>Regression Results</vt:lpstr>
      <vt:lpstr>Regression Results 2</vt:lpstr>
      <vt:lpstr>House Prices Data and Pivots</vt:lpstr>
      <vt:lpstr>'Regression Results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Tim Tieng</cp:lastModifiedBy>
  <cp:lastPrinted>2022-04-24T17:54:55Z</cp:lastPrinted>
  <dcterms:created xsi:type="dcterms:W3CDTF">2015-11-25T15:25:24Z</dcterms:created>
  <dcterms:modified xsi:type="dcterms:W3CDTF">2022-04-27T09:37:58Z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