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8e8c40c138d81a/Desktop/Masters in Applied Data Science/SCM-651 Business Analytics/Week 6/Homework 2/"/>
    </mc:Choice>
  </mc:AlternateContent>
  <xr:revisionPtr revIDLastSave="882" documentId="8_{5A095B8F-234C-8F4E-9F22-1C64C60D5E4B}" xr6:coauthVersionLast="47" xr6:coauthVersionMax="47" xr10:uidLastSave="{A1D57DAE-5FD0-764C-BB9F-16293E92D898}"/>
  <bookViews>
    <workbookView xWindow="0" yWindow="760" windowWidth="30240" windowHeight="18880" xr2:uid="{E7FB94F7-C107-314D-8A22-1D3B5500B2D6}"/>
  </bookViews>
  <sheets>
    <sheet name="Campaigns" sheetId="1" r:id="rId1"/>
    <sheet name="Cost Per Student Forecast 2023" sheetId="3" r:id="rId2"/>
    <sheet name="Cost Per Student Cont.- 2023" sheetId="17" r:id="rId3"/>
    <sheet name="Cost Per Click Forecast -2023" sheetId="18" r:id="rId4"/>
    <sheet name="Whitman State Data" sheetId="7" r:id="rId5"/>
    <sheet name="Whitman City Data" sheetId="8" r:id="rId6"/>
    <sheet name="Whitman - Day of the Week" sheetId="9" r:id="rId7"/>
    <sheet name="Whitman - Hour of Day" sheetId="6" r:id="rId8"/>
    <sheet name="iMBA State Data" sheetId="5" r:id="rId9"/>
    <sheet name="iMBA City Data" sheetId="10" r:id="rId10"/>
    <sheet name="iMBA - Day of the Week" sheetId="11" r:id="rId11"/>
    <sheet name="iMBA - Hour of Day" sheetId="12" r:id="rId12"/>
    <sheet name="Full Time-State Data" sheetId="13" r:id="rId13"/>
    <sheet name="Full Time - City Data" sheetId="14" r:id="rId14"/>
    <sheet name="Full Time - Day of Week" sheetId="16" r:id="rId15"/>
    <sheet name="Full Time - Hour of Day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J5" i="1"/>
  <c r="F5" i="1"/>
  <c r="N2" i="11"/>
  <c r="O2" i="10"/>
  <c r="N2" i="5"/>
  <c r="N2" i="6"/>
  <c r="M2" i="6"/>
  <c r="P2" i="9"/>
  <c r="O2" i="8"/>
  <c r="N2" i="8"/>
  <c r="N2" i="15"/>
  <c r="M2" i="15"/>
  <c r="O2" i="16"/>
  <c r="N2" i="16"/>
  <c r="O2" i="14"/>
  <c r="N2" i="14"/>
  <c r="O2" i="13"/>
  <c r="N2" i="13"/>
  <c r="M2" i="11"/>
  <c r="N2" i="10"/>
  <c r="M2" i="5"/>
  <c r="O2" i="9"/>
  <c r="M36" i="7"/>
  <c r="J4" i="1"/>
  <c r="J3" i="1"/>
  <c r="J2" i="1"/>
  <c r="C5" i="18"/>
  <c r="C7" i="18"/>
  <c r="C8" i="18"/>
  <c r="C9" i="18"/>
  <c r="C10" i="18"/>
  <c r="C11" i="18"/>
  <c r="C12" i="18"/>
  <c r="C13" i="18"/>
  <c r="C6" i="18"/>
  <c r="C14" i="18"/>
  <c r="C5" i="17"/>
  <c r="C13" i="17"/>
  <c r="C6" i="17"/>
  <c r="C14" i="17"/>
  <c r="C7" i="17"/>
  <c r="C8" i="17"/>
  <c r="C12" i="17"/>
  <c r="C9" i="17"/>
  <c r="C10" i="17"/>
  <c r="C11" i="17"/>
  <c r="D11" i="17"/>
  <c r="E8" i="17"/>
  <c r="D13" i="17"/>
  <c r="E11" i="17"/>
  <c r="E13" i="17"/>
  <c r="E10" i="17"/>
  <c r="D7" i="17"/>
  <c r="D10" i="17"/>
  <c r="E7" i="17"/>
  <c r="D9" i="17"/>
  <c r="D14" i="17"/>
  <c r="E14" i="17"/>
  <c r="D12" i="17"/>
  <c r="E12" i="17"/>
  <c r="D8" i="17"/>
  <c r="E9" i="17"/>
  <c r="D6" i="17"/>
  <c r="E6" i="17"/>
  <c r="D5" i="17"/>
  <c r="E5" i="17"/>
  <c r="D14" i="18"/>
  <c r="E11" i="18"/>
  <c r="D7" i="18"/>
  <c r="E14" i="18"/>
  <c r="D11" i="18"/>
  <c r="E7" i="18"/>
  <c r="D6" i="18"/>
  <c r="D10" i="18"/>
  <c r="D5" i="18"/>
  <c r="E6" i="18"/>
  <c r="E10" i="18"/>
  <c r="E5" i="18"/>
  <c r="D13" i="18"/>
  <c r="D9" i="18"/>
  <c r="E13" i="18"/>
  <c r="E9" i="18"/>
  <c r="E12" i="18"/>
  <c r="D8" i="18"/>
  <c r="D12" i="18"/>
  <c r="E8" i="18"/>
</calcChain>
</file>

<file path=xl/sharedStrings.xml><?xml version="1.0" encoding="utf-8"?>
<sst xmlns="http://schemas.openxmlformats.org/spreadsheetml/2006/main" count="393" uniqueCount="155">
  <si>
    <t>Campaign Name</t>
  </si>
  <si>
    <t>Clicks</t>
  </si>
  <si>
    <t>Cost</t>
  </si>
  <si>
    <t>Whitman.syr.edu</t>
  </si>
  <si>
    <t>Sessions</t>
  </si>
  <si>
    <t>Bounce Rate</t>
  </si>
  <si>
    <t>MBA Marketing - iMBA</t>
  </si>
  <si>
    <t>Delta - Magazine</t>
  </si>
  <si>
    <t>Campaign Start Date</t>
  </si>
  <si>
    <t>Campaign End Date</t>
  </si>
  <si>
    <t>Pages Per Sessions</t>
  </si>
  <si>
    <t>Cost Per Click</t>
  </si>
  <si>
    <t>Cost Per Student</t>
  </si>
  <si>
    <t>Additional Data</t>
  </si>
  <si>
    <t>Students Enrolled</t>
  </si>
  <si>
    <t>Whitman.Syr.Edu</t>
  </si>
  <si>
    <t>MBA-iMBA</t>
  </si>
  <si>
    <t>MBA-Full Time</t>
  </si>
  <si>
    <t>MBA Marketing - Full Time</t>
  </si>
  <si>
    <t>Delta</t>
  </si>
  <si>
    <t>Null</t>
  </si>
  <si>
    <t>Year</t>
  </si>
  <si>
    <t>% New Sessions</t>
  </si>
  <si>
    <t>New Users</t>
  </si>
  <si>
    <t>Avg. Session Duration</t>
  </si>
  <si>
    <t>New York</t>
  </si>
  <si>
    <t>California</t>
  </si>
  <si>
    <t>Texas</t>
  </si>
  <si>
    <t>Virginia</t>
  </si>
  <si>
    <t>City</t>
  </si>
  <si>
    <t>Syracuse</t>
  </si>
  <si>
    <t>New Jersey</t>
  </si>
  <si>
    <t>Washington</t>
  </si>
  <si>
    <t>Los Angeles</t>
  </si>
  <si>
    <t>Boston</t>
  </si>
  <si>
    <t>Chicago</t>
  </si>
  <si>
    <t>San Diego</t>
  </si>
  <si>
    <t>Sunday</t>
  </si>
  <si>
    <t>Monday</t>
  </si>
  <si>
    <t>Tuesday</t>
  </si>
  <si>
    <t>Wednesday</t>
  </si>
  <si>
    <t>Thursday</t>
  </si>
  <si>
    <t>Friday</t>
  </si>
  <si>
    <t>Saturday</t>
  </si>
  <si>
    <t>Hour</t>
  </si>
  <si>
    <t>Pages / Session</t>
  </si>
  <si>
    <t>Confirmation Page Visits (Goal 1 Conversion Rate)</t>
  </si>
  <si>
    <t>Confirmation Page Visits (Goal 1 Completions)</t>
  </si>
  <si>
    <t>Confirmation Page Visits (Goal 1 Value)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</si>
  <si>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</si>
  <si>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</si>
  <si>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</si>
  <si>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</si>
  <si>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</si>
  <si>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</si>
  <si>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</si>
  <si>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</si>
  <si>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</si>
  <si>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</si>
  <si>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</si>
  <si>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</si>
  <si>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</si>
  <si>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</si>
  <si>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</si>
  <si>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</si>
  <si>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</si>
  <si>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</si>
  <si>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</si>
  <si>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</si>
  <si>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</si>
  <si>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</si>
  <si>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</si>
  <si>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</si>
  <si>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Region</t>
  </si>
  <si>
    <t>Massachusetts</t>
  </si>
  <si>
    <t>Florida</t>
  </si>
  <si>
    <t>Pennsylvania</t>
  </si>
  <si>
    <t>Maryland</t>
  </si>
  <si>
    <t>Illinois</t>
  </si>
  <si>
    <t>North Carolina</t>
  </si>
  <si>
    <t>Georgia</t>
  </si>
  <si>
    <t>Connecticut</t>
  </si>
  <si>
    <t>Colorado</t>
  </si>
  <si>
    <t>District of Columbia</t>
  </si>
  <si>
    <t>Ohio</t>
  </si>
  <si>
    <t>(not set)</t>
  </si>
  <si>
    <t>Michigan</t>
  </si>
  <si>
    <t>Arizona</t>
  </si>
  <si>
    <t>Indiana</t>
  </si>
  <si>
    <t>Tennessee</t>
  </si>
  <si>
    <t>Missouri</t>
  </si>
  <si>
    <t>Kentucky</t>
  </si>
  <si>
    <t>South Carolina</t>
  </si>
  <si>
    <t>Alabama</t>
  </si>
  <si>
    <t>Minnesota</t>
  </si>
  <si>
    <t>Wisconsin</t>
  </si>
  <si>
    <t>Kansas</t>
  </si>
  <si>
    <t>Oklahoma</t>
  </si>
  <si>
    <t>Utah</t>
  </si>
  <si>
    <t>Hawaii</t>
  </si>
  <si>
    <t>Louisiana</t>
  </si>
  <si>
    <t>Oregon</t>
  </si>
  <si>
    <t>New Hampshire</t>
  </si>
  <si>
    <t>Nevada</t>
  </si>
  <si>
    <t>New Mexico</t>
  </si>
  <si>
    <t>Iowa</t>
  </si>
  <si>
    <t>Mississippi</t>
  </si>
  <si>
    <t>Nebraska</t>
  </si>
  <si>
    <t>Arkansas</t>
  </si>
  <si>
    <t>Rhode Island</t>
  </si>
  <si>
    <t>Alaska</t>
  </si>
  <si>
    <t>Delaware</t>
  </si>
  <si>
    <t>Maine</t>
  </si>
  <si>
    <t>Vermont</t>
  </si>
  <si>
    <t>Idaho</t>
  </si>
  <si>
    <t>West Virginia</t>
  </si>
  <si>
    <t>Montana</t>
  </si>
  <si>
    <t>Wyoming</t>
  </si>
  <si>
    <t>San Antonio</t>
  </si>
  <si>
    <t>Houston</t>
  </si>
  <si>
    <t>Cicero</t>
  </si>
  <si>
    <t>Arlington</t>
  </si>
  <si>
    <t>Day of Week</t>
  </si>
  <si>
    <t>0</t>
  </si>
  <si>
    <t>1</t>
  </si>
  <si>
    <t>2</t>
  </si>
  <si>
    <t>3</t>
  </si>
  <si>
    <t>4</t>
  </si>
  <si>
    <t>5</t>
  </si>
  <si>
    <t>6</t>
  </si>
  <si>
    <t>Users</t>
  </si>
  <si>
    <t>Transactions</t>
  </si>
  <si>
    <t>Revenue</t>
  </si>
  <si>
    <t>Ecommerce Conversion Rate</t>
  </si>
  <si>
    <t>Charlotte</t>
  </si>
  <si>
    <t>San Francisco</t>
  </si>
  <si>
    <t>Atlanta</t>
  </si>
  <si>
    <t>Philadelphia</t>
  </si>
  <si>
    <t>Day of the Week Name</t>
  </si>
  <si>
    <t>Dallas</t>
  </si>
  <si>
    <t>Max</t>
  </si>
  <si>
    <t>Max Sessions</t>
  </si>
  <si>
    <t>Max Session</t>
  </si>
  <si>
    <t>Max Users</t>
  </si>
  <si>
    <t>Max New Users</t>
  </si>
  <si>
    <t>Max New Sessions</t>
  </si>
  <si>
    <t>MAX Sessions</t>
  </si>
  <si>
    <t>Max new Users</t>
  </si>
  <si>
    <t>*Office Hours</t>
  </si>
  <si>
    <t>Forecast(Cost Per Student)</t>
  </si>
  <si>
    <t>Lower Confidence Bound(Cost Per Student)</t>
  </si>
  <si>
    <t>Upper Confidence Bound(Cost Per Student)</t>
  </si>
  <si>
    <t>Forecast(Cost Per Click)</t>
  </si>
  <si>
    <t>Lower Confidence Bound(Cost Per Click)</t>
  </si>
  <si>
    <t>Upper Confidence Bound(Cost Per Click)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</si>
</sst>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1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10" fontId="0" fillId="0" borderId="0" xfId="0" applyNumberFormat="1"/>
    <xf numFmtId="14" fontId="0" fillId="0" borderId="0" xfId="0" applyNumberFormat="1"/>
    <xf numFmtId="44" fontId="0" fillId="0" borderId="0" xfId="1" applyFont="1"/>
    <xf numFmtId="0" fontId="2" fillId="0" borderId="0" xfId="0" applyFont="1" applyAlignment="1">
      <alignment horizontal="center"/>
    </xf>
    <xf numFmtId="0" fontId="2" fillId="0" borderId="0" xfId="0" applyFont="1"/>
    <xf numFmtId="44" fontId="0" fillId="0" borderId="0" xfId="0" applyNumberFormat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10" fontId="0" fillId="0" borderId="1" xfId="0" applyNumberFormat="1" applyBorder="1"/>
    <xf numFmtId="44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0" fontId="0" fillId="2" borderId="0" xfId="0" applyFill="1"/>
    <xf numFmtId="10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4" fillId="0" borderId="0" xfId="0" applyFont="1" applyFill="1"/>
    <xf numFmtId="10" fontId="4" fillId="0" borderId="0" xfId="0" applyNumberFormat="1" applyFont="1" applyFill="1"/>
    <xf numFmtId="2" fontId="4" fillId="0" borderId="0" xfId="0" applyNumberFormat="1" applyFont="1" applyFill="1"/>
    <xf numFmtId="0" fontId="2" fillId="0" borderId="0" xfId="0" applyFont="1" applyFill="1" applyAlignment="1">
      <alignment horizontal="center"/>
    </xf>
    <xf numFmtId="0" fontId="0" fillId="0" borderId="0" xfId="0" applyFill="1"/>
    <xf numFmtId="0" fontId="4" fillId="0" borderId="1" xfId="0" applyFont="1" applyFill="1" applyBorder="1"/>
    <xf numFmtId="10" fontId="4" fillId="0" borderId="1" xfId="0" applyNumberFormat="1" applyFont="1" applyFill="1" applyBorder="1"/>
    <xf numFmtId="2" fontId="4" fillId="0" borderId="1" xfId="0" applyNumberFormat="1" applyFont="1" applyFill="1" applyBorder="1"/>
    <xf numFmtId="0" fontId="5" fillId="0" borderId="0" xfId="0" applyFont="1" applyFill="1" applyAlignment="1">
      <alignment horizontal="center"/>
    </xf>
    <xf numFmtId="0" fontId="2" fillId="0" borderId="3" xfId="0" applyFont="1" applyBorder="1"/>
    <xf numFmtId="0" fontId="0" fillId="0" borderId="3" xfId="0" applyBorder="1"/>
    <xf numFmtId="0" fontId="0" fillId="0" borderId="2" xfId="0" applyBorder="1"/>
    <xf numFmtId="0" fontId="4" fillId="2" borderId="0" xfId="0" applyFont="1" applyFill="1"/>
    <xf numFmtId="10" fontId="4" fillId="2" borderId="0" xfId="0" applyNumberFormat="1" applyFont="1" applyFill="1"/>
    <xf numFmtId="2" fontId="4" fillId="2" borderId="0" xfId="0" applyNumberFormat="1" applyFont="1" applyFill="1"/>
    <xf numFmtId="0" fontId="0" fillId="4" borderId="0" xfId="0" applyFill="1"/>
    <xf numFmtId="10" fontId="0" fillId="4" borderId="0" xfId="0" applyNumberFormat="1" applyFill="1"/>
    <xf numFmtId="2" fontId="0" fillId="4" borderId="0" xfId="0" applyNumberFormat="1" applyFill="1"/>
    <xf numFmtId="0" fontId="0" fillId="0" borderId="0" xfId="0" applyFill="1" applyBorder="1"/>
    <xf numFmtId="10" fontId="0" fillId="0" borderId="0" xfId="0" applyNumberFormat="1" applyFill="1" applyBorder="1"/>
    <xf numFmtId="44" fontId="0" fillId="0" borderId="0" xfId="1" applyFont="1" applyFill="1"/>
  </cellXfs>
  <cellStyles count="2">
    <cellStyle name="Currency" xfId="1" builtinId="4"/>
    <cellStyle name="Normal" xfId="0" builtinId="0"/>
  </cellStyles>
  <dxfs count="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'Cost Per Student Cont.- 2023'!$B$1</c:f>
              <c:strCache>
                <c:ptCount val="1"/>
                <c:pt idx="0">
                  <c:v>Cost Per Student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'Cost Per Student Cont.- 2023'!$B$2:$B$14</c:f>
              <c:numCache>
                <c:formatCode>_("$"* #,##0.00_);_("$"* \(#,##0.00\);_("$"* "-"??_);_(@_)</c:formatCode>
                <c:ptCount val="13"/>
                <c:pt idx="0">
                  <c:v>753.98899999999992</c:v>
                </c:pt>
                <c:pt idx="1">
                  <c:v>3360.9683333333337</c:v>
                </c:pt>
                <c:pt idx="2">
                  <c:v>4753.8373333333329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9-4F32-9013-AEF1D98211DE}"/>
            </c:ext>
          </c:extLst>
        </c:ser>
        <c:ser>
          <c:idx val="1"/>
          <c:order val="1"/>
          <c:tx>
            <c:strRef>
              <c:f>'Cost Per Student Cont.- 2023'!$C$1</c:f>
              <c:strCache>
                <c:ptCount val="1"/>
                <c:pt idx="0">
                  <c:v>Forecast(Cost Per Student)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Per Student Cont.- 2023'!$A$2:$A$14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'Cost Per Student Cont.- 2023'!$C$2:$C$14</c:f>
              <c:numCache>
                <c:formatCode>General</c:formatCode>
                <c:ptCount val="13"/>
                <c:pt idx="2" formatCode="_(&quot;$&quot;* #,##0.00_);_(&quot;$&quot;* \(#,##0.00\);_(&quot;$&quot;* &quot;-&quot;??_);_(@_)">
                  <c:v>4753.8373333333329</c:v>
                </c:pt>
                <c:pt idx="3" formatCode="_(&quot;$&quot;* #,##0.00_);_(&quot;$&quot;* \(#,##0.00\);_(&quot;$&quot;* &quot;-&quot;??_);_(@_)">
                  <c:v>6910.6239480114955</c:v>
                </c:pt>
                <c:pt idx="4" formatCode="_(&quot;$&quot;* #,##0.00_);_(&quot;$&quot;* \(#,##0.00\);_(&quot;$&quot;* &quot;-&quot;??_);_(@_)">
                  <c:v>8958.686982339661</c:v>
                </c:pt>
                <c:pt idx="5" formatCode="_(&quot;$&quot;* #,##0.00_);_(&quot;$&quot;* \(#,##0.00\);_(&quot;$&quot;* &quot;-&quot;??_);_(@_)">
                  <c:v>11006.750016667826</c:v>
                </c:pt>
                <c:pt idx="6" formatCode="_(&quot;$&quot;* #,##0.00_);_(&quot;$&quot;* \(#,##0.00\);_(&quot;$&quot;* &quot;-&quot;??_);_(@_)">
                  <c:v>13054.813050995992</c:v>
                </c:pt>
                <c:pt idx="7" formatCode="_(&quot;$&quot;* #,##0.00_);_(&quot;$&quot;* \(#,##0.00\);_(&quot;$&quot;* &quot;-&quot;??_);_(@_)">
                  <c:v>15102.876085324158</c:v>
                </c:pt>
                <c:pt idx="8" formatCode="_(&quot;$&quot;* #,##0.00_);_(&quot;$&quot;* \(#,##0.00\);_(&quot;$&quot;* &quot;-&quot;??_);_(@_)">
                  <c:v>17150.939119652321</c:v>
                </c:pt>
                <c:pt idx="9" formatCode="_(&quot;$&quot;* #,##0.00_);_(&quot;$&quot;* \(#,##0.00\);_(&quot;$&quot;* &quot;-&quot;??_);_(@_)">
                  <c:v>19199.002153980487</c:v>
                </c:pt>
                <c:pt idx="10" formatCode="_(&quot;$&quot;* #,##0.00_);_(&quot;$&quot;* \(#,##0.00\);_(&quot;$&quot;* &quot;-&quot;??_);_(@_)">
                  <c:v>21247.065188308654</c:v>
                </c:pt>
                <c:pt idx="11" formatCode="_(&quot;$&quot;* #,##0.00_);_(&quot;$&quot;* \(#,##0.00\);_(&quot;$&quot;* &quot;-&quot;??_);_(@_)">
                  <c:v>23295.12822263682</c:v>
                </c:pt>
                <c:pt idx="12" formatCode="_(&quot;$&quot;* #,##0.00_);_(&quot;$&quot;* \(#,##0.00\);_(&quot;$&quot;* &quot;-&quot;??_);_(@_)">
                  <c:v>25343.191256964987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9-4F32-9013-AEF1D98211DE}"/>
            </c:ext>
          </c:extLst>
        </c:ser>
        <c:ser>
          <c:idx val="2"/>
          <c:order val="2"/>
          <c:tx>
            <c:strRef>
              <c:f>'Cost Per Student Cont.- 2023'!$D$1</c:f>
              <c:strCache>
                <c:ptCount val="1"/>
                <c:pt idx="0">
                  <c:v>Lower Confidence Bound(Cost Per Student)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'Cost Per Student Cont.- 2023'!$A$2:$A$14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'Cost Per Student Cont.- 2023'!$D$2:$D$14</c:f>
              <c:numCache>
                <c:formatCode>General</c:formatCode>
                <c:ptCount val="13"/>
                <c:pt idx="2" formatCode="_(&quot;$&quot;* #,##0.00_);_(&quot;$&quot;* \(#,##0.00\);_(&quot;$&quot;* &quot;-&quot;??_);_(@_)">
                  <c:v>4753.8373333333329</c:v>
                </c:pt>
                <c:pt idx="3" formatCode="_(&quot;$&quot;* #,##0.00_);_(&quot;$&quot;* \(#,##0.00\);_(&quot;$&quot;* &quot;-&quot;??_);_(@_)">
                  <c:v>6210.2193834904174</c:v>
                </c:pt>
                <c:pt idx="4" formatCode="_(&quot;$&quot;* #,##0.00_);_(&quot;$&quot;* \(#,##0.00\);_(&quot;$&quot;* &quot;-&quot;??_);_(@_)">
                  <c:v>8244.548704338129</c:v>
                </c:pt>
                <c:pt idx="5" formatCode="_(&quot;$&quot;* #,##0.00_);_(&quot;$&quot;* \(#,##0.00\);_(&quot;$&quot;* &quot;-&quot;??_);_(@_)">
                  <c:v>10262.735398284165</c:v>
                </c:pt>
                <c:pt idx="6" formatCode="_(&quot;$&quot;* #,##0.00_);_(&quot;$&quot;* \(#,##0.00\);_(&quot;$&quot;* &quot;-&quot;??_);_(@_)">
                  <c:v>12260.536363450476</c:v>
                </c:pt>
                <c:pt idx="7" formatCode="_(&quot;$&quot;* #,##0.00_);_(&quot;$&quot;* \(#,##0.00\);_(&quot;$&quot;* &quot;-&quot;??_);_(@_)">
                  <c:v>14235.948938599808</c:v>
                </c:pt>
                <c:pt idx="8" formatCode="_(&quot;$&quot;* #,##0.00_);_(&quot;$&quot;* \(#,##0.00\);_(&quot;$&quot;* &quot;-&quot;??_);_(@_)">
                  <c:v>16189.047492696265</c:v>
                </c:pt>
                <c:pt idx="9" formatCode="_(&quot;$&quot;* #,##0.00_);_(&quot;$&quot;* \(#,##0.00\);_(&quot;$&quot;* &quot;-&quot;??_);_(@_)">
                  <c:v>18121.268413759157</c:v>
                </c:pt>
                <c:pt idx="10" formatCode="_(&quot;$&quot;* #,##0.00_);_(&quot;$&quot;* \(#,##0.00\);_(&quot;$&quot;* &quot;-&quot;??_);_(@_)">
                  <c:v>20034.628673793755</c:v>
                </c:pt>
                <c:pt idx="11" formatCode="_(&quot;$&quot;* #,##0.00_);_(&quot;$&quot;* \(#,##0.00\);_(&quot;$&quot;* &quot;-&quot;??_);_(@_)">
                  <c:v>21931.18964324534</c:v>
                </c:pt>
                <c:pt idx="12" formatCode="_(&quot;$&quot;* #,##0.00_);_(&quot;$&quot;* \(#,##0.00\);_(&quot;$&quot;* &quot;-&quot;??_);_(@_)">
                  <c:v>23812.797666978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49-4F32-9013-AEF1D98211DE}"/>
            </c:ext>
          </c:extLst>
        </c:ser>
        <c:ser>
          <c:idx val="3"/>
          <c:order val="3"/>
          <c:tx>
            <c:strRef>
              <c:f>'Cost Per Student Cont.- 2023'!$E$1</c:f>
              <c:strCache>
                <c:ptCount val="1"/>
                <c:pt idx="0">
                  <c:v>Upper Confidence Bound(Cost Per Student)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'Cost Per Student Cont.- 2023'!$A$2:$A$14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'Cost Per Student Cont.- 2023'!$E$2:$E$14</c:f>
              <c:numCache>
                <c:formatCode>General</c:formatCode>
                <c:ptCount val="13"/>
                <c:pt idx="2" formatCode="_(&quot;$&quot;* #,##0.00_);_(&quot;$&quot;* \(#,##0.00\);_(&quot;$&quot;* &quot;-&quot;??_);_(@_)">
                  <c:v>4753.8373333333329</c:v>
                </c:pt>
                <c:pt idx="3" formatCode="_(&quot;$&quot;* #,##0.00_);_(&quot;$&quot;* \(#,##0.00\);_(&quot;$&quot;* &quot;-&quot;??_);_(@_)">
                  <c:v>7611.0285125325736</c:v>
                </c:pt>
                <c:pt idx="4" formatCode="_(&quot;$&quot;* #,##0.00_);_(&quot;$&quot;* \(#,##0.00\);_(&quot;$&quot;* &quot;-&quot;??_);_(@_)">
                  <c:v>9672.8252603411929</c:v>
                </c:pt>
                <c:pt idx="5" formatCode="_(&quot;$&quot;* #,##0.00_);_(&quot;$&quot;* \(#,##0.00\);_(&quot;$&quot;* &quot;-&quot;??_);_(@_)">
                  <c:v>11750.764635051486</c:v>
                </c:pt>
                <c:pt idx="6" formatCode="_(&quot;$&quot;* #,##0.00_);_(&quot;$&quot;* \(#,##0.00\);_(&quot;$&quot;* &quot;-&quot;??_);_(@_)">
                  <c:v>13849.089738541508</c:v>
                </c:pt>
                <c:pt idx="7" formatCode="_(&quot;$&quot;* #,##0.00_);_(&quot;$&quot;* \(#,##0.00\);_(&quot;$&quot;* &quot;-&quot;??_);_(@_)">
                  <c:v>15969.803232048509</c:v>
                </c:pt>
                <c:pt idx="8" formatCode="_(&quot;$&quot;* #,##0.00_);_(&quot;$&quot;* \(#,##0.00\);_(&quot;$&quot;* &quot;-&quot;??_);_(@_)">
                  <c:v>18112.830746608379</c:v>
                </c:pt>
                <c:pt idx="9" formatCode="_(&quot;$&quot;* #,##0.00_);_(&quot;$&quot;* \(#,##0.00\);_(&quot;$&quot;* &quot;-&quot;??_);_(@_)">
                  <c:v>20276.735894201818</c:v>
                </c:pt>
                <c:pt idx="10" formatCode="_(&quot;$&quot;* #,##0.00_);_(&quot;$&quot;* \(#,##0.00\);_(&quot;$&quot;* &quot;-&quot;??_);_(@_)">
                  <c:v>22459.501702823552</c:v>
                </c:pt>
                <c:pt idx="11" formatCode="_(&quot;$&quot;* #,##0.00_);_(&quot;$&quot;* \(#,##0.00\);_(&quot;$&quot;* &quot;-&quot;??_);_(@_)">
                  <c:v>24659.066802028301</c:v>
                </c:pt>
                <c:pt idx="12" formatCode="_(&quot;$&quot;* #,##0.00_);_(&quot;$&quot;* \(#,##0.00\);_(&quot;$&quot;* &quot;-&quot;??_);_(@_)">
                  <c:v>26873.584846951973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49-4F32-9013-AEF1D982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474399"/>
        <c:axId val="878478975"/>
      </c:lineChart>
      <c:catAx>
        <c:axId val="87847439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78975"/>
        <c:crosses val="autoZero"/>
        <c:auto val="1"/>
        <c:lblAlgn val="ctr"/>
        <c:lblOffset val="100"/>
        <c:noMultiLvlLbl val="0"/>
      </c:catAx>
      <c:valAx>
        <c:axId val="8784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7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iMBA - Hourly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'iMBA - Hour of Day'!$B$1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'iMBA - Hour of Day'!$A$2:$A$25</c:f>
              <c:strCache>
                <c:ptCount val="23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cat>
          <c:val>
            <c:numRef>
              <c:f>'iMBA - Hour of Day'!$B$2:$B$25</c:f>
              <c:numCache>
                <c:formatCode>General</c:formatCode>
                <c:ptCount val="24"/>
                <c:pt idx="0">
                  <c:v>53</c:v>
                </c:pt>
                <c:pt idx="1">
                  <c:v>41</c:v>
                </c:pt>
                <c:pt idx="2">
                  <c:v>34</c:v>
                </c:pt>
                <c:pt idx="3">
                  <c:v>18</c:v>
                </c:pt>
                <c:pt idx="4">
                  <c:v>13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27</c:v>
                </c:pt>
                <c:pt idx="9">
                  <c:v>42</c:v>
                </c:pt>
                <c:pt idx="10">
                  <c:v>44</c:v>
                </c:pt>
                <c:pt idx="11">
                  <c:v>62</c:v>
                </c:pt>
                <c:pt idx="12">
                  <c:v>60</c:v>
                </c:pt>
                <c:pt idx="13">
                  <c:v>69</c:v>
                </c:pt>
                <c:pt idx="14">
                  <c:v>60</c:v>
                </c:pt>
                <c:pt idx="15">
                  <c:v>61</c:v>
                </c:pt>
                <c:pt idx="16">
                  <c:v>61</c:v>
                </c:pt>
                <c:pt idx="17">
                  <c:v>387</c:v>
                </c:pt>
                <c:pt idx="18">
                  <c:v>361</c:v>
                </c:pt>
                <c:pt idx="19">
                  <c:v>390</c:v>
                </c:pt>
                <c:pt idx="20">
                  <c:v>415</c:v>
                </c:pt>
                <c:pt idx="21">
                  <c:v>378</c:v>
                </c:pt>
                <c:pt idx="22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4-6342-8C24-5EDE71667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625679"/>
        <c:axId val="1068205471"/>
      </c:barChart>
      <c:catAx>
        <c:axId val="10676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05471"/>
        <c:crosses val="autoZero"/>
        <c:auto val="1"/>
        <c:lblAlgn val="ctr"/>
        <c:lblOffset val="100"/>
        <c:noMultiLvlLbl val="0"/>
      </c:catAx>
      <c:valAx>
        <c:axId val="106820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2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Time  Meaures</a:t>
            </a:r>
            <a:r>
              <a:rPr lang="en-US" baseline="0"/>
              <a:t> of Effectivenes - Top 10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'Full Time-State Data'!$B$1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'Full Time-State Data'!$A$2:$A$11</c:f>
              <c:strCache>
                <c:ptCount val="10"/>
                <c:pt idx="0">
                  <c:v>New York</c:v>
                </c:pt>
                <c:pt idx="1">
                  <c:v>California</c:v>
                </c:pt>
                <c:pt idx="2">
                  <c:v>Florida</c:v>
                </c:pt>
                <c:pt idx="3">
                  <c:v>Texas</c:v>
                </c:pt>
                <c:pt idx="4">
                  <c:v>New Jersey</c:v>
                </c:pt>
                <c:pt idx="5">
                  <c:v>Pennsylvania</c:v>
                </c:pt>
                <c:pt idx="6">
                  <c:v>Georgia</c:v>
                </c:pt>
                <c:pt idx="7">
                  <c:v>Virginia</c:v>
                </c:pt>
                <c:pt idx="8">
                  <c:v>Illinois</c:v>
                </c:pt>
                <c:pt idx="9">
                  <c:v>North Carolina</c:v>
                </c:pt>
              </c:strCache>
            </c:strRef>
          </c:cat>
          <c:val>
            <c:numRef>
              <c:f>'Full Time-State Data'!$B$2:$B$11</c:f>
              <c:numCache>
                <c:formatCode>General</c:formatCode>
                <c:ptCount val="10"/>
                <c:pt idx="0">
                  <c:v>694</c:v>
                </c:pt>
                <c:pt idx="1">
                  <c:v>520</c:v>
                </c:pt>
                <c:pt idx="2">
                  <c:v>284</c:v>
                </c:pt>
                <c:pt idx="3">
                  <c:v>280</c:v>
                </c:pt>
                <c:pt idx="4">
                  <c:v>211</c:v>
                </c:pt>
                <c:pt idx="5">
                  <c:v>160</c:v>
                </c:pt>
                <c:pt idx="6">
                  <c:v>151</c:v>
                </c:pt>
                <c:pt idx="7">
                  <c:v>149</c:v>
                </c:pt>
                <c:pt idx="8">
                  <c:v>138</c:v>
                </c:pt>
                <c:pt idx="9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3-2F4A-9766-4C0B31C529BC}"/>
            </c:ext>
          </c:extLst>
        </c:ser>
        <c:ser>
          <c:idx val="1"/>
          <c:order val="1"/>
          <c:tx>
            <c:strRef>
              <c:f>'Full Time-State Data'!$C$1</c:f>
              <c:strCache>
                <c:ptCount val="1"/>
                <c:pt idx="0">
                  <c:v>New 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'Full Time-State Data'!$A$2:$A$11</c:f>
              <c:strCache>
                <c:ptCount val="10"/>
                <c:pt idx="0">
                  <c:v>New York</c:v>
                </c:pt>
                <c:pt idx="1">
                  <c:v>California</c:v>
                </c:pt>
                <c:pt idx="2">
                  <c:v>Florida</c:v>
                </c:pt>
                <c:pt idx="3">
                  <c:v>Texas</c:v>
                </c:pt>
                <c:pt idx="4">
                  <c:v>New Jersey</c:v>
                </c:pt>
                <c:pt idx="5">
                  <c:v>Pennsylvania</c:v>
                </c:pt>
                <c:pt idx="6">
                  <c:v>Georgia</c:v>
                </c:pt>
                <c:pt idx="7">
                  <c:v>Virginia</c:v>
                </c:pt>
                <c:pt idx="8">
                  <c:v>Illinois</c:v>
                </c:pt>
                <c:pt idx="9">
                  <c:v>North Carolina</c:v>
                </c:pt>
              </c:strCache>
            </c:strRef>
          </c:cat>
          <c:val>
            <c:numRef>
              <c:f>'Full Time-State Data'!$C$2:$C$11</c:f>
              <c:numCache>
                <c:formatCode>General</c:formatCode>
                <c:ptCount val="10"/>
                <c:pt idx="0">
                  <c:v>651</c:v>
                </c:pt>
                <c:pt idx="1">
                  <c:v>516</c:v>
                </c:pt>
                <c:pt idx="2">
                  <c:v>280</c:v>
                </c:pt>
                <c:pt idx="3">
                  <c:v>276</c:v>
                </c:pt>
                <c:pt idx="4">
                  <c:v>210</c:v>
                </c:pt>
                <c:pt idx="5">
                  <c:v>157</c:v>
                </c:pt>
                <c:pt idx="6">
                  <c:v>150</c:v>
                </c:pt>
                <c:pt idx="7">
                  <c:v>146</c:v>
                </c:pt>
                <c:pt idx="8">
                  <c:v>137</c:v>
                </c:pt>
                <c:pt idx="9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3-2F4A-9766-4C0B31C529BC}"/>
            </c:ext>
          </c:extLst>
        </c:ser>
        <c:ser>
          <c:idx val="2"/>
          <c:order val="2"/>
          <c:tx>
            <c:strRef>
              <c:f>'Full Time-State Data'!$D$1</c:f>
              <c:strCache>
                <c:ptCount val="1"/>
                <c:pt idx="0">
                  <c:v>Sessions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'Full Time-State Data'!$A$2:$A$11</c:f>
              <c:strCache>
                <c:ptCount val="10"/>
                <c:pt idx="0">
                  <c:v>New York</c:v>
                </c:pt>
                <c:pt idx="1">
                  <c:v>California</c:v>
                </c:pt>
                <c:pt idx="2">
                  <c:v>Florida</c:v>
                </c:pt>
                <c:pt idx="3">
                  <c:v>Texas</c:v>
                </c:pt>
                <c:pt idx="4">
                  <c:v>New Jersey</c:v>
                </c:pt>
                <c:pt idx="5">
                  <c:v>Pennsylvania</c:v>
                </c:pt>
                <c:pt idx="6">
                  <c:v>Georgia</c:v>
                </c:pt>
                <c:pt idx="7">
                  <c:v>Virginia</c:v>
                </c:pt>
                <c:pt idx="8">
                  <c:v>Illinois</c:v>
                </c:pt>
                <c:pt idx="9">
                  <c:v>North Carolina</c:v>
                </c:pt>
              </c:strCache>
            </c:strRef>
          </c:cat>
          <c:val>
            <c:numRef>
              <c:f>'Full Time-State Data'!$D$2:$D$11</c:f>
              <c:numCache>
                <c:formatCode>General</c:formatCode>
                <c:ptCount val="10"/>
                <c:pt idx="0">
                  <c:v>861</c:v>
                </c:pt>
                <c:pt idx="1">
                  <c:v>577</c:v>
                </c:pt>
                <c:pt idx="2">
                  <c:v>331</c:v>
                </c:pt>
                <c:pt idx="3">
                  <c:v>309</c:v>
                </c:pt>
                <c:pt idx="4">
                  <c:v>241</c:v>
                </c:pt>
                <c:pt idx="5">
                  <c:v>203</c:v>
                </c:pt>
                <c:pt idx="6">
                  <c:v>173</c:v>
                </c:pt>
                <c:pt idx="7">
                  <c:v>162</c:v>
                </c:pt>
                <c:pt idx="8">
                  <c:v>148</c:v>
                </c:pt>
                <c:pt idx="9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63-2F4A-9766-4C0B31C529BC}"/>
            </c:ext>
          </c:extLst>
        </c:ser>
        <c:ser>
          <c:idx val="3"/>
          <c:order val="3"/>
          <c:tx>
            <c:strRef>
              <c:f>'Full Time-State Data'!$E$1</c:f>
              <c:strCache>
                <c:ptCount val="1"/>
                <c:pt idx="0">
                  <c:v>Bounce 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'Full Time-State Data'!$A$2:$A$11</c:f>
              <c:strCache>
                <c:ptCount val="10"/>
                <c:pt idx="0">
                  <c:v>New York</c:v>
                </c:pt>
                <c:pt idx="1">
                  <c:v>California</c:v>
                </c:pt>
                <c:pt idx="2">
                  <c:v>Florida</c:v>
                </c:pt>
                <c:pt idx="3">
                  <c:v>Texas</c:v>
                </c:pt>
                <c:pt idx="4">
                  <c:v>New Jersey</c:v>
                </c:pt>
                <c:pt idx="5">
                  <c:v>Pennsylvania</c:v>
                </c:pt>
                <c:pt idx="6">
                  <c:v>Georgia</c:v>
                </c:pt>
                <c:pt idx="7">
                  <c:v>Virginia</c:v>
                </c:pt>
                <c:pt idx="8">
                  <c:v>Illinois</c:v>
                </c:pt>
                <c:pt idx="9">
                  <c:v>North Carolina</c:v>
                </c:pt>
              </c:strCache>
            </c:strRef>
          </c:cat>
          <c:val>
            <c:numRef>
              <c:f>'Full Time-State Data'!$E$2:$E$11</c:f>
              <c:numCache>
                <c:formatCode>0.00%</c:formatCode>
                <c:ptCount val="10"/>
                <c:pt idx="0">
                  <c:v>0.80371660859465732</c:v>
                </c:pt>
                <c:pt idx="1">
                  <c:v>0.83188908145580587</c:v>
                </c:pt>
                <c:pt idx="2">
                  <c:v>0.80966767371601212</c:v>
                </c:pt>
                <c:pt idx="3">
                  <c:v>0.82847896440129454</c:v>
                </c:pt>
                <c:pt idx="4">
                  <c:v>0.82157676348547715</c:v>
                </c:pt>
                <c:pt idx="5">
                  <c:v>0.81280788177339902</c:v>
                </c:pt>
                <c:pt idx="6">
                  <c:v>0.79190751445086704</c:v>
                </c:pt>
                <c:pt idx="7">
                  <c:v>0.81481481481481477</c:v>
                </c:pt>
                <c:pt idx="8">
                  <c:v>0.85135135135135132</c:v>
                </c:pt>
                <c:pt idx="9">
                  <c:v>0.79020979020979021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63-2F4A-9766-4C0B31C529BC}"/>
            </c:ext>
          </c:extLst>
        </c:ser>
        <c:ser>
          <c:idx val="4"/>
          <c:order val="4"/>
          <c:tx>
            <c:strRef>
              <c:f>'Full Time-State Data'!$F$1</c:f>
              <c:strCache>
                <c:ptCount val="1"/>
                <c:pt idx="0">
                  <c:v>Pages / Session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'Full Time-State Data'!$A$2:$A$11</c:f>
              <c:strCache>
                <c:ptCount val="10"/>
                <c:pt idx="0">
                  <c:v>New York</c:v>
                </c:pt>
                <c:pt idx="1">
                  <c:v>California</c:v>
                </c:pt>
                <c:pt idx="2">
                  <c:v>Florida</c:v>
                </c:pt>
                <c:pt idx="3">
                  <c:v>Texas</c:v>
                </c:pt>
                <c:pt idx="4">
                  <c:v>New Jersey</c:v>
                </c:pt>
                <c:pt idx="5">
                  <c:v>Pennsylvania</c:v>
                </c:pt>
                <c:pt idx="6">
                  <c:v>Georgia</c:v>
                </c:pt>
                <c:pt idx="7">
                  <c:v>Virginia</c:v>
                </c:pt>
                <c:pt idx="8">
                  <c:v>Illinois</c:v>
                </c:pt>
                <c:pt idx="9">
                  <c:v>North Carolina</c:v>
                </c:pt>
              </c:strCache>
            </c:strRef>
          </c:cat>
          <c:val>
            <c:numRef>
              <c:f>'Full Time-State Data'!$F$2:$F$11</c:f>
              <c:numCache>
                <c:formatCode>0.00</c:formatCode>
                <c:ptCount val="10"/>
                <c:pt idx="0">
                  <c:v>1.3135888501742161</c:v>
                </c:pt>
                <c:pt idx="1">
                  <c:v>1.2478336221837087</c:v>
                </c:pt>
                <c:pt idx="2">
                  <c:v>1.2930513595166162</c:v>
                </c:pt>
                <c:pt idx="3">
                  <c:v>1.2815533980582525</c:v>
                </c:pt>
                <c:pt idx="4">
                  <c:v>1.2780082987551866</c:v>
                </c:pt>
                <c:pt idx="5">
                  <c:v>1.2857142857142858</c:v>
                </c:pt>
                <c:pt idx="6">
                  <c:v>1.346820809248555</c:v>
                </c:pt>
                <c:pt idx="7">
                  <c:v>1.3271604938271604</c:v>
                </c:pt>
                <c:pt idx="8">
                  <c:v>1.2567567567567568</c:v>
                </c:pt>
                <c:pt idx="9">
                  <c:v>1.2797202797202798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63-2F4A-9766-4C0B31C529BC}"/>
            </c:ext>
          </c:extLst>
        </c:ser>
        <c:ser>
          <c:idx val="5"/>
          <c:order val="5"/>
          <c:tx>
            <c:strRef>
              <c:f>'Full Time-State Data'!$G$1</c:f>
              <c:strCache>
                <c:ptCount val="1"/>
                <c:pt idx="0">
                  <c:v>Avg. Session Duration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'Full Time-State Data'!$A$2:$A$11</c:f>
              <c:strCache>
                <c:ptCount val="10"/>
                <c:pt idx="0">
                  <c:v>New York</c:v>
                </c:pt>
                <c:pt idx="1">
                  <c:v>California</c:v>
                </c:pt>
                <c:pt idx="2">
                  <c:v>Florida</c:v>
                </c:pt>
                <c:pt idx="3">
                  <c:v>Texas</c:v>
                </c:pt>
                <c:pt idx="4">
                  <c:v>New Jersey</c:v>
                </c:pt>
                <c:pt idx="5">
                  <c:v>Pennsylvania</c:v>
                </c:pt>
                <c:pt idx="6">
                  <c:v>Georgia</c:v>
                </c:pt>
                <c:pt idx="7">
                  <c:v>Virginia</c:v>
                </c:pt>
                <c:pt idx="8">
                  <c:v>Illinois</c:v>
                </c:pt>
                <c:pt idx="9">
                  <c:v>North Carolina</c:v>
                </c:pt>
              </c:strCache>
            </c:strRef>
          </c:cat>
          <c:val>
            <c:numRef>
              <c:f>'Full Time-State Data'!$G$2:$G$11</c:f>
              <c:numCache>
                <c:formatCode>0.00</c:formatCode>
                <c:ptCount val="10"/>
                <c:pt idx="0">
                  <c:v>50.566782810685247</c:v>
                </c:pt>
                <c:pt idx="1">
                  <c:v>27.51473136915078</c:v>
                </c:pt>
                <c:pt idx="2">
                  <c:v>38.368580060422964</c:v>
                </c:pt>
                <c:pt idx="3">
                  <c:v>40.747572815533978</c:v>
                </c:pt>
                <c:pt idx="4">
                  <c:v>38.556016597510371</c:v>
                </c:pt>
                <c:pt idx="5">
                  <c:v>36.615763546798028</c:v>
                </c:pt>
                <c:pt idx="6">
                  <c:v>45.150289017341038</c:v>
                </c:pt>
                <c:pt idx="7">
                  <c:v>37.345679012345677</c:v>
                </c:pt>
                <c:pt idx="8">
                  <c:v>38.851351351351354</c:v>
                </c:pt>
                <c:pt idx="9">
                  <c:v>27.34965034965035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63-2F4A-9766-4C0B31C52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7386719"/>
        <c:axId val="1138509407"/>
        <c:axId val="2140908368"/>
      </c:bar3DChart>
      <c:catAx>
        <c:axId val="102738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09407"/>
        <c:crosses val="autoZero"/>
        <c:auto val="1"/>
        <c:lblAlgn val="ctr"/>
        <c:lblOffset val="100"/>
        <c:noMultiLvlLbl val="0"/>
      </c:catAx>
      <c:valAx>
        <c:axId val="113850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86719"/>
        <c:crosses val="autoZero"/>
        <c:crossBetween val="between"/>
      </c:valAx>
      <c:serAx>
        <c:axId val="214090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094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Time Measures of Effectiveness - Top 10</a:t>
            </a:r>
            <a:r>
              <a:rPr lang="en-US" baseline="0"/>
              <a:t>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'Full Time - City Data'!$B$1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'Full Time - City Data'!$A$2:$A$11</c:f>
              <c:strCache>
                <c:ptCount val="10"/>
                <c:pt idx="0">
                  <c:v>New York</c:v>
                </c:pt>
                <c:pt idx="1">
                  <c:v>Syracuse</c:v>
                </c:pt>
                <c:pt idx="2">
                  <c:v>Los Angeles</c:v>
                </c:pt>
                <c:pt idx="3">
                  <c:v>Houston</c:v>
                </c:pt>
                <c:pt idx="4">
                  <c:v>(not set)</c:v>
                </c:pt>
                <c:pt idx="5">
                  <c:v>Washington</c:v>
                </c:pt>
                <c:pt idx="6">
                  <c:v>Chicago</c:v>
                </c:pt>
                <c:pt idx="7">
                  <c:v>San Diego</c:v>
                </c:pt>
                <c:pt idx="8">
                  <c:v>San Francisco</c:v>
                </c:pt>
                <c:pt idx="9">
                  <c:v>Dallas</c:v>
                </c:pt>
              </c:strCache>
            </c:strRef>
          </c:cat>
          <c:val>
            <c:numRef>
              <c:f>'Full Time - City Data'!$B$2:$B$11</c:f>
              <c:numCache>
                <c:formatCode>General</c:formatCode>
                <c:ptCount val="10"/>
                <c:pt idx="0">
                  <c:v>201</c:v>
                </c:pt>
                <c:pt idx="1">
                  <c:v>143</c:v>
                </c:pt>
                <c:pt idx="2">
                  <c:v>62</c:v>
                </c:pt>
                <c:pt idx="3">
                  <c:v>62</c:v>
                </c:pt>
                <c:pt idx="4">
                  <c:v>58</c:v>
                </c:pt>
                <c:pt idx="5">
                  <c:v>47</c:v>
                </c:pt>
                <c:pt idx="6">
                  <c:v>43</c:v>
                </c:pt>
                <c:pt idx="7">
                  <c:v>41</c:v>
                </c:pt>
                <c:pt idx="8">
                  <c:v>36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B-7349-B313-63C1DCC24D7C}"/>
            </c:ext>
          </c:extLst>
        </c:ser>
        <c:ser>
          <c:idx val="1"/>
          <c:order val="1"/>
          <c:tx>
            <c:strRef>
              <c:f>'Full Time - City Data'!$C$1</c:f>
              <c:strCache>
                <c:ptCount val="1"/>
                <c:pt idx="0">
                  <c:v>New 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'Full Time - City Data'!$A$2:$A$11</c:f>
              <c:strCache>
                <c:ptCount val="10"/>
                <c:pt idx="0">
                  <c:v>New York</c:v>
                </c:pt>
                <c:pt idx="1">
                  <c:v>Syracuse</c:v>
                </c:pt>
                <c:pt idx="2">
                  <c:v>Los Angeles</c:v>
                </c:pt>
                <c:pt idx="3">
                  <c:v>Houston</c:v>
                </c:pt>
                <c:pt idx="4">
                  <c:v>(not set)</c:v>
                </c:pt>
                <c:pt idx="5">
                  <c:v>Washington</c:v>
                </c:pt>
                <c:pt idx="6">
                  <c:v>Chicago</c:v>
                </c:pt>
                <c:pt idx="7">
                  <c:v>San Diego</c:v>
                </c:pt>
                <c:pt idx="8">
                  <c:v>San Francisco</c:v>
                </c:pt>
                <c:pt idx="9">
                  <c:v>Dallas</c:v>
                </c:pt>
              </c:strCache>
            </c:strRef>
          </c:cat>
          <c:val>
            <c:numRef>
              <c:f>'Full Time - City Data'!$C$2:$C$11</c:f>
              <c:numCache>
                <c:formatCode>General</c:formatCode>
                <c:ptCount val="10"/>
                <c:pt idx="0">
                  <c:v>194</c:v>
                </c:pt>
                <c:pt idx="1">
                  <c:v>116</c:v>
                </c:pt>
                <c:pt idx="2">
                  <c:v>62</c:v>
                </c:pt>
                <c:pt idx="3">
                  <c:v>62</c:v>
                </c:pt>
                <c:pt idx="4">
                  <c:v>58</c:v>
                </c:pt>
                <c:pt idx="5">
                  <c:v>47</c:v>
                </c:pt>
                <c:pt idx="6">
                  <c:v>43</c:v>
                </c:pt>
                <c:pt idx="7">
                  <c:v>41</c:v>
                </c:pt>
                <c:pt idx="8">
                  <c:v>35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B-7349-B313-63C1DCC24D7C}"/>
            </c:ext>
          </c:extLst>
        </c:ser>
        <c:ser>
          <c:idx val="2"/>
          <c:order val="2"/>
          <c:tx>
            <c:strRef>
              <c:f>'Full Time - City Data'!$D$1</c:f>
              <c:strCache>
                <c:ptCount val="1"/>
                <c:pt idx="0">
                  <c:v>Sessions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'Full Time - City Data'!$A$2:$A$11</c:f>
              <c:strCache>
                <c:ptCount val="10"/>
                <c:pt idx="0">
                  <c:v>New York</c:v>
                </c:pt>
                <c:pt idx="1">
                  <c:v>Syracuse</c:v>
                </c:pt>
                <c:pt idx="2">
                  <c:v>Los Angeles</c:v>
                </c:pt>
                <c:pt idx="3">
                  <c:v>Houston</c:v>
                </c:pt>
                <c:pt idx="4">
                  <c:v>(not set)</c:v>
                </c:pt>
                <c:pt idx="5">
                  <c:v>Washington</c:v>
                </c:pt>
                <c:pt idx="6">
                  <c:v>Chicago</c:v>
                </c:pt>
                <c:pt idx="7">
                  <c:v>San Diego</c:v>
                </c:pt>
                <c:pt idx="8">
                  <c:v>San Francisco</c:v>
                </c:pt>
                <c:pt idx="9">
                  <c:v>Dallas</c:v>
                </c:pt>
              </c:strCache>
            </c:strRef>
          </c:cat>
          <c:val>
            <c:numRef>
              <c:f>'Full Time - City Data'!$D$2:$D$11</c:f>
              <c:numCache>
                <c:formatCode>General</c:formatCode>
                <c:ptCount val="10"/>
                <c:pt idx="0">
                  <c:v>224</c:v>
                </c:pt>
                <c:pt idx="1">
                  <c:v>212</c:v>
                </c:pt>
                <c:pt idx="2">
                  <c:v>68</c:v>
                </c:pt>
                <c:pt idx="3">
                  <c:v>64</c:v>
                </c:pt>
                <c:pt idx="4">
                  <c:v>62</c:v>
                </c:pt>
                <c:pt idx="5">
                  <c:v>49</c:v>
                </c:pt>
                <c:pt idx="6">
                  <c:v>46</c:v>
                </c:pt>
                <c:pt idx="7">
                  <c:v>45</c:v>
                </c:pt>
                <c:pt idx="8">
                  <c:v>38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B-7349-B313-63C1DCC24D7C}"/>
            </c:ext>
          </c:extLst>
        </c:ser>
        <c:ser>
          <c:idx val="3"/>
          <c:order val="3"/>
          <c:tx>
            <c:strRef>
              <c:f>'Full Time - City Data'!$E$1</c:f>
              <c:strCache>
                <c:ptCount val="1"/>
                <c:pt idx="0">
                  <c:v>Bounce 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'Full Time - City Data'!$A$2:$A$11</c:f>
              <c:strCache>
                <c:ptCount val="10"/>
                <c:pt idx="0">
                  <c:v>New York</c:v>
                </c:pt>
                <c:pt idx="1">
                  <c:v>Syracuse</c:v>
                </c:pt>
                <c:pt idx="2">
                  <c:v>Los Angeles</c:v>
                </c:pt>
                <c:pt idx="3">
                  <c:v>Houston</c:v>
                </c:pt>
                <c:pt idx="4">
                  <c:v>(not set)</c:v>
                </c:pt>
                <c:pt idx="5">
                  <c:v>Washington</c:v>
                </c:pt>
                <c:pt idx="6">
                  <c:v>Chicago</c:v>
                </c:pt>
                <c:pt idx="7">
                  <c:v>San Diego</c:v>
                </c:pt>
                <c:pt idx="8">
                  <c:v>San Francisco</c:v>
                </c:pt>
                <c:pt idx="9">
                  <c:v>Dallas</c:v>
                </c:pt>
              </c:strCache>
            </c:strRef>
          </c:cat>
          <c:val>
            <c:numRef>
              <c:f>'Full Time - City Data'!$E$2:$E$11</c:f>
              <c:numCache>
                <c:formatCode>0.00%</c:formatCode>
                <c:ptCount val="10"/>
                <c:pt idx="0">
                  <c:v>0.8348214285714286</c:v>
                </c:pt>
                <c:pt idx="1">
                  <c:v>0.78301886792452835</c:v>
                </c:pt>
                <c:pt idx="2">
                  <c:v>0.92647058823529416</c:v>
                </c:pt>
                <c:pt idx="3">
                  <c:v>0.78125</c:v>
                </c:pt>
                <c:pt idx="4">
                  <c:v>0.87096774193548387</c:v>
                </c:pt>
                <c:pt idx="5">
                  <c:v>0.77551020408163263</c:v>
                </c:pt>
                <c:pt idx="6">
                  <c:v>0.78260869565217395</c:v>
                </c:pt>
                <c:pt idx="7">
                  <c:v>0.82222222222222219</c:v>
                </c:pt>
                <c:pt idx="8">
                  <c:v>0.81578947368421051</c:v>
                </c:pt>
                <c:pt idx="9">
                  <c:v>0.75757575757575757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B-7349-B313-63C1DCC24D7C}"/>
            </c:ext>
          </c:extLst>
        </c:ser>
        <c:ser>
          <c:idx val="4"/>
          <c:order val="4"/>
          <c:tx>
            <c:strRef>
              <c:f>'Full Time - City Data'!$F$1</c:f>
              <c:strCache>
                <c:ptCount val="1"/>
                <c:pt idx="0">
                  <c:v>Pages / Session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'Full Time - City Data'!$A$2:$A$11</c:f>
              <c:strCache>
                <c:ptCount val="10"/>
                <c:pt idx="0">
                  <c:v>New York</c:v>
                </c:pt>
                <c:pt idx="1">
                  <c:v>Syracuse</c:v>
                </c:pt>
                <c:pt idx="2">
                  <c:v>Los Angeles</c:v>
                </c:pt>
                <c:pt idx="3">
                  <c:v>Houston</c:v>
                </c:pt>
                <c:pt idx="4">
                  <c:v>(not set)</c:v>
                </c:pt>
                <c:pt idx="5">
                  <c:v>Washington</c:v>
                </c:pt>
                <c:pt idx="6">
                  <c:v>Chicago</c:v>
                </c:pt>
                <c:pt idx="7">
                  <c:v>San Diego</c:v>
                </c:pt>
                <c:pt idx="8">
                  <c:v>San Francisco</c:v>
                </c:pt>
                <c:pt idx="9">
                  <c:v>Dallas</c:v>
                </c:pt>
              </c:strCache>
            </c:strRef>
          </c:cat>
          <c:val>
            <c:numRef>
              <c:f>'Full Time - City Data'!$F$2:$F$11</c:f>
              <c:numCache>
                <c:formatCode>0.00</c:formatCode>
                <c:ptCount val="10"/>
                <c:pt idx="0">
                  <c:v>1.2455357142857142</c:v>
                </c:pt>
                <c:pt idx="1">
                  <c:v>1.4386792452830188</c:v>
                </c:pt>
                <c:pt idx="2">
                  <c:v>1.1323529411764706</c:v>
                </c:pt>
                <c:pt idx="3">
                  <c:v>1.453125</c:v>
                </c:pt>
                <c:pt idx="4">
                  <c:v>1.1774193548387097</c:v>
                </c:pt>
                <c:pt idx="5">
                  <c:v>1.2653061224489797</c:v>
                </c:pt>
                <c:pt idx="6">
                  <c:v>1.3695652173913044</c:v>
                </c:pt>
                <c:pt idx="7">
                  <c:v>1.3333333333333333</c:v>
                </c:pt>
                <c:pt idx="8">
                  <c:v>1.236842105263158</c:v>
                </c:pt>
                <c:pt idx="9">
                  <c:v>1.393939393939394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FB-7349-B313-63C1DCC24D7C}"/>
            </c:ext>
          </c:extLst>
        </c:ser>
        <c:ser>
          <c:idx val="5"/>
          <c:order val="5"/>
          <c:tx>
            <c:strRef>
              <c:f>'Full Time - City Data'!$G$1</c:f>
              <c:strCache>
                <c:ptCount val="1"/>
                <c:pt idx="0">
                  <c:v>Avg. Session Duration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'Full Time - City Data'!$A$2:$A$11</c:f>
              <c:strCache>
                <c:ptCount val="10"/>
                <c:pt idx="0">
                  <c:v>New York</c:v>
                </c:pt>
                <c:pt idx="1">
                  <c:v>Syracuse</c:v>
                </c:pt>
                <c:pt idx="2">
                  <c:v>Los Angeles</c:v>
                </c:pt>
                <c:pt idx="3">
                  <c:v>Houston</c:v>
                </c:pt>
                <c:pt idx="4">
                  <c:v>(not set)</c:v>
                </c:pt>
                <c:pt idx="5">
                  <c:v>Washington</c:v>
                </c:pt>
                <c:pt idx="6">
                  <c:v>Chicago</c:v>
                </c:pt>
                <c:pt idx="7">
                  <c:v>San Diego</c:v>
                </c:pt>
                <c:pt idx="8">
                  <c:v>San Francisco</c:v>
                </c:pt>
                <c:pt idx="9">
                  <c:v>Dallas</c:v>
                </c:pt>
              </c:strCache>
            </c:strRef>
          </c:cat>
          <c:val>
            <c:numRef>
              <c:f>'Full Time - City Data'!$G$2:$G$11</c:f>
              <c:numCache>
                <c:formatCode>0.00</c:formatCode>
                <c:ptCount val="10"/>
                <c:pt idx="0">
                  <c:v>27.495535714285715</c:v>
                </c:pt>
                <c:pt idx="1">
                  <c:v>89.037735849056602</c:v>
                </c:pt>
                <c:pt idx="2">
                  <c:v>6</c:v>
                </c:pt>
                <c:pt idx="3">
                  <c:v>67.140625</c:v>
                </c:pt>
                <c:pt idx="4">
                  <c:v>31.532258064516128</c:v>
                </c:pt>
                <c:pt idx="5">
                  <c:v>42.142857142857146</c:v>
                </c:pt>
                <c:pt idx="6">
                  <c:v>74.065217391304344</c:v>
                </c:pt>
                <c:pt idx="7">
                  <c:v>49.755555555555553</c:v>
                </c:pt>
                <c:pt idx="8">
                  <c:v>34.184210526315788</c:v>
                </c:pt>
                <c:pt idx="9">
                  <c:v>94.303030303030297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FB-7349-B313-63C1DCC2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5349327"/>
        <c:axId val="790319935"/>
        <c:axId val="944144127"/>
      </c:bar3DChart>
      <c:catAx>
        <c:axId val="80534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19935"/>
        <c:crosses val="autoZero"/>
        <c:auto val="1"/>
        <c:lblAlgn val="ctr"/>
        <c:lblOffset val="100"/>
        <c:noMultiLvlLbl val="0"/>
      </c:catAx>
      <c:valAx>
        <c:axId val="79031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49327"/>
        <c:crosses val="autoZero"/>
        <c:crossBetween val="between"/>
      </c:valAx>
      <c:serAx>
        <c:axId val="944144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1993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Time</a:t>
            </a:r>
            <a:r>
              <a:rPr lang="en-US" baseline="0"/>
              <a:t> - Daily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Time - Day of Week'!$C$1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Time - Day of Week'!$B$2:$B$8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'Full Time - Day of Week'!$C$2:$C$8</c:f>
              <c:numCache>
                <c:formatCode>General</c:formatCode>
                <c:ptCount val="7"/>
                <c:pt idx="0">
                  <c:v>666</c:v>
                </c:pt>
                <c:pt idx="1">
                  <c:v>588</c:v>
                </c:pt>
                <c:pt idx="2">
                  <c:v>570</c:v>
                </c:pt>
                <c:pt idx="3">
                  <c:v>524</c:v>
                </c:pt>
                <c:pt idx="4">
                  <c:v>514</c:v>
                </c:pt>
                <c:pt idx="5">
                  <c:v>457</c:v>
                </c:pt>
                <c:pt idx="6">
                  <c:v>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D-594B-ABCA-C21C50C2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94016"/>
        <c:axId val="1258687327"/>
      </c:barChart>
      <c:catAx>
        <c:axId val="6549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87327"/>
        <c:crosses val="autoZero"/>
        <c:auto val="1"/>
        <c:lblAlgn val="ctr"/>
        <c:lblOffset val="100"/>
        <c:noMultiLvlLbl val="0"/>
      </c:catAx>
      <c:valAx>
        <c:axId val="125868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Time</a:t>
            </a:r>
            <a:r>
              <a:rPr lang="en-US" baseline="0"/>
              <a:t> - Hourly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Time - Hour of Day'!$B$1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Time - Hour of Day'!$A$2:$A$25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'Full Time - Hour of Day'!$B$2:$B$25</c:f>
              <c:numCache>
                <c:formatCode>General</c:formatCode>
                <c:ptCount val="24"/>
                <c:pt idx="0">
                  <c:v>82</c:v>
                </c:pt>
                <c:pt idx="1">
                  <c:v>52</c:v>
                </c:pt>
                <c:pt idx="2">
                  <c:v>32</c:v>
                </c:pt>
                <c:pt idx="3">
                  <c:v>23</c:v>
                </c:pt>
                <c:pt idx="4">
                  <c:v>17</c:v>
                </c:pt>
                <c:pt idx="5">
                  <c:v>24</c:v>
                </c:pt>
                <c:pt idx="6">
                  <c:v>13</c:v>
                </c:pt>
                <c:pt idx="7">
                  <c:v>14</c:v>
                </c:pt>
                <c:pt idx="8">
                  <c:v>32</c:v>
                </c:pt>
                <c:pt idx="9">
                  <c:v>57</c:v>
                </c:pt>
                <c:pt idx="10">
                  <c:v>47</c:v>
                </c:pt>
                <c:pt idx="11">
                  <c:v>77</c:v>
                </c:pt>
                <c:pt idx="12">
                  <c:v>48</c:v>
                </c:pt>
                <c:pt idx="13">
                  <c:v>81</c:v>
                </c:pt>
                <c:pt idx="14">
                  <c:v>90</c:v>
                </c:pt>
                <c:pt idx="15">
                  <c:v>77</c:v>
                </c:pt>
                <c:pt idx="16">
                  <c:v>88</c:v>
                </c:pt>
                <c:pt idx="17">
                  <c:v>449</c:v>
                </c:pt>
                <c:pt idx="18">
                  <c:v>429</c:v>
                </c:pt>
                <c:pt idx="19">
                  <c:v>462</c:v>
                </c:pt>
                <c:pt idx="20">
                  <c:v>554</c:v>
                </c:pt>
                <c:pt idx="21">
                  <c:v>561</c:v>
                </c:pt>
                <c:pt idx="22">
                  <c:v>462</c:v>
                </c:pt>
                <c:pt idx="23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D-0D41-A370-CFFBD478E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43872"/>
        <c:axId val="944749775"/>
      </c:barChart>
      <c:catAx>
        <c:axId val="992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49775"/>
        <c:crosses val="autoZero"/>
        <c:auto val="1"/>
        <c:lblAlgn val="ctr"/>
        <c:lblOffset val="100"/>
        <c:noMultiLvlLbl val="0"/>
      </c:catAx>
      <c:valAx>
        <c:axId val="94474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'Cost Per Click Forecast -2023'!$B$1</c:f>
              <c:strCache>
                <c:ptCount val="1"/>
                <c:pt idx="0">
                  <c:v>Cost Per Click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'Cost Per Click Forecast -2023'!$B$2:$B$14</c:f>
              <c:numCache>
                <c:formatCode>_("$"* #,##0.00_);_("$"* \(#,##0.00\);_("$"* "-"??_);_(@_)</c:formatCode>
                <c:ptCount val="13"/>
                <c:pt idx="0">
                  <c:v>4.03</c:v>
                </c:pt>
                <c:pt idx="1">
                  <c:v>13.86</c:v>
                </c:pt>
                <c:pt idx="2">
                  <c:v>16.510000000000002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2-478D-8A11-3A70899D3BA9}"/>
            </c:ext>
          </c:extLst>
        </c:ser>
        <c:ser>
          <c:idx val="1"/>
          <c:order val="1"/>
          <c:tx>
            <c:strRef>
              <c:f>'Cost Per Click Forecast -2023'!$C$1</c:f>
              <c:strCache>
                <c:ptCount val="1"/>
                <c:pt idx="0">
                  <c:v>Forecast(Cost Per Click)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Per Click Forecast -2023'!$A$2:$A$14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'Cost Per Click Forecast -2023'!$C$2:$C$14</c:f>
              <c:numCache>
                <c:formatCode>General</c:formatCode>
                <c:ptCount val="13"/>
                <c:pt idx="2" formatCode="_(&quot;$&quot;* #,##0.00_);_(&quot;$&quot;* \(#,##0.00\);_(&quot;$&quot;* &quot;-&quot;??_);_(@_)">
                  <c:v>16.510000000000002</c:v>
                </c:pt>
                <c:pt idx="3" formatCode="_(&quot;$&quot;* #,##0.00_);_(&quot;$&quot;* \(#,##0.00\);_(&quot;$&quot;* &quot;-&quot;??_);_(@_)">
                  <c:v>23.677652409999986</c:v>
                </c:pt>
                <c:pt idx="4" formatCode="_(&quot;$&quot;* #,##0.00_);_(&quot;$&quot;* \(#,##0.00\);_(&quot;$&quot;* &quot;-&quot;??_);_(@_)">
                  <c:v>30.202335819999984</c:v>
                </c:pt>
                <c:pt idx="5" formatCode="_(&quot;$&quot;* #,##0.00_);_(&quot;$&quot;* \(#,##0.00\);_(&quot;$&quot;* &quot;-&quot;??_);_(@_)">
                  <c:v>36.727019229999982</c:v>
                </c:pt>
                <c:pt idx="6" formatCode="_(&quot;$&quot;* #,##0.00_);_(&quot;$&quot;* \(#,##0.00\);_(&quot;$&quot;* &quot;-&quot;??_);_(@_)">
                  <c:v>43.251702639999976</c:v>
                </c:pt>
                <c:pt idx="7" formatCode="_(&quot;$&quot;* #,##0.00_);_(&quot;$&quot;* \(#,##0.00\);_(&quot;$&quot;* &quot;-&quot;??_);_(@_)">
                  <c:v>49.776386049999971</c:v>
                </c:pt>
                <c:pt idx="8" formatCode="_(&quot;$&quot;* #,##0.00_);_(&quot;$&quot;* \(#,##0.00\);_(&quot;$&quot;* &quot;-&quot;??_);_(@_)">
                  <c:v>56.301069459999972</c:v>
                </c:pt>
                <c:pt idx="9" formatCode="_(&quot;$&quot;* #,##0.00_);_(&quot;$&quot;* \(#,##0.00\);_(&quot;$&quot;* &quot;-&quot;??_);_(@_)">
                  <c:v>62.825752869999967</c:v>
                </c:pt>
                <c:pt idx="10" formatCode="_(&quot;$&quot;* #,##0.00_);_(&quot;$&quot;* \(#,##0.00\);_(&quot;$&quot;* &quot;-&quot;??_);_(@_)">
                  <c:v>69.350436279999968</c:v>
                </c:pt>
                <c:pt idx="11" formatCode="_(&quot;$&quot;* #,##0.00_);_(&quot;$&quot;* \(#,##0.00\);_(&quot;$&quot;* &quot;-&quot;??_);_(@_)">
                  <c:v>75.875119689999963</c:v>
                </c:pt>
                <c:pt idx="12" formatCode="_(&quot;$&quot;* #,##0.00_);_(&quot;$&quot;* \(#,##0.00\);_(&quot;$&quot;* &quot;-&quot;??_);_(@_)">
                  <c:v>82.399803099999957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2-478D-8A11-3A70899D3BA9}"/>
            </c:ext>
          </c:extLst>
        </c:ser>
        <c:ser>
          <c:idx val="2"/>
          <c:order val="2"/>
          <c:tx>
            <c:strRef>
              <c:f>'Cost Per Click Forecast -2023'!$D$1</c:f>
              <c:strCache>
                <c:ptCount val="1"/>
                <c:pt idx="0">
                  <c:v>Lower Confidence Bound(Cost Per Click)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'Cost Per Click Forecast -2023'!$A$2:$A$14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'Cost Per Click Forecast -2023'!$D$2:$D$14</c:f>
              <c:numCache>
                <c:formatCode>General</c:formatCode>
                <c:ptCount val="13"/>
                <c:pt idx="2" formatCode="_(&quot;$&quot;* #,##0.00_);_(&quot;$&quot;* \(#,##0.00\);_(&quot;$&quot;* &quot;-&quot;??_);_(@_)">
                  <c:v>16.510000000000002</c:v>
                </c:pt>
                <c:pt idx="3" formatCode="_(&quot;$&quot;* #,##0.00_);_(&quot;$&quot;* \(#,##0.00\);_(&quot;$&quot;* &quot;-&quot;??_);_(@_)">
                  <c:v>19.535603178399676</c:v>
                </c:pt>
                <c:pt idx="4" formatCode="_(&quot;$&quot;* #,##0.00_);_(&quot;$&quot;* \(#,##0.00\);_(&quot;$&quot;* &quot;-&quot;??_);_(@_)">
                  <c:v>25.979068217974536</c:v>
                </c:pt>
                <c:pt idx="5" formatCode="_(&quot;$&quot;* #,##0.00_);_(&quot;$&quot;* \(#,##0.00\);_(&quot;$&quot;* &quot;-&quot;??_);_(@_)">
                  <c:v>32.327069066221895</c:v>
                </c:pt>
                <c:pt idx="6" formatCode="_(&quot;$&quot;* #,##0.00_);_(&quot;$&quot;* \(#,##0.00\);_(&quot;$&quot;* &quot;-&quot;??_);_(@_)">
                  <c:v>38.554512887138316</c:v>
                </c:pt>
                <c:pt idx="7" formatCode="_(&quot;$&quot;* #,##0.00_);_(&quot;$&quot;* \(#,##0.00\);_(&quot;$&quot;* &quot;-&quot;??_);_(@_)">
                  <c:v>44.649556352083316</c:v>
                </c:pt>
                <c:pt idx="8" formatCode="_(&quot;$&quot;* #,##0.00_);_(&quot;$&quot;* \(#,##0.00\);_(&quot;$&quot;* &quot;-&quot;??_);_(@_)">
                  <c:v>50.612639263888362</c:v>
                </c:pt>
                <c:pt idx="9" formatCode="_(&quot;$&quot;* #,##0.00_);_(&quot;$&quot;* \(#,##0.00\);_(&quot;$&quot;* &quot;-&quot;??_);_(@_)">
                  <c:v>56.452256127291136</c:v>
                </c:pt>
                <c:pt idx="10" formatCode="_(&quot;$&quot;* #,##0.00_);_(&quot;$&quot;* \(#,##0.00\);_(&quot;$&quot;* &quot;-&quot;??_);_(@_)">
                  <c:v>62.180334901885004</c:v>
                </c:pt>
                <c:pt idx="11" formatCode="_(&quot;$&quot;* #,##0.00_);_(&quot;$&quot;* \(#,##0.00\);_(&quot;$&quot;* &quot;-&quot;??_);_(@_)">
                  <c:v>67.809066110549765</c:v>
                </c:pt>
                <c:pt idx="12" formatCode="_(&quot;$&quot;* #,##0.00_);_(&quot;$&quot;* \(#,##0.00\);_(&quot;$&quot;* &quot;-&quot;??_);_(@_)">
                  <c:v>73.349368658890796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2-478D-8A11-3A70899D3BA9}"/>
            </c:ext>
          </c:extLst>
        </c:ser>
        <c:ser>
          <c:idx val="3"/>
          <c:order val="3"/>
          <c:tx>
            <c:strRef>
              <c:f>'Cost Per Click Forecast -2023'!$E$1</c:f>
              <c:strCache>
                <c:ptCount val="1"/>
                <c:pt idx="0">
                  <c:v>Upper Confidence Bound(Cost Per Click)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'Cost Per Click Forecast -2023'!$A$2:$A$14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'Cost Per Click Forecast -2023'!$E$2:$E$14</c:f>
              <c:numCache>
                <c:formatCode>General</c:formatCode>
                <c:ptCount val="13"/>
                <c:pt idx="2" formatCode="_(&quot;$&quot;* #,##0.00_);_(&quot;$&quot;* \(#,##0.00\);_(&quot;$&quot;* &quot;-&quot;??_);_(@_)">
                  <c:v>16.510000000000002</c:v>
                </c:pt>
                <c:pt idx="3" formatCode="_(&quot;$&quot;* #,##0.00_);_(&quot;$&quot;* \(#,##0.00\);_(&quot;$&quot;* &quot;-&quot;??_);_(@_)">
                  <c:v>27.819701641600297</c:v>
                </c:pt>
                <c:pt idx="4" formatCode="_(&quot;$&quot;* #,##0.00_);_(&quot;$&quot;* \(#,##0.00\);_(&quot;$&quot;* &quot;-&quot;??_);_(@_)">
                  <c:v>34.425603422025432</c:v>
                </c:pt>
                <c:pt idx="5" formatCode="_(&quot;$&quot;* #,##0.00_);_(&quot;$&quot;* \(#,##0.00\);_(&quot;$&quot;* &quot;-&quot;??_);_(@_)">
                  <c:v>41.126969393778069</c:v>
                </c:pt>
                <c:pt idx="6" formatCode="_(&quot;$&quot;* #,##0.00_);_(&quot;$&quot;* \(#,##0.00\);_(&quot;$&quot;* &quot;-&quot;??_);_(@_)">
                  <c:v>47.948892392861637</c:v>
                </c:pt>
                <c:pt idx="7" formatCode="_(&quot;$&quot;* #,##0.00_);_(&quot;$&quot;* \(#,##0.00\);_(&quot;$&quot;* &quot;-&quot;??_);_(@_)">
                  <c:v>54.903215747916626</c:v>
                </c:pt>
                <c:pt idx="8" formatCode="_(&quot;$&quot;* #,##0.00_);_(&quot;$&quot;* \(#,##0.00\);_(&quot;$&quot;* &quot;-&quot;??_);_(@_)">
                  <c:v>61.989499656111583</c:v>
                </c:pt>
                <c:pt idx="9" formatCode="_(&quot;$&quot;* #,##0.00_);_(&quot;$&quot;* \(#,##0.00\);_(&quot;$&quot;* &quot;-&quot;??_);_(@_)">
                  <c:v>69.199249612708797</c:v>
                </c:pt>
                <c:pt idx="10" formatCode="_(&quot;$&quot;* #,##0.00_);_(&quot;$&quot;* \(#,##0.00\);_(&quot;$&quot;* &quot;-&quot;??_);_(@_)">
                  <c:v>76.520537658114932</c:v>
                </c:pt>
                <c:pt idx="11" formatCode="_(&quot;$&quot;* #,##0.00_);_(&quot;$&quot;* \(#,##0.00\);_(&quot;$&quot;* &quot;-&quot;??_);_(@_)">
                  <c:v>83.941173269450161</c:v>
                </c:pt>
                <c:pt idx="12" formatCode="_(&quot;$&quot;* #,##0.00_);_(&quot;$&quot;* \(#,##0.00\);_(&quot;$&quot;* &quot;-&quot;??_);_(@_)">
                  <c:v>91.450237541109118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2-478D-8A11-3A70899D3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777855"/>
        <c:axId val="875781599"/>
      </c:lineChart>
      <c:catAx>
        <c:axId val="8757778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81599"/>
        <c:crosses val="autoZero"/>
        <c:auto val="1"/>
        <c:lblAlgn val="ctr"/>
        <c:lblOffset val="100"/>
        <c:noMultiLvlLbl val="0"/>
      </c:catAx>
      <c:valAx>
        <c:axId val="8757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7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Whitman</a:t>
            </a:r>
            <a:r>
              <a:rPr lang="en-US" baseline="0"/>
              <a:t> </a:t>
            </a:r>
            <a:r>
              <a:rPr lang="en-US"/>
              <a:t>Measures</a:t>
            </a:r>
            <a:r>
              <a:rPr lang="en-US" baseline="0"/>
              <a:t> of Effectiveness by Top 5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'Whitman State Data'!$A$2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'Whitman State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State Data'!$B$2:$G$2</c:f>
              <c:numCache>
                <c:formatCode>0.00%</c:formatCode>
                <c:ptCount val="6"/>
                <c:pt idx="0" formatCode="General">
                  <c:v>30165</c:v>
                </c:pt>
                <c:pt idx="1">
                  <c:v>0.45612464777059508</c:v>
                </c:pt>
                <c:pt idx="2" formatCode="General">
                  <c:v>13759</c:v>
                </c:pt>
                <c:pt idx="3">
                  <c:v>0.46056688214818498</c:v>
                </c:pt>
                <c:pt idx="4" formatCode="0.00">
                  <c:v>3.8559257417536879</c:v>
                </c:pt>
                <c:pt idx="5" formatCode="0.00">
                  <c:v>170.05284269849162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B-5B48-AFF7-C42F8FBC1B9A}"/>
            </c:ext>
          </c:extLst>
        </c:ser>
        <c:ser>
          <c:idx val="1"/>
          <c:order val="1"/>
          <c:tx>
            <c:strRef>
              <c:f>'Whitman State Data'!$A$3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'Whitman State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State Data'!$B$3:$G$3</c:f>
              <c:numCache>
                <c:formatCode>0.00%</c:formatCode>
                <c:ptCount val="6"/>
                <c:pt idx="0" formatCode="General">
                  <c:v>4759</c:v>
                </c:pt>
                <c:pt idx="1">
                  <c:v>0.70014708972473205</c:v>
                </c:pt>
                <c:pt idx="2" formatCode="General">
                  <c:v>3332</c:v>
                </c:pt>
                <c:pt idx="3">
                  <c:v>0.46060096658961969</c:v>
                </c:pt>
                <c:pt idx="4" formatCode="0.00">
                  <c:v>3.3254885480142886</c:v>
                </c:pt>
                <c:pt idx="5" formatCode="0.00">
                  <c:v>218.81949989493592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B-5B48-AFF7-C42F8FBC1B9A}"/>
            </c:ext>
          </c:extLst>
        </c:ser>
        <c:ser>
          <c:idx val="2"/>
          <c:order val="2"/>
          <c:tx>
            <c:strRef>
              <c:f>'Whitman State Data'!$A$4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'Whitman State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State Data'!$B$4:$G$4</c:f>
              <c:numCache>
                <c:formatCode>0.00%</c:formatCode>
                <c:ptCount val="6"/>
                <c:pt idx="0" formatCode="General">
                  <c:v>3554</c:v>
                </c:pt>
                <c:pt idx="1">
                  <c:v>0.64687675858187954</c:v>
                </c:pt>
                <c:pt idx="2" formatCode="General">
                  <c:v>2299</c:v>
                </c:pt>
                <c:pt idx="3">
                  <c:v>0.45244794597636467</c:v>
                </c:pt>
                <c:pt idx="4" formatCode="0.00">
                  <c:v>3.4048958919527292</c:v>
                </c:pt>
                <c:pt idx="5" formatCode="0.00">
                  <c:v>183.33427124366909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EB-5B48-AFF7-C42F8FBC1B9A}"/>
            </c:ext>
          </c:extLst>
        </c:ser>
        <c:ser>
          <c:idx val="3"/>
          <c:order val="3"/>
          <c:tx>
            <c:strRef>
              <c:f>'Whitman State Data'!$A$5</c:f>
              <c:strCache>
                <c:ptCount val="1"/>
                <c:pt idx="0">
                  <c:v>Virginia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'Whitman State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State Data'!$B$5:$G$5</c:f>
              <c:numCache>
                <c:formatCode>0.00%</c:formatCode>
                <c:ptCount val="6"/>
                <c:pt idx="0" formatCode="General">
                  <c:v>2864</c:v>
                </c:pt>
                <c:pt idx="1">
                  <c:v>0.67877094972067042</c:v>
                </c:pt>
                <c:pt idx="2" formatCode="General">
                  <c:v>1944</c:v>
                </c:pt>
                <c:pt idx="3">
                  <c:v>0.47695530726256985</c:v>
                </c:pt>
                <c:pt idx="4" formatCode="0.00">
                  <c:v>3.2615223463687153</c:v>
                </c:pt>
                <c:pt idx="5" formatCode="0.00">
                  <c:v>165.70670391061452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EB-5B48-AFF7-C42F8FBC1B9A}"/>
            </c:ext>
          </c:extLst>
        </c:ser>
        <c:ser>
          <c:idx val="4"/>
          <c:order val="4"/>
          <c:tx>
            <c:strRef>
              <c:f>'Whitman State Data'!$A$6</c:f>
              <c:strCache>
                <c:ptCount val="1"/>
                <c:pt idx="0">
                  <c:v>Massachusetts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'Whitman State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State Data'!$B$6:$G$6</c:f>
              <c:numCache>
                <c:formatCode>0.00%</c:formatCode>
                <c:ptCount val="6"/>
                <c:pt idx="0" formatCode="General">
                  <c:v>2542</c:v>
                </c:pt>
                <c:pt idx="1">
                  <c:v>0.66089693154996065</c:v>
                </c:pt>
                <c:pt idx="2" formatCode="General">
                  <c:v>1680</c:v>
                </c:pt>
                <c:pt idx="3">
                  <c:v>0.47482297403619195</c:v>
                </c:pt>
                <c:pt idx="4" formatCode="0.00">
                  <c:v>3.5692368214004722</c:v>
                </c:pt>
                <c:pt idx="5" formatCode="0.00">
                  <c:v>150.65774980330448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EB-5B48-AFF7-C42F8FBC1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9615232"/>
        <c:axId val="259480816"/>
        <c:axId val="63361599"/>
      </c:bar3DChart>
      <c:catAx>
        <c:axId val="25961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80816"/>
        <c:crosses val="autoZero"/>
        <c:auto val="1"/>
        <c:lblAlgn val="ctr"/>
        <c:lblOffset val="100"/>
        <c:noMultiLvlLbl val="0"/>
      </c:catAx>
      <c:valAx>
        <c:axId val="259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15232"/>
        <c:crosses val="autoZero"/>
        <c:crossBetween val="between"/>
      </c:valAx>
      <c:serAx>
        <c:axId val="6336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808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Whitman</a:t>
            </a:r>
            <a:r>
              <a:rPr lang="en-US" baseline="0"/>
              <a:t> </a:t>
            </a:r>
            <a:r>
              <a:rPr lang="en-US"/>
              <a:t>Measures of Effectives - Top 5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'Whitman City Data'!$A$2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'Whitman City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City Data'!$B$2:$G$2</c:f>
              <c:numCache>
                <c:formatCode>0.00%</c:formatCode>
                <c:ptCount val="6"/>
                <c:pt idx="0" formatCode="General">
                  <c:v>40173</c:v>
                </c:pt>
                <c:pt idx="1">
                  <c:v>0.36223334080103553</c:v>
                </c:pt>
                <c:pt idx="2" formatCode="General">
                  <c:v>14552</c:v>
                </c:pt>
                <c:pt idx="3">
                  <c:v>0.58287904811689439</c:v>
                </c:pt>
                <c:pt idx="4" formatCode="0.00">
                  <c:v>3.2040923007990441</c:v>
                </c:pt>
                <c:pt idx="5" formatCode="0.00">
                  <c:v>140.94645657531177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D-3546-BF92-E92CF9836718}"/>
            </c:ext>
          </c:extLst>
        </c:ser>
        <c:ser>
          <c:idx val="1"/>
          <c:order val="1"/>
          <c:tx>
            <c:strRef>
              <c:f>'Whitman City Data'!$A$3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'Whitman City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City Data'!$B$3:$G$3</c:f>
              <c:numCache>
                <c:formatCode>0.00%</c:formatCode>
                <c:ptCount val="6"/>
                <c:pt idx="0" formatCode="General">
                  <c:v>13424</c:v>
                </c:pt>
                <c:pt idx="1">
                  <c:v>0.62172228843861743</c:v>
                </c:pt>
                <c:pt idx="2" formatCode="General">
                  <c:v>8346</c:v>
                </c:pt>
                <c:pt idx="3">
                  <c:v>0.41701430274135876</c:v>
                </c:pt>
                <c:pt idx="4" formatCode="0.00">
                  <c:v>4.1760280095351607</c:v>
                </c:pt>
                <c:pt idx="5" formatCode="0.00">
                  <c:v>176.25946066746127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D-3546-BF92-E92CF9836718}"/>
            </c:ext>
          </c:extLst>
        </c:ser>
        <c:ser>
          <c:idx val="2"/>
          <c:order val="2"/>
          <c:tx>
            <c:strRef>
              <c:f>'Whitman City Data'!$A$4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'Whitman City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City Data'!$B$4:$G$4</c:f>
              <c:numCache>
                <c:formatCode>0.00%</c:formatCode>
                <c:ptCount val="6"/>
                <c:pt idx="0" formatCode="General">
                  <c:v>2840</c:v>
                </c:pt>
                <c:pt idx="1">
                  <c:v>0.6334507042253521</c:v>
                </c:pt>
                <c:pt idx="2" formatCode="General">
                  <c:v>1799</c:v>
                </c:pt>
                <c:pt idx="3">
                  <c:v>0.40985915492957747</c:v>
                </c:pt>
                <c:pt idx="4" formatCode="0.00">
                  <c:v>3.9397887323943661</c:v>
                </c:pt>
                <c:pt idx="5" formatCode="0.00">
                  <c:v>176.13239436619719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D-3546-BF92-E92CF9836718}"/>
            </c:ext>
          </c:extLst>
        </c:ser>
        <c:ser>
          <c:idx val="3"/>
          <c:order val="3"/>
          <c:tx>
            <c:strRef>
              <c:f>'Whitman City Data'!$A$5</c:f>
              <c:strCache>
                <c:ptCount val="1"/>
                <c:pt idx="0">
                  <c:v>San Antonio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'Whitman City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City Data'!$B$5:$G$5</c:f>
              <c:numCache>
                <c:formatCode>0.00%</c:formatCode>
                <c:ptCount val="6"/>
                <c:pt idx="0" formatCode="General">
                  <c:v>1555</c:v>
                </c:pt>
                <c:pt idx="1">
                  <c:v>0.49903536977491963</c:v>
                </c:pt>
                <c:pt idx="2" formatCode="General">
                  <c:v>776</c:v>
                </c:pt>
                <c:pt idx="3">
                  <c:v>0.3987138263665595</c:v>
                </c:pt>
                <c:pt idx="4" formatCode="0.00">
                  <c:v>3.4385852090032154</c:v>
                </c:pt>
                <c:pt idx="5" formatCode="0.00">
                  <c:v>201.34662379421221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D-3546-BF92-E92CF9836718}"/>
            </c:ext>
          </c:extLst>
        </c:ser>
        <c:ser>
          <c:idx val="4"/>
          <c:order val="4"/>
          <c:tx>
            <c:strRef>
              <c:f>'Whitman City Data'!$A$6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'Whitman City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City Data'!$B$6:$G$6</c:f>
              <c:numCache>
                <c:formatCode>0.00%</c:formatCode>
                <c:ptCount val="6"/>
                <c:pt idx="0" formatCode="General">
                  <c:v>1552</c:v>
                </c:pt>
                <c:pt idx="1">
                  <c:v>0.71134020618556704</c:v>
                </c:pt>
                <c:pt idx="2" formatCode="General">
                  <c:v>1104</c:v>
                </c:pt>
                <c:pt idx="3">
                  <c:v>0.45038659793814434</c:v>
                </c:pt>
                <c:pt idx="4" formatCode="0.00">
                  <c:v>3.8775773195876289</c:v>
                </c:pt>
                <c:pt idx="5" formatCode="0.00">
                  <c:v>155.5895618556701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D-3546-BF92-E92CF983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1315488"/>
        <c:axId val="692827999"/>
        <c:axId val="93786591"/>
      </c:bar3DChart>
      <c:catAx>
        <c:axId val="83131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27999"/>
        <c:crosses val="autoZero"/>
        <c:auto val="1"/>
        <c:lblAlgn val="ctr"/>
        <c:lblOffset val="100"/>
        <c:noMultiLvlLbl val="0"/>
      </c:catAx>
      <c:valAx>
        <c:axId val="6928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15488"/>
        <c:crosses val="autoZero"/>
        <c:crossBetween val="between"/>
      </c:valAx>
      <c:serAx>
        <c:axId val="93786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2799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Whitman - Daily</a:t>
            </a:r>
            <a:r>
              <a:rPr lang="en-US" baseline="0"/>
              <a:t> Sessions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'Whitman - Day of the Week'!$C$1</c:f>
              <c:strCache>
                <c:ptCount val="1"/>
                <c:pt idx="0">
                  <c:v>Sessions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'Whitman - Day of the Week'!$B$2:$B$8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'Whitman - Day of the Week'!$C$2:$C$8</c:f>
              <c:numCache>
                <c:formatCode>General</c:formatCode>
                <c:ptCount val="7"/>
                <c:pt idx="0">
                  <c:v>1262</c:v>
                </c:pt>
                <c:pt idx="1">
                  <c:v>1092</c:v>
                </c:pt>
                <c:pt idx="2">
                  <c:v>1128</c:v>
                </c:pt>
                <c:pt idx="3">
                  <c:v>983</c:v>
                </c:pt>
                <c:pt idx="4">
                  <c:v>929</c:v>
                </c:pt>
                <c:pt idx="5">
                  <c:v>753</c:v>
                </c:pt>
                <c:pt idx="6">
                  <c:v>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F-1A4C-8118-F2A92AFBB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685695"/>
        <c:axId val="98592640"/>
      </c:barChart>
      <c:catAx>
        <c:axId val="52868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92640"/>
        <c:crosses val="autoZero"/>
        <c:auto val="1"/>
        <c:lblAlgn val="ctr"/>
        <c:lblOffset val="100"/>
        <c:noMultiLvlLbl val="0"/>
      </c:catAx>
      <c:valAx>
        <c:axId val="985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8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Whitman</a:t>
            </a:r>
            <a:r>
              <a:rPr lang="en-US" baseline="0"/>
              <a:t> - Hourly Sessions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'Whitman - Hour of Day'!$A$2:$A$25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'Whitman - Hour of Day'!$B$2:$B$25</c:f>
              <c:numCache>
                <c:formatCode>General</c:formatCode>
                <c:ptCount val="24"/>
                <c:pt idx="0">
                  <c:v>247</c:v>
                </c:pt>
                <c:pt idx="1">
                  <c:v>99</c:v>
                </c:pt>
                <c:pt idx="2">
                  <c:v>94</c:v>
                </c:pt>
                <c:pt idx="3">
                  <c:v>47</c:v>
                </c:pt>
                <c:pt idx="4">
                  <c:v>45</c:v>
                </c:pt>
                <c:pt idx="5">
                  <c:v>25</c:v>
                </c:pt>
                <c:pt idx="6">
                  <c:v>52</c:v>
                </c:pt>
                <c:pt idx="7">
                  <c:v>68</c:v>
                </c:pt>
                <c:pt idx="8">
                  <c:v>105</c:v>
                </c:pt>
                <c:pt idx="9">
                  <c:v>105</c:v>
                </c:pt>
                <c:pt idx="10">
                  <c:v>138</c:v>
                </c:pt>
                <c:pt idx="11">
                  <c:v>152</c:v>
                </c:pt>
                <c:pt idx="12">
                  <c:v>134</c:v>
                </c:pt>
                <c:pt idx="13">
                  <c:v>163</c:v>
                </c:pt>
                <c:pt idx="14">
                  <c:v>141</c:v>
                </c:pt>
                <c:pt idx="15">
                  <c:v>158</c:v>
                </c:pt>
                <c:pt idx="16">
                  <c:v>164</c:v>
                </c:pt>
                <c:pt idx="17">
                  <c:v>792</c:v>
                </c:pt>
                <c:pt idx="18">
                  <c:v>754</c:v>
                </c:pt>
                <c:pt idx="19">
                  <c:v>725</c:v>
                </c:pt>
                <c:pt idx="20">
                  <c:v>802</c:v>
                </c:pt>
                <c:pt idx="21">
                  <c:v>817</c:v>
                </c:pt>
                <c:pt idx="22">
                  <c:v>808</c:v>
                </c:pt>
                <c:pt idx="23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F-CE4C-BE08-2280E5A3E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98751"/>
        <c:axId val="818697967"/>
      </c:barChart>
      <c:catAx>
        <c:axId val="81819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97967"/>
        <c:crosses val="autoZero"/>
        <c:auto val="1"/>
        <c:lblAlgn val="ctr"/>
        <c:lblOffset val="100"/>
        <c:noMultiLvlLbl val="0"/>
      </c:catAx>
      <c:valAx>
        <c:axId val="81869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9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iMBA</a:t>
            </a:r>
            <a:r>
              <a:rPr lang="en-US" baseline="0"/>
              <a:t> Measures of Effectiveness - Top 5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'iMBA State Data'!$A$2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'iMBA State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State Data'!$B$2:$G$2</c:f>
              <c:numCache>
                <c:formatCode>General</c:formatCode>
                <c:ptCount val="6"/>
                <c:pt idx="0">
                  <c:v>332</c:v>
                </c:pt>
                <c:pt idx="1">
                  <c:v>327</c:v>
                </c:pt>
                <c:pt idx="2">
                  <c:v>413</c:v>
                </c:pt>
                <c:pt idx="3" formatCode="0.00%">
                  <c:v>0.86924939467312345</c:v>
                </c:pt>
                <c:pt idx="4" formatCode="0.00">
                  <c:v>1.2372881355932204</c:v>
                </c:pt>
                <c:pt idx="5" formatCode="0.00">
                  <c:v>47.111380145278453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2-D846-93B5-7404B18A962C}"/>
            </c:ext>
          </c:extLst>
        </c:ser>
        <c:ser>
          <c:idx val="1"/>
          <c:order val="1"/>
          <c:tx>
            <c:strRef>
              <c:f>'iMBA State Data'!$A$3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'iMBA State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State Data'!$B$3:$G$3</c:f>
              <c:numCache>
                <c:formatCode>General</c:formatCode>
                <c:ptCount val="6"/>
                <c:pt idx="0">
                  <c:v>309</c:v>
                </c:pt>
                <c:pt idx="1">
                  <c:v>309</c:v>
                </c:pt>
                <c:pt idx="2">
                  <c:v>351</c:v>
                </c:pt>
                <c:pt idx="3" formatCode="0.00%">
                  <c:v>0.90313390313390318</c:v>
                </c:pt>
                <c:pt idx="4" formatCode="0.00">
                  <c:v>1.1025641025641026</c:v>
                </c:pt>
                <c:pt idx="5" formatCode="0.00">
                  <c:v>13.712250712250713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2-D846-93B5-7404B18A962C}"/>
            </c:ext>
          </c:extLst>
        </c:ser>
        <c:ser>
          <c:idx val="2"/>
          <c:order val="2"/>
          <c:tx>
            <c:strRef>
              <c:f>'iMBA State Data'!$A$4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'iMBA State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State Data'!$B$4:$G$4</c:f>
              <c:numCache>
                <c:formatCode>General</c:formatCode>
                <c:ptCount val="6"/>
                <c:pt idx="0">
                  <c:v>186</c:v>
                </c:pt>
                <c:pt idx="1">
                  <c:v>186</c:v>
                </c:pt>
                <c:pt idx="2">
                  <c:v>205</c:v>
                </c:pt>
                <c:pt idx="3" formatCode="0.00%">
                  <c:v>0.85853658536585364</c:v>
                </c:pt>
                <c:pt idx="4" formatCode="0.00">
                  <c:v>1.1756097560975609</c:v>
                </c:pt>
                <c:pt idx="5" formatCode="0.00">
                  <c:v>25.31219512195122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52-D846-93B5-7404B18A962C}"/>
            </c:ext>
          </c:extLst>
        </c:ser>
        <c:ser>
          <c:idx val="3"/>
          <c:order val="3"/>
          <c:tx>
            <c:strRef>
              <c:f>'iMBA State Data'!$A$5</c:f>
              <c:strCache>
                <c:ptCount val="1"/>
                <c:pt idx="0">
                  <c:v>Florida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'iMBA State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State Data'!$B$5:$G$5</c:f>
              <c:numCache>
                <c:formatCode>General</c:formatCode>
                <c:ptCount val="6"/>
                <c:pt idx="0">
                  <c:v>178</c:v>
                </c:pt>
                <c:pt idx="1">
                  <c:v>178</c:v>
                </c:pt>
                <c:pt idx="2">
                  <c:v>197</c:v>
                </c:pt>
                <c:pt idx="3" formatCode="0.00%">
                  <c:v>0.87817258883248728</c:v>
                </c:pt>
                <c:pt idx="4" formatCode="0.00">
                  <c:v>1.1522842639593909</c:v>
                </c:pt>
                <c:pt idx="5" formatCode="0.00">
                  <c:v>21.527918781725887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52-D846-93B5-7404B18A962C}"/>
            </c:ext>
          </c:extLst>
        </c:ser>
        <c:ser>
          <c:idx val="4"/>
          <c:order val="4"/>
          <c:tx>
            <c:strRef>
              <c:f>'iMBA State Data'!$A$6</c:f>
              <c:strCache>
                <c:ptCount val="1"/>
                <c:pt idx="0">
                  <c:v>New Jersey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'iMBA State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State Data'!$B$6:$G$6</c:f>
              <c:numCache>
                <c:formatCode>General</c:formatCode>
                <c:ptCount val="6"/>
                <c:pt idx="0">
                  <c:v>173</c:v>
                </c:pt>
                <c:pt idx="1">
                  <c:v>172</c:v>
                </c:pt>
                <c:pt idx="2">
                  <c:v>200</c:v>
                </c:pt>
                <c:pt idx="3" formatCode="0.00%">
                  <c:v>0.89500000000000002</c:v>
                </c:pt>
                <c:pt idx="4" formatCode="0.00">
                  <c:v>1.135</c:v>
                </c:pt>
                <c:pt idx="5" formatCode="0.00">
                  <c:v>33.755000000000003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52-D846-93B5-7404B18A9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9020927"/>
        <c:axId val="1027519551"/>
        <c:axId val="63806527"/>
      </c:bar3DChart>
      <c:catAx>
        <c:axId val="52902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519551"/>
        <c:crosses val="autoZero"/>
        <c:auto val="1"/>
        <c:lblAlgn val="ctr"/>
        <c:lblOffset val="100"/>
        <c:noMultiLvlLbl val="0"/>
      </c:catAx>
      <c:valAx>
        <c:axId val="10275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20927"/>
        <c:crosses val="autoZero"/>
        <c:crossBetween val="between"/>
      </c:valAx>
      <c:serAx>
        <c:axId val="6380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5195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iMBA Measues of Effectiveness - Top 5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'iMBA City Data'!$A$2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'iMBA City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City Data'!$B$2:$G$2</c:f>
              <c:numCache>
                <c:formatCode>General</c:formatCode>
                <c:ptCount val="6"/>
                <c:pt idx="0">
                  <c:v>114</c:v>
                </c:pt>
                <c:pt idx="1">
                  <c:v>114</c:v>
                </c:pt>
                <c:pt idx="2">
                  <c:v>130</c:v>
                </c:pt>
                <c:pt idx="3" formatCode="0.00%">
                  <c:v>0.90769230769230769</c:v>
                </c:pt>
                <c:pt idx="4" formatCode="0.00">
                  <c:v>1.1076923076923078</c:v>
                </c:pt>
                <c:pt idx="5" formatCode="0.00">
                  <c:v>26.884615384615383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0-9346-84DD-ABD8D63E6322}"/>
            </c:ext>
          </c:extLst>
        </c:ser>
        <c:ser>
          <c:idx val="1"/>
          <c:order val="1"/>
          <c:tx>
            <c:strRef>
              <c:f>'iMBA City Data'!$A$3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'iMBA City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City Data'!$B$3:$G$3</c:f>
              <c:numCache>
                <c:formatCode>General</c:formatCode>
                <c:ptCount val="6"/>
                <c:pt idx="0">
                  <c:v>51</c:v>
                </c:pt>
                <c:pt idx="1">
                  <c:v>48</c:v>
                </c:pt>
                <c:pt idx="2">
                  <c:v>99</c:v>
                </c:pt>
                <c:pt idx="3" formatCode="0.00%">
                  <c:v>0.77777777777777779</c:v>
                </c:pt>
                <c:pt idx="4" formatCode="0.00">
                  <c:v>1.606060606060606</c:v>
                </c:pt>
                <c:pt idx="5" formatCode="0.00">
                  <c:v>118.84848484848484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0-9346-84DD-ABD8D63E6322}"/>
            </c:ext>
          </c:extLst>
        </c:ser>
        <c:ser>
          <c:idx val="2"/>
          <c:order val="2"/>
          <c:tx>
            <c:strRef>
              <c:f>'iMBA City Data'!$A$4</c:f>
              <c:strCache>
                <c:ptCount val="1"/>
                <c:pt idx="0">
                  <c:v>Los Angeles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'iMBA City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City Data'!$B$4:$G$4</c:f>
              <c:numCache>
                <c:formatCode>General</c:formatCode>
                <c:ptCount val="6"/>
                <c:pt idx="0">
                  <c:v>32</c:v>
                </c:pt>
                <c:pt idx="1">
                  <c:v>32</c:v>
                </c:pt>
                <c:pt idx="2">
                  <c:v>44</c:v>
                </c:pt>
                <c:pt idx="3" formatCode="0.00%">
                  <c:v>0.84090909090909094</c:v>
                </c:pt>
                <c:pt idx="4" formatCode="0.00">
                  <c:v>1.1590909090909092</c:v>
                </c:pt>
                <c:pt idx="5" formatCode="0.00">
                  <c:v>18.818181818181817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0-9346-84DD-ABD8D63E6322}"/>
            </c:ext>
          </c:extLst>
        </c:ser>
        <c:ser>
          <c:idx val="3"/>
          <c:order val="3"/>
          <c:tx>
            <c:strRef>
              <c:f>'iMBA City Data'!$A$5</c:f>
              <c:strCache>
                <c:ptCount val="1"/>
                <c:pt idx="0">
                  <c:v>Houston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'iMBA City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City Data'!$B$5:$G$5</c:f>
              <c:numCache>
                <c:formatCode>General</c:formatCode>
                <c:ptCount val="6"/>
                <c:pt idx="0">
                  <c:v>31</c:v>
                </c:pt>
                <c:pt idx="1">
                  <c:v>31</c:v>
                </c:pt>
                <c:pt idx="2">
                  <c:v>34</c:v>
                </c:pt>
                <c:pt idx="3" formatCode="0.00%">
                  <c:v>0.88235294117647056</c:v>
                </c:pt>
                <c:pt idx="4" formatCode="0.00">
                  <c:v>1.1470588235294117</c:v>
                </c:pt>
                <c:pt idx="5" formatCode="0.00">
                  <c:v>6.617647058823529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0-9346-84DD-ABD8D63E6322}"/>
            </c:ext>
          </c:extLst>
        </c:ser>
        <c:ser>
          <c:idx val="4"/>
          <c:order val="4"/>
          <c:tx>
            <c:strRef>
              <c:f>'iMBA City Data'!$A$6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'iMBA City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City Data'!$B$6:$G$6</c:f>
              <c:numCache>
                <c:formatCode>General</c:formatCode>
                <c:ptCount val="6"/>
                <c:pt idx="0">
                  <c:v>26</c:v>
                </c:pt>
                <c:pt idx="1">
                  <c:v>26</c:v>
                </c:pt>
                <c:pt idx="2">
                  <c:v>28</c:v>
                </c:pt>
                <c:pt idx="3" formatCode="0.00%">
                  <c:v>0.9285714285714286</c:v>
                </c:pt>
                <c:pt idx="4" formatCode="0.00">
                  <c:v>1.1428571428571428</c:v>
                </c:pt>
                <c:pt idx="5" formatCode="0.00">
                  <c:v>7.1071428571428568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0-9346-84DD-ABD8D63E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6226191"/>
        <c:axId val="997070095"/>
        <c:axId val="99531856"/>
      </c:bar3DChart>
      <c:catAx>
        <c:axId val="99622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70095"/>
        <c:crosses val="autoZero"/>
        <c:auto val="1"/>
        <c:lblAlgn val="ctr"/>
        <c:lblOffset val="100"/>
        <c:noMultiLvlLbl val="0"/>
      </c:catAx>
      <c:valAx>
        <c:axId val="9970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26191"/>
        <c:crosses val="autoZero"/>
        <c:crossBetween val="between"/>
      </c:valAx>
      <c:serAx>
        <c:axId val="9953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700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iMBA - Daily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'iMBA - Day of the Week'!$C$1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'iMBA - Day of the Week'!$B$2:$B$8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'iMBA - Day of the Week'!$C$2:$C$8</c:f>
              <c:numCache>
                <c:formatCode>General</c:formatCode>
                <c:ptCount val="7"/>
                <c:pt idx="0">
                  <c:v>471</c:v>
                </c:pt>
                <c:pt idx="1">
                  <c:v>447</c:v>
                </c:pt>
                <c:pt idx="2">
                  <c:v>443</c:v>
                </c:pt>
                <c:pt idx="3">
                  <c:v>424</c:v>
                </c:pt>
                <c:pt idx="4">
                  <c:v>405</c:v>
                </c:pt>
                <c:pt idx="5">
                  <c:v>349</c:v>
                </c:pt>
                <c:pt idx="6">
                  <c:v>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1-224C-966B-A86EBBEAA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05280"/>
        <c:axId val="67843104"/>
      </c:barChart>
      <c:catAx>
        <c:axId val="6760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3104"/>
        <c:crosses val="autoZero"/>
        <c:auto val="1"/>
        <c:lblAlgn val="ctr"/>
        <c:lblOffset val="100"/>
        <c:noMultiLvlLbl val="0"/>
      </c:catAx>
      <c:valAx>
        <c:axId val="678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15</xdr:row>
      <xdr:rowOff>25400</xdr:rowOff>
    </xdr:from>
    <xdr:to>
      <xdr:col>5</xdr:col>
      <xdr:colOff>152400</xdr:colOff>
      <xdr:row>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FC45D-D4D9-2025-B8CA-4680FD84D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0</xdr:row>
      <xdr:rowOff>31750</xdr:rowOff>
    </xdr:from>
    <xdr:to>
      <xdr:col>20</xdr:col>
      <xdr:colOff>635000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68A4B-A47A-BE12-17BF-01148F7B7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19050</xdr:rowOff>
    </xdr:from>
    <xdr:to>
      <xdr:col>10</xdr:col>
      <xdr:colOff>774700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098C9-55A7-0F9B-D28F-AE8B5B16B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184150</xdr:rowOff>
    </xdr:from>
    <xdr:to>
      <xdr:col>11</xdr:col>
      <xdr:colOff>88900</xdr:colOff>
      <xdr:row>37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ED03B-C3A9-0516-8C08-E7956BB09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9</xdr:row>
      <xdr:rowOff>196850</xdr:rowOff>
    </xdr:from>
    <xdr:to>
      <xdr:col>10</xdr:col>
      <xdr:colOff>812800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AA2A4-1E81-1321-B37F-CABB27044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6350</xdr:rowOff>
    </xdr:from>
    <xdr:to>
      <xdr:col>11</xdr:col>
      <xdr:colOff>800100</xdr:colOff>
      <xdr:row>54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A3B51-E790-9CBB-1387-EE490F916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15</xdr:row>
      <xdr:rowOff>38100</xdr:rowOff>
    </xdr:from>
    <xdr:to>
      <xdr:col>4</xdr:col>
      <xdr:colOff>2527300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43B44-C14B-C722-0253-46559B3BB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</xdr:row>
      <xdr:rowOff>31750</xdr:rowOff>
    </xdr:from>
    <xdr:to>
      <xdr:col>22</xdr:col>
      <xdr:colOff>533400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6E086-D3E1-B37E-23C4-82E592F85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12</xdr:row>
      <xdr:rowOff>184150</xdr:rowOff>
    </xdr:from>
    <xdr:to>
      <xdr:col>10</xdr:col>
      <xdr:colOff>12700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E8325-AF3A-9866-0ED0-100032B20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10</xdr:row>
      <xdr:rowOff>12700</xdr:rowOff>
    </xdr:from>
    <xdr:to>
      <xdr:col>11</xdr:col>
      <xdr:colOff>12700</xdr:colOff>
      <xdr:row>30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45E66C-C86E-CE9F-9BB0-5C393E477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27</xdr:row>
      <xdr:rowOff>19050</xdr:rowOff>
    </xdr:from>
    <xdr:to>
      <xdr:col>10</xdr:col>
      <xdr:colOff>12700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B6126-DAAE-66C0-B619-5976147D1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12</xdr:row>
      <xdr:rowOff>184150</xdr:rowOff>
    </xdr:from>
    <xdr:to>
      <xdr:col>10</xdr:col>
      <xdr:colOff>0</xdr:colOff>
      <xdr:row>37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24C76-2A42-EE31-9446-AB71B985B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196850</xdr:rowOff>
    </xdr:from>
    <xdr:to>
      <xdr:col>10</xdr:col>
      <xdr:colOff>0</xdr:colOff>
      <xdr:row>39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ABE1D-C61B-5E4E-0904-97C222C6A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184150</xdr:rowOff>
    </xdr:from>
    <xdr:to>
      <xdr:col>8</xdr:col>
      <xdr:colOff>50800</xdr:colOff>
      <xdr:row>29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F56598-8D92-4FDC-E918-F573A527D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95ECA6-E75B-4AB2-B473-4C35C0831F35}" name="Table1" displayName="Table1" ref="A1:E14" totalsRowShown="0">
  <autoFilter ref="A1:E14" xr:uid="{6F95ECA6-E75B-4AB2-B473-4C35C0831F35}"/>
  <tableColumns count="5">
    <tableColumn id="1" xr3:uid="{93857203-BFD4-4896-B54E-B98368C47590}" name="Year"/>
    <tableColumn id="2" xr3:uid="{D0EC6E31-59EC-44C5-AE32-BF73D4EE19F7}" name="Cost Per Student"/>
    <tableColumn id="3" xr3:uid="{AD06EEE5-C29E-41D8-8CC8-77D1003DE772}" name="Forecast(Cost Per Student)" dataDxfId="5">
      <calculatedColumnFormula>_xlfn.FORECAST.ETS(A2,$B$2:$B$4,$A$2:$A$4,1,1)</calculatedColumnFormula>
    </tableColumn>
    <tableColumn id="4" xr3:uid="{3666319B-B031-4DA0-B91A-1EB51F0831B0}" name="Lower Confidence Bound(Cost Per Student)" dataDxfId="4">
      <calculatedColumnFormula>C2-_xlfn.FORECAST.ETS.CONFINT(A2,$B$2:$B$4,$A$2:$A$4,0.95,1,1)</calculatedColumnFormula>
    </tableColumn>
    <tableColumn id="5" xr3:uid="{D0F9289F-CCF8-4B64-A059-F3BE4BA49239}" name="Upper Confidence Bound(Cost Per Student)" dataDxfId="3">
      <calculatedColumnFormula>C2+_xlfn.FORECAST.ETS.CONFINT(A2,$B$2:$B$4,$A$2:$A$4,0.95,1,1)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2A163D-054C-43C6-A81D-1A0B41F2A85B}" name="Table2" displayName="Table2" ref="A1:E14" totalsRowShown="0">
  <autoFilter ref="A1:E14" xr:uid="{B72A163D-054C-43C6-A81D-1A0B41F2A85B}"/>
  <tableColumns count="5">
    <tableColumn id="1" xr3:uid="{12D0E978-B59E-4203-9A41-FFB77F86798A}" name="Year"/>
    <tableColumn id="2" xr3:uid="{4E44D928-68EA-438A-BDB0-FFEB8BCA359B}" name="Cost Per Click"/>
    <tableColumn id="3" xr3:uid="{9393D018-5611-483D-8144-31EDEC8376BB}" name="Forecast(Cost Per Click)" dataDxfId="2">
      <calculatedColumnFormula>_xlfn.FORECAST.ETS(A2,$B$2:$B$4,$A$2:$A$4,1,1)</calculatedColumnFormula>
    </tableColumn>
    <tableColumn id="4" xr3:uid="{5022821E-3537-4823-9087-B8169D089ED8}" name="Lower Confidence Bound(Cost Per Click)" dataDxfId="1">
      <calculatedColumnFormula>C2-_xlfn.FORECAST.ETS.CONFINT(A2,$B$2:$B$4,$A$2:$A$4,0.95,1,1)</calculatedColumnFormula>
    </tableColumn>
    <tableColumn id="5" xr3:uid="{66E89B88-36E3-4897-AEC4-58C999BD061F}" name="Upper Confidence Bound(Cost Per Click)" dataDxfId="0">
      <calculatedColumnFormula>C2+_xlfn.FORECAST.ETS.CONFINT(A2,$B$2:$B$4,$A$2:$A$4,0.95,1,1)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7330E-22B2-3B4A-8215-83340AF3F948}">
  <dimension ref="A1:K10"/>
  <sheetViews>
    <sheetView tabSelected="1" zoomScale="110" zoomScaleNormal="110" workbookViewId="0">
      <selection activeCell="I8" sqref="I8"/>
    </sheetView>
  </sheetViews>
  <sheetFormatPr baseColWidth="10" defaultColWidth="10.83203125" defaultRowHeight="16" x14ac:dyDescent="0.2"/>
  <cols>
    <col min="1" max="1" width="23.5" bestFit="1" customWidth="1"/>
    <col min="2" max="2" width="19.1640625" bestFit="1" customWidth="1"/>
    <col min="3" max="3" width="18.1640625" bestFit="1" customWidth="1"/>
    <col min="4" max="4" width="14.5" customWidth="1"/>
    <col min="5" max="5" width="15.33203125" customWidth="1"/>
    <col min="6" max="6" width="12.1640625" customWidth="1"/>
    <col min="7" max="7" width="12.6640625" bestFit="1" customWidth="1"/>
    <col min="8" max="8" width="15.6640625" customWidth="1"/>
    <col min="9" max="9" width="17.6640625" customWidth="1"/>
    <col min="10" max="10" width="18.5" customWidth="1"/>
    <col min="11" max="11" width="15.33203125" customWidth="1"/>
  </cols>
  <sheetData>
    <row r="1" spans="1:11" s="4" customFormat="1" x14ac:dyDescent="0.2">
      <c r="A1" s="4" t="s">
        <v>0</v>
      </c>
      <c r="B1" s="4" t="s">
        <v>8</v>
      </c>
      <c r="C1" s="4" t="s">
        <v>9</v>
      </c>
      <c r="D1" s="4" t="s">
        <v>1</v>
      </c>
      <c r="E1" s="4" t="s">
        <v>2</v>
      </c>
      <c r="F1" s="4" t="s">
        <v>11</v>
      </c>
      <c r="G1" s="4" t="s">
        <v>4</v>
      </c>
      <c r="H1" s="4" t="s">
        <v>5</v>
      </c>
      <c r="I1" s="4" t="s">
        <v>10</v>
      </c>
      <c r="J1" s="4" t="s">
        <v>12</v>
      </c>
    </row>
    <row r="2" spans="1:11" x14ac:dyDescent="0.2">
      <c r="A2" t="s">
        <v>3</v>
      </c>
      <c r="B2" s="2">
        <v>40600</v>
      </c>
      <c r="C2" s="2">
        <v>40779</v>
      </c>
      <c r="D2">
        <v>9358</v>
      </c>
      <c r="E2" s="3">
        <v>37699.449999999997</v>
      </c>
      <c r="F2" s="3">
        <v>4.03</v>
      </c>
      <c r="G2">
        <v>7079</v>
      </c>
      <c r="H2" s="1">
        <v>0.78390000000000004</v>
      </c>
      <c r="I2">
        <v>1.83</v>
      </c>
      <c r="J2" s="3">
        <f>E2/B10</f>
        <v>753.98899999999992</v>
      </c>
    </row>
    <row r="3" spans="1:11" x14ac:dyDescent="0.2">
      <c r="A3" t="s">
        <v>6</v>
      </c>
      <c r="B3" s="2">
        <v>40941</v>
      </c>
      <c r="C3" s="2">
        <v>41208</v>
      </c>
      <c r="D3">
        <v>5818</v>
      </c>
      <c r="E3" s="3">
        <v>80663.240000000005</v>
      </c>
      <c r="F3" s="3">
        <v>13.86</v>
      </c>
      <c r="G3">
        <v>2625</v>
      </c>
      <c r="H3" s="1">
        <v>0.89219999999999999</v>
      </c>
      <c r="I3">
        <v>1.1399999999999999</v>
      </c>
      <c r="J3" s="3">
        <f>E3/C10</f>
        <v>3360.9683333333337</v>
      </c>
    </row>
    <row r="4" spans="1:11" x14ac:dyDescent="0.2">
      <c r="A4" t="s">
        <v>18</v>
      </c>
      <c r="B4" s="2">
        <v>41208</v>
      </c>
      <c r="C4" s="2">
        <v>41456</v>
      </c>
      <c r="D4">
        <v>4320</v>
      </c>
      <c r="E4" s="3">
        <v>71307.56</v>
      </c>
      <c r="F4" s="3">
        <v>16.510000000000002</v>
      </c>
      <c r="G4">
        <v>4285</v>
      </c>
      <c r="H4" s="1">
        <v>0.82499999999999996</v>
      </c>
      <c r="I4">
        <v>1.27</v>
      </c>
      <c r="J4" s="3">
        <f>E4/D10</f>
        <v>4753.8373333333329</v>
      </c>
    </row>
    <row r="5" spans="1:11" ht="17" thickBot="1" x14ac:dyDescent="0.25">
      <c r="A5" s="7" t="s">
        <v>7</v>
      </c>
      <c r="B5" s="8">
        <v>41548</v>
      </c>
      <c r="C5" s="8">
        <v>41578</v>
      </c>
      <c r="D5" s="7" t="s">
        <v>148</v>
      </c>
      <c r="E5" s="9">
        <v>10000</v>
      </c>
      <c r="F5" s="9">
        <f>E5/G5</f>
        <v>526.31578947368416</v>
      </c>
      <c r="G5" s="7">
        <v>19</v>
      </c>
      <c r="H5" s="10">
        <v>0.47370000000000001</v>
      </c>
      <c r="I5" s="7">
        <v>2.65</v>
      </c>
      <c r="J5" s="11">
        <f>E5/G5</f>
        <v>526.31578947368416</v>
      </c>
      <c r="K5" s="3"/>
    </row>
    <row r="6" spans="1:11" x14ac:dyDescent="0.2">
      <c r="G6" s="38"/>
      <c r="H6" s="39"/>
    </row>
    <row r="8" spans="1:11" x14ac:dyDescent="0.2">
      <c r="A8" s="5" t="s">
        <v>13</v>
      </c>
    </row>
    <row r="9" spans="1:11" x14ac:dyDescent="0.2">
      <c r="B9" t="s">
        <v>15</v>
      </c>
      <c r="C9" t="s">
        <v>16</v>
      </c>
      <c r="D9" t="s">
        <v>17</v>
      </c>
      <c r="E9" t="s">
        <v>19</v>
      </c>
    </row>
    <row r="10" spans="1:11" x14ac:dyDescent="0.2">
      <c r="A10" t="s">
        <v>14</v>
      </c>
      <c r="B10">
        <v>50</v>
      </c>
      <c r="C10">
        <v>24</v>
      </c>
      <c r="D10">
        <v>15</v>
      </c>
      <c r="E10" t="s">
        <v>20</v>
      </c>
    </row>
  </sheetData>
  <conditionalFormatting sqref="H2:H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G5 G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 K5 J2:J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55F12-E4CB-4F4F-B27D-307E2A70D0B2}">
  <dimension ref="A1:O12"/>
  <sheetViews>
    <sheetView workbookViewId="0">
      <selection activeCell="O13" sqref="O13"/>
    </sheetView>
  </sheetViews>
  <sheetFormatPr baseColWidth="10" defaultColWidth="10.6640625" defaultRowHeight="16" x14ac:dyDescent="0.2"/>
  <sheetData>
    <row r="1" spans="1:15" s="5" customFormat="1" x14ac:dyDescent="0.2">
      <c r="A1" s="5" t="s">
        <v>29</v>
      </c>
      <c r="B1" s="5" t="s">
        <v>130</v>
      </c>
      <c r="C1" s="5" t="s">
        <v>23</v>
      </c>
      <c r="D1" s="5" t="s">
        <v>4</v>
      </c>
      <c r="E1" s="5" t="s">
        <v>5</v>
      </c>
      <c r="F1" s="5" t="s">
        <v>45</v>
      </c>
      <c r="G1" s="5" t="s">
        <v>24</v>
      </c>
      <c r="H1" s="5" t="s">
        <v>131</v>
      </c>
      <c r="I1" s="5" t="s">
        <v>132</v>
      </c>
      <c r="J1" s="5" t="s">
        <v>133</v>
      </c>
      <c r="N1" s="5" t="s">
        <v>143</v>
      </c>
      <c r="O1" s="5" t="s">
        <v>147</v>
      </c>
    </row>
    <row r="2" spans="1:15" x14ac:dyDescent="0.2">
      <c r="A2" s="14" t="s">
        <v>25</v>
      </c>
      <c r="B2" s="14">
        <v>114</v>
      </c>
      <c r="C2" s="14">
        <v>114</v>
      </c>
      <c r="D2" s="14">
        <v>130</v>
      </c>
      <c r="E2" s="15">
        <v>0.90769230769230769</v>
      </c>
      <c r="F2" s="16">
        <v>1.1076923076923078</v>
      </c>
      <c r="G2" s="16">
        <v>26.884615384615383</v>
      </c>
      <c r="H2" s="14">
        <v>0</v>
      </c>
      <c r="I2" s="16">
        <v>0</v>
      </c>
      <c r="J2" s="15">
        <v>0</v>
      </c>
      <c r="N2" s="14">
        <f>MAX(B2:B11)</f>
        <v>114</v>
      </c>
      <c r="O2" s="14">
        <f>MAX(C2:C11)</f>
        <v>114</v>
      </c>
    </row>
    <row r="3" spans="1:15" x14ac:dyDescent="0.2">
      <c r="A3" t="s">
        <v>30</v>
      </c>
      <c r="B3">
        <v>51</v>
      </c>
      <c r="C3">
        <v>48</v>
      </c>
      <c r="D3">
        <v>99</v>
      </c>
      <c r="E3" s="1">
        <v>0.77777777777777779</v>
      </c>
      <c r="F3" s="12">
        <v>1.606060606060606</v>
      </c>
      <c r="G3" s="12">
        <v>118.84848484848484</v>
      </c>
      <c r="H3">
        <v>0</v>
      </c>
      <c r="I3" s="12">
        <v>0</v>
      </c>
      <c r="J3" s="1">
        <v>0</v>
      </c>
    </row>
    <row r="4" spans="1:15" x14ac:dyDescent="0.2">
      <c r="A4" t="s">
        <v>33</v>
      </c>
      <c r="B4">
        <v>32</v>
      </c>
      <c r="C4">
        <v>32</v>
      </c>
      <c r="D4">
        <v>44</v>
      </c>
      <c r="E4" s="1">
        <v>0.84090909090909094</v>
      </c>
      <c r="F4" s="12">
        <v>1.1590909090909092</v>
      </c>
      <c r="G4" s="12">
        <v>18.818181818181817</v>
      </c>
      <c r="H4">
        <v>0</v>
      </c>
      <c r="I4" s="12">
        <v>0</v>
      </c>
      <c r="J4" s="1">
        <v>0</v>
      </c>
    </row>
    <row r="5" spans="1:15" x14ac:dyDescent="0.2">
      <c r="A5" t="s">
        <v>119</v>
      </c>
      <c r="B5">
        <v>31</v>
      </c>
      <c r="C5">
        <v>31</v>
      </c>
      <c r="D5">
        <v>34</v>
      </c>
      <c r="E5" s="1">
        <v>0.88235294117647056</v>
      </c>
      <c r="F5" s="12">
        <v>1.1470588235294117</v>
      </c>
      <c r="G5" s="12">
        <v>6.617647058823529</v>
      </c>
      <c r="H5">
        <v>0</v>
      </c>
      <c r="I5" s="12">
        <v>0</v>
      </c>
      <c r="J5" s="1">
        <v>0</v>
      </c>
    </row>
    <row r="6" spans="1:15" x14ac:dyDescent="0.2">
      <c r="A6" t="s">
        <v>35</v>
      </c>
      <c r="B6">
        <v>26</v>
      </c>
      <c r="C6">
        <v>26</v>
      </c>
      <c r="D6">
        <v>28</v>
      </c>
      <c r="E6" s="1">
        <v>0.9285714285714286</v>
      </c>
      <c r="F6" s="12">
        <v>1.1428571428571428</v>
      </c>
      <c r="G6" s="12">
        <v>7.1071428571428568</v>
      </c>
      <c r="H6">
        <v>0</v>
      </c>
      <c r="I6" s="12">
        <v>0</v>
      </c>
      <c r="J6" s="1">
        <v>0</v>
      </c>
    </row>
    <row r="7" spans="1:15" x14ac:dyDescent="0.2">
      <c r="A7" t="s">
        <v>134</v>
      </c>
      <c r="B7">
        <v>26</v>
      </c>
      <c r="C7">
        <v>26</v>
      </c>
      <c r="D7">
        <v>28</v>
      </c>
      <c r="E7" s="1">
        <v>0.8214285714285714</v>
      </c>
      <c r="F7" s="12">
        <v>1.2857142857142858</v>
      </c>
      <c r="G7" s="12">
        <v>31</v>
      </c>
      <c r="H7">
        <v>0</v>
      </c>
      <c r="I7" s="12">
        <v>0</v>
      </c>
      <c r="J7" s="1">
        <v>0</v>
      </c>
    </row>
    <row r="8" spans="1:15" x14ac:dyDescent="0.2">
      <c r="A8" t="s">
        <v>135</v>
      </c>
      <c r="B8">
        <v>23</v>
      </c>
      <c r="C8">
        <v>22</v>
      </c>
      <c r="D8">
        <v>23</v>
      </c>
      <c r="E8" s="1">
        <v>0.86956521739130432</v>
      </c>
      <c r="F8" s="12">
        <v>1.1304347826086956</v>
      </c>
      <c r="G8" s="12">
        <v>17.434782608695652</v>
      </c>
      <c r="H8">
        <v>0</v>
      </c>
      <c r="I8" s="12">
        <v>0</v>
      </c>
      <c r="J8" s="1">
        <v>0</v>
      </c>
    </row>
    <row r="9" spans="1:15" x14ac:dyDescent="0.2">
      <c r="A9" t="s">
        <v>136</v>
      </c>
      <c r="B9">
        <v>23</v>
      </c>
      <c r="C9">
        <v>23</v>
      </c>
      <c r="D9">
        <v>28</v>
      </c>
      <c r="E9" s="1">
        <v>0.8928571428571429</v>
      </c>
      <c r="F9" s="12">
        <v>1.1071428571428572</v>
      </c>
      <c r="G9" s="12">
        <v>15.714285714285714</v>
      </c>
      <c r="H9">
        <v>0</v>
      </c>
      <c r="I9" s="12">
        <v>0</v>
      </c>
      <c r="J9" s="1">
        <v>0</v>
      </c>
    </row>
    <row r="10" spans="1:15" x14ac:dyDescent="0.2">
      <c r="A10" t="s">
        <v>137</v>
      </c>
      <c r="B10">
        <v>22</v>
      </c>
      <c r="C10">
        <v>21</v>
      </c>
      <c r="D10">
        <v>24</v>
      </c>
      <c r="E10" s="1">
        <v>0.91666666666666663</v>
      </c>
      <c r="F10" s="12">
        <v>1.0833333333333333</v>
      </c>
      <c r="G10" s="12">
        <v>13.75</v>
      </c>
      <c r="H10">
        <v>0</v>
      </c>
      <c r="I10" s="12">
        <v>0</v>
      </c>
      <c r="J10" s="1">
        <v>0</v>
      </c>
    </row>
    <row r="11" spans="1:15" x14ac:dyDescent="0.2">
      <c r="A11" t="s">
        <v>36</v>
      </c>
      <c r="B11">
        <v>21</v>
      </c>
      <c r="C11">
        <v>21</v>
      </c>
      <c r="D11">
        <v>24</v>
      </c>
      <c r="E11" s="1">
        <v>0.91666666666666663</v>
      </c>
      <c r="F11" s="12">
        <v>1.0833333333333333</v>
      </c>
      <c r="G11" s="12">
        <v>5.833333333333333</v>
      </c>
      <c r="H11">
        <v>0</v>
      </c>
      <c r="I11" s="12">
        <v>0</v>
      </c>
      <c r="J11" s="1">
        <v>0</v>
      </c>
    </row>
    <row r="12" spans="1:15" ht="17" thickBot="1" x14ac:dyDescent="0.25">
      <c r="A12" s="7"/>
      <c r="B12" s="7">
        <v>2937</v>
      </c>
      <c r="C12" s="7">
        <v>2914</v>
      </c>
      <c r="D12" s="7">
        <v>3277</v>
      </c>
      <c r="E12" s="10">
        <v>0.88922795239548369</v>
      </c>
      <c r="F12" s="13">
        <v>1.1489166920964298</v>
      </c>
      <c r="G12" s="13">
        <v>22.064998474214221</v>
      </c>
      <c r="H12" s="7">
        <v>0</v>
      </c>
      <c r="I12" s="13">
        <v>0</v>
      </c>
      <c r="J12" s="10">
        <v>0</v>
      </c>
      <c r="K12" s="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3D40-386F-7643-B854-4B5FC9E0266C}">
  <dimension ref="A1:N9"/>
  <sheetViews>
    <sheetView workbookViewId="0">
      <selection sqref="A1:XFD1"/>
    </sheetView>
  </sheetViews>
  <sheetFormatPr baseColWidth="10" defaultColWidth="10.6640625" defaultRowHeight="16" x14ac:dyDescent="0.2"/>
  <cols>
    <col min="1" max="1" width="13.5" customWidth="1"/>
    <col min="2" max="2" width="22.33203125" customWidth="1"/>
  </cols>
  <sheetData>
    <row r="1" spans="1:14" s="4" customFormat="1" x14ac:dyDescent="0.2">
      <c r="A1" s="4" t="s">
        <v>122</v>
      </c>
      <c r="B1" s="4" t="s">
        <v>138</v>
      </c>
      <c r="C1" s="4" t="s">
        <v>130</v>
      </c>
      <c r="D1" s="4" t="s">
        <v>23</v>
      </c>
      <c r="E1" s="4" t="s">
        <v>4</v>
      </c>
      <c r="F1" s="4" t="s">
        <v>5</v>
      </c>
      <c r="G1" s="4" t="s">
        <v>45</v>
      </c>
      <c r="H1" s="4" t="s">
        <v>24</v>
      </c>
      <c r="I1" s="4" t="s">
        <v>133</v>
      </c>
      <c r="J1" s="4" t="s">
        <v>131</v>
      </c>
      <c r="K1" s="4" t="s">
        <v>132</v>
      </c>
      <c r="M1" s="4" t="s">
        <v>143</v>
      </c>
      <c r="N1" s="4" t="s">
        <v>147</v>
      </c>
    </row>
    <row r="2" spans="1:14" x14ac:dyDescent="0.2">
      <c r="A2" s="14" t="s">
        <v>123</v>
      </c>
      <c r="B2" s="14" t="s">
        <v>37</v>
      </c>
      <c r="C2" s="14">
        <v>471</v>
      </c>
      <c r="D2" s="14">
        <v>460</v>
      </c>
      <c r="E2" s="14">
        <v>507</v>
      </c>
      <c r="F2" s="15">
        <v>0.91715976331360949</v>
      </c>
      <c r="G2" s="16">
        <v>1.0907297830374754</v>
      </c>
      <c r="H2" s="16">
        <v>12.903353057199212</v>
      </c>
      <c r="I2" s="15">
        <v>0</v>
      </c>
      <c r="J2" s="14">
        <v>0</v>
      </c>
      <c r="K2" s="16">
        <v>0</v>
      </c>
      <c r="M2" s="14">
        <f>MAX(C2:C8)</f>
        <v>471</v>
      </c>
      <c r="N2" s="14">
        <f>MAX(D2:D8)</f>
        <v>460</v>
      </c>
    </row>
    <row r="3" spans="1:14" x14ac:dyDescent="0.2">
      <c r="A3" t="s">
        <v>124</v>
      </c>
      <c r="B3" t="s">
        <v>38</v>
      </c>
      <c r="C3">
        <v>447</v>
      </c>
      <c r="D3">
        <v>434</v>
      </c>
      <c r="E3">
        <v>477</v>
      </c>
      <c r="F3" s="1">
        <v>0.90566037735849059</v>
      </c>
      <c r="G3" s="12">
        <v>1.1194968553459119</v>
      </c>
      <c r="H3" s="12">
        <v>13.857442348008385</v>
      </c>
      <c r="I3" s="1">
        <v>0</v>
      </c>
      <c r="J3">
        <v>0</v>
      </c>
      <c r="K3" s="12">
        <v>0</v>
      </c>
    </row>
    <row r="4" spans="1:14" x14ac:dyDescent="0.2">
      <c r="A4" t="s">
        <v>125</v>
      </c>
      <c r="B4" t="s">
        <v>39</v>
      </c>
      <c r="C4">
        <v>443</v>
      </c>
      <c r="D4">
        <v>425</v>
      </c>
      <c r="E4">
        <v>470</v>
      </c>
      <c r="F4" s="1">
        <v>0.89787234042553188</v>
      </c>
      <c r="G4" s="12">
        <v>1.1297872340425532</v>
      </c>
      <c r="H4" s="12">
        <v>19.282978723404256</v>
      </c>
      <c r="I4" s="1">
        <v>0</v>
      </c>
      <c r="J4">
        <v>0</v>
      </c>
      <c r="K4" s="12">
        <v>0</v>
      </c>
    </row>
    <row r="5" spans="1:14" x14ac:dyDescent="0.2">
      <c r="A5" t="s">
        <v>126</v>
      </c>
      <c r="B5" t="s">
        <v>40</v>
      </c>
      <c r="C5">
        <v>424</v>
      </c>
      <c r="D5">
        <v>410</v>
      </c>
      <c r="E5">
        <v>456</v>
      </c>
      <c r="F5" s="1">
        <v>0.86622807017543857</v>
      </c>
      <c r="G5" s="12">
        <v>1.1951754385964912</v>
      </c>
      <c r="H5" s="12">
        <v>24.089912280701753</v>
      </c>
      <c r="I5" s="1">
        <v>0</v>
      </c>
      <c r="J5">
        <v>0</v>
      </c>
      <c r="K5" s="12">
        <v>0</v>
      </c>
    </row>
    <row r="6" spans="1:14" x14ac:dyDescent="0.2">
      <c r="A6" t="s">
        <v>127</v>
      </c>
      <c r="B6" t="s">
        <v>41</v>
      </c>
      <c r="C6">
        <v>405</v>
      </c>
      <c r="D6">
        <v>383</v>
      </c>
      <c r="E6">
        <v>434</v>
      </c>
      <c r="F6" s="1">
        <v>0.89631336405529949</v>
      </c>
      <c r="G6" s="12">
        <v>1.1244239631336406</v>
      </c>
      <c r="H6" s="12">
        <v>17.663594470046082</v>
      </c>
      <c r="I6" s="1">
        <v>0</v>
      </c>
      <c r="J6">
        <v>0</v>
      </c>
      <c r="K6" s="12">
        <v>0</v>
      </c>
    </row>
    <row r="7" spans="1:14" x14ac:dyDescent="0.2">
      <c r="A7" t="s">
        <v>128</v>
      </c>
      <c r="B7" t="s">
        <v>42</v>
      </c>
      <c r="C7">
        <v>349</v>
      </c>
      <c r="D7">
        <v>335</v>
      </c>
      <c r="E7">
        <v>373</v>
      </c>
      <c r="F7" s="1">
        <v>0.87667560321715821</v>
      </c>
      <c r="G7" s="12">
        <v>1.1394101876675604</v>
      </c>
      <c r="H7" s="12">
        <v>28.176943699731904</v>
      </c>
      <c r="I7" s="1">
        <v>0</v>
      </c>
      <c r="J7">
        <v>0</v>
      </c>
      <c r="K7" s="12">
        <v>0</v>
      </c>
    </row>
    <row r="8" spans="1:14" x14ac:dyDescent="0.2">
      <c r="A8" t="s">
        <v>129</v>
      </c>
      <c r="B8" t="s">
        <v>43</v>
      </c>
      <c r="C8">
        <v>429</v>
      </c>
      <c r="D8">
        <v>414</v>
      </c>
      <c r="E8">
        <v>453</v>
      </c>
      <c r="F8" s="1">
        <v>0.89845474613686538</v>
      </c>
      <c r="G8" s="12">
        <v>1.1346578366445916</v>
      </c>
      <c r="H8" s="12">
        <v>19.836644591611478</v>
      </c>
      <c r="I8" s="1">
        <v>0</v>
      </c>
      <c r="J8">
        <v>0</v>
      </c>
      <c r="K8" s="12">
        <v>0</v>
      </c>
    </row>
    <row r="9" spans="1:14" ht="17" thickBot="1" x14ac:dyDescent="0.25">
      <c r="A9" s="7"/>
      <c r="B9" s="7"/>
      <c r="C9" s="7">
        <v>2968</v>
      </c>
      <c r="D9" s="7">
        <v>2861</v>
      </c>
      <c r="E9" s="7">
        <v>3170</v>
      </c>
      <c r="F9" s="10">
        <v>0.89495268138801265</v>
      </c>
      <c r="G9" s="13">
        <v>1.1324921135646688</v>
      </c>
      <c r="H9" s="13">
        <v>19.041640378548895</v>
      </c>
      <c r="I9" s="10">
        <v>0</v>
      </c>
      <c r="J9" s="7">
        <v>0</v>
      </c>
      <c r="K9" s="13">
        <v>0</v>
      </c>
    </row>
  </sheetData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29A6A-0295-5F41-8E0E-75AEC90D6B72}">
  <dimension ref="A1:J26"/>
  <sheetViews>
    <sheetView workbookViewId="0">
      <selection activeCell="H34" sqref="H34"/>
    </sheetView>
  </sheetViews>
  <sheetFormatPr baseColWidth="10" defaultColWidth="10.6640625" defaultRowHeight="16" x14ac:dyDescent="0.2"/>
  <sheetData>
    <row r="1" spans="1:10" s="4" customFormat="1" x14ac:dyDescent="0.2">
      <c r="A1" s="4" t="s">
        <v>44</v>
      </c>
      <c r="B1" s="4" t="s">
        <v>130</v>
      </c>
      <c r="C1" s="4" t="s">
        <v>23</v>
      </c>
      <c r="D1" s="4" t="s">
        <v>4</v>
      </c>
      <c r="E1" s="4" t="s">
        <v>5</v>
      </c>
      <c r="F1" s="4" t="s">
        <v>45</v>
      </c>
      <c r="G1" s="4" t="s">
        <v>24</v>
      </c>
      <c r="H1" s="4" t="s">
        <v>133</v>
      </c>
      <c r="I1" s="4" t="s">
        <v>131</v>
      </c>
      <c r="J1" s="4" t="s">
        <v>132</v>
      </c>
    </row>
    <row r="2" spans="1:10" x14ac:dyDescent="0.2">
      <c r="A2" t="s">
        <v>49</v>
      </c>
      <c r="B2">
        <v>53</v>
      </c>
      <c r="C2">
        <v>46</v>
      </c>
      <c r="D2">
        <v>56</v>
      </c>
      <c r="E2" s="1">
        <v>0.9285714285714286</v>
      </c>
      <c r="F2" s="12">
        <v>1.125</v>
      </c>
      <c r="G2" s="12">
        <v>7.5535714285714288</v>
      </c>
      <c r="H2" s="1">
        <v>0</v>
      </c>
      <c r="I2">
        <v>0</v>
      </c>
      <c r="J2" s="12">
        <v>0</v>
      </c>
    </row>
    <row r="3" spans="1:10" x14ac:dyDescent="0.2">
      <c r="A3" t="s">
        <v>50</v>
      </c>
      <c r="B3">
        <v>41</v>
      </c>
      <c r="C3">
        <v>39</v>
      </c>
      <c r="D3">
        <v>41</v>
      </c>
      <c r="E3" s="1">
        <v>0.87804878048780488</v>
      </c>
      <c r="F3" s="12">
        <v>1.1219512195121952</v>
      </c>
      <c r="G3" s="12">
        <v>22.926829268292682</v>
      </c>
      <c r="H3" s="1">
        <v>0</v>
      </c>
      <c r="I3">
        <v>0</v>
      </c>
      <c r="J3" s="12">
        <v>0</v>
      </c>
    </row>
    <row r="4" spans="1:10" x14ac:dyDescent="0.2">
      <c r="A4" t="s">
        <v>51</v>
      </c>
      <c r="B4">
        <v>34</v>
      </c>
      <c r="C4">
        <v>32</v>
      </c>
      <c r="D4">
        <v>34</v>
      </c>
      <c r="E4" s="1">
        <v>0.8529411764705882</v>
      </c>
      <c r="F4" s="12">
        <v>1.1764705882352942</v>
      </c>
      <c r="G4" s="12">
        <v>11.558823529411764</v>
      </c>
      <c r="H4" s="1">
        <v>0</v>
      </c>
      <c r="I4">
        <v>0</v>
      </c>
      <c r="J4" s="12">
        <v>0</v>
      </c>
    </row>
    <row r="5" spans="1:10" x14ac:dyDescent="0.2">
      <c r="A5" t="s">
        <v>52</v>
      </c>
      <c r="B5">
        <v>18</v>
      </c>
      <c r="C5">
        <v>18</v>
      </c>
      <c r="D5">
        <v>19</v>
      </c>
      <c r="E5" s="1">
        <v>0.78947368421052633</v>
      </c>
      <c r="F5" s="12">
        <v>1.2105263157894737</v>
      </c>
      <c r="G5" s="12">
        <v>19.684210526315791</v>
      </c>
      <c r="H5" s="1">
        <v>0</v>
      </c>
      <c r="I5">
        <v>0</v>
      </c>
      <c r="J5" s="12">
        <v>0</v>
      </c>
    </row>
    <row r="6" spans="1:10" x14ac:dyDescent="0.2">
      <c r="A6" t="s">
        <v>53</v>
      </c>
      <c r="B6">
        <v>13</v>
      </c>
      <c r="C6">
        <v>11</v>
      </c>
      <c r="D6">
        <v>14</v>
      </c>
      <c r="E6" s="1">
        <v>0.7857142857142857</v>
      </c>
      <c r="F6" s="12">
        <v>1.2142857142857142</v>
      </c>
      <c r="G6" s="12">
        <v>28.357142857142858</v>
      </c>
      <c r="H6" s="1">
        <v>0</v>
      </c>
      <c r="I6">
        <v>0</v>
      </c>
      <c r="J6" s="12">
        <v>0</v>
      </c>
    </row>
    <row r="7" spans="1:10" x14ac:dyDescent="0.2">
      <c r="A7" t="s">
        <v>54</v>
      </c>
      <c r="B7">
        <v>12</v>
      </c>
      <c r="C7">
        <v>12</v>
      </c>
      <c r="D7">
        <v>12</v>
      </c>
      <c r="E7" s="1">
        <v>0.91666666666666663</v>
      </c>
      <c r="F7" s="12">
        <v>1.0833333333333333</v>
      </c>
      <c r="G7" s="12">
        <v>15.083333333333334</v>
      </c>
      <c r="H7" s="1">
        <v>0</v>
      </c>
      <c r="I7">
        <v>0</v>
      </c>
      <c r="J7" s="12">
        <v>0</v>
      </c>
    </row>
    <row r="8" spans="1:10" x14ac:dyDescent="0.2">
      <c r="A8" t="s">
        <v>55</v>
      </c>
      <c r="B8">
        <v>15</v>
      </c>
      <c r="C8">
        <v>15</v>
      </c>
      <c r="D8">
        <v>15</v>
      </c>
      <c r="E8" s="1">
        <v>0.8666666666666667</v>
      </c>
      <c r="F8" s="12">
        <v>1.1333333333333333</v>
      </c>
      <c r="G8" s="12">
        <v>51.133333333333333</v>
      </c>
      <c r="H8" s="1">
        <v>0</v>
      </c>
      <c r="I8">
        <v>0</v>
      </c>
      <c r="J8" s="12">
        <v>0</v>
      </c>
    </row>
    <row r="9" spans="1:10" x14ac:dyDescent="0.2">
      <c r="A9" t="s">
        <v>56</v>
      </c>
      <c r="B9">
        <v>11</v>
      </c>
      <c r="C9">
        <v>11</v>
      </c>
      <c r="D9">
        <v>11</v>
      </c>
      <c r="E9" s="1">
        <v>1</v>
      </c>
      <c r="F9" s="12">
        <v>1</v>
      </c>
      <c r="G9" s="12">
        <v>0</v>
      </c>
      <c r="H9" s="1">
        <v>0</v>
      </c>
      <c r="I9">
        <v>0</v>
      </c>
      <c r="J9" s="12">
        <v>0</v>
      </c>
    </row>
    <row r="10" spans="1:10" x14ac:dyDescent="0.2">
      <c r="A10" t="s">
        <v>57</v>
      </c>
      <c r="B10">
        <v>27</v>
      </c>
      <c r="C10">
        <v>26</v>
      </c>
      <c r="D10">
        <v>28</v>
      </c>
      <c r="E10" s="1">
        <v>0.9285714285714286</v>
      </c>
      <c r="F10" s="12">
        <v>1.0714285714285714</v>
      </c>
      <c r="G10" s="12">
        <v>14.142857142857142</v>
      </c>
      <c r="H10" s="1">
        <v>0</v>
      </c>
      <c r="I10">
        <v>0</v>
      </c>
      <c r="J10" s="12">
        <v>0</v>
      </c>
    </row>
    <row r="11" spans="1:10" x14ac:dyDescent="0.2">
      <c r="A11" t="s">
        <v>58</v>
      </c>
      <c r="B11">
        <v>42</v>
      </c>
      <c r="C11">
        <v>37</v>
      </c>
      <c r="D11">
        <v>44</v>
      </c>
      <c r="E11" s="1">
        <v>0.90909090909090906</v>
      </c>
      <c r="F11" s="12">
        <v>1.1363636363636365</v>
      </c>
      <c r="G11" s="12">
        <v>25.931818181818183</v>
      </c>
      <c r="H11" s="1">
        <v>0</v>
      </c>
      <c r="I11">
        <v>0</v>
      </c>
      <c r="J11" s="12">
        <v>0</v>
      </c>
    </row>
    <row r="12" spans="1:10" x14ac:dyDescent="0.2">
      <c r="A12" t="s">
        <v>59</v>
      </c>
      <c r="B12">
        <v>44</v>
      </c>
      <c r="C12">
        <v>41</v>
      </c>
      <c r="D12">
        <v>47</v>
      </c>
      <c r="E12" s="1">
        <v>0.85106382978723405</v>
      </c>
      <c r="F12" s="12">
        <v>1.1489361702127661</v>
      </c>
      <c r="G12" s="12">
        <v>19.148936170212767</v>
      </c>
      <c r="H12" s="1">
        <v>0</v>
      </c>
      <c r="I12">
        <v>0</v>
      </c>
      <c r="J12" s="12">
        <v>0</v>
      </c>
    </row>
    <row r="13" spans="1:10" x14ac:dyDescent="0.2">
      <c r="A13" t="s">
        <v>60</v>
      </c>
      <c r="B13">
        <v>62</v>
      </c>
      <c r="C13">
        <v>59</v>
      </c>
      <c r="D13">
        <v>64</v>
      </c>
      <c r="E13" s="1">
        <v>0.9375</v>
      </c>
      <c r="F13" s="12">
        <v>1.0625</v>
      </c>
      <c r="G13" s="12">
        <v>6.078125</v>
      </c>
      <c r="H13" s="1">
        <v>0</v>
      </c>
      <c r="I13">
        <v>0</v>
      </c>
      <c r="J13" s="12">
        <v>0</v>
      </c>
    </row>
    <row r="14" spans="1:10" x14ac:dyDescent="0.2">
      <c r="A14" t="s">
        <v>61</v>
      </c>
      <c r="B14">
        <v>60</v>
      </c>
      <c r="C14">
        <v>58</v>
      </c>
      <c r="D14">
        <v>63</v>
      </c>
      <c r="E14" s="1">
        <v>0.96825396825396826</v>
      </c>
      <c r="F14" s="12">
        <v>1.0317460317460319</v>
      </c>
      <c r="G14" s="12">
        <v>6.0317460317460316</v>
      </c>
      <c r="H14" s="1">
        <v>0</v>
      </c>
      <c r="I14">
        <v>0</v>
      </c>
      <c r="J14" s="12">
        <v>0</v>
      </c>
    </row>
    <row r="15" spans="1:10" x14ac:dyDescent="0.2">
      <c r="A15" t="s">
        <v>62</v>
      </c>
      <c r="B15">
        <v>69</v>
      </c>
      <c r="C15">
        <v>62</v>
      </c>
      <c r="D15">
        <v>76</v>
      </c>
      <c r="E15" s="1">
        <v>0.94736842105263153</v>
      </c>
      <c r="F15" s="12">
        <v>1.0526315789473684</v>
      </c>
      <c r="G15" s="12">
        <v>16.407894736842106</v>
      </c>
      <c r="H15" s="1">
        <v>0</v>
      </c>
      <c r="I15">
        <v>0</v>
      </c>
      <c r="J15" s="12">
        <v>0</v>
      </c>
    </row>
    <row r="16" spans="1:10" x14ac:dyDescent="0.2">
      <c r="A16" t="s">
        <v>63</v>
      </c>
      <c r="B16">
        <v>60</v>
      </c>
      <c r="C16">
        <v>53</v>
      </c>
      <c r="D16">
        <v>61</v>
      </c>
      <c r="E16" s="1">
        <v>0.91803278688524592</v>
      </c>
      <c r="F16" s="12">
        <v>1.1147540983606556</v>
      </c>
      <c r="G16" s="12">
        <v>16.42622950819672</v>
      </c>
      <c r="H16" s="1">
        <v>0</v>
      </c>
      <c r="I16">
        <v>0</v>
      </c>
      <c r="J16" s="12">
        <v>0</v>
      </c>
    </row>
    <row r="17" spans="1:10" x14ac:dyDescent="0.2">
      <c r="A17" t="s">
        <v>64</v>
      </c>
      <c r="B17">
        <v>61</v>
      </c>
      <c r="C17">
        <v>57</v>
      </c>
      <c r="D17">
        <v>65</v>
      </c>
      <c r="E17" s="1">
        <v>0.87692307692307692</v>
      </c>
      <c r="F17" s="12">
        <v>1.1692307692307693</v>
      </c>
      <c r="G17" s="12">
        <v>18.923076923076923</v>
      </c>
      <c r="H17" s="1">
        <v>0</v>
      </c>
      <c r="I17">
        <v>0</v>
      </c>
      <c r="J17" s="12">
        <v>0</v>
      </c>
    </row>
    <row r="18" spans="1:10" x14ac:dyDescent="0.2">
      <c r="A18" t="s">
        <v>65</v>
      </c>
      <c r="B18">
        <v>61</v>
      </c>
      <c r="C18">
        <v>59</v>
      </c>
      <c r="D18">
        <v>64</v>
      </c>
      <c r="E18" s="1">
        <v>0.953125</v>
      </c>
      <c r="F18" s="12">
        <v>1.0625</v>
      </c>
      <c r="G18" s="12">
        <v>0.953125</v>
      </c>
      <c r="H18" s="1">
        <v>0</v>
      </c>
      <c r="I18">
        <v>0</v>
      </c>
      <c r="J18" s="12">
        <v>0</v>
      </c>
    </row>
    <row r="19" spans="1:10" x14ac:dyDescent="0.2">
      <c r="A19" t="s">
        <v>66</v>
      </c>
      <c r="B19">
        <v>387</v>
      </c>
      <c r="C19">
        <v>376</v>
      </c>
      <c r="D19">
        <v>409</v>
      </c>
      <c r="E19" s="1">
        <v>0.90220048899755501</v>
      </c>
      <c r="F19" s="12">
        <v>1.1173594132029341</v>
      </c>
      <c r="G19" s="12">
        <v>14.026894865525673</v>
      </c>
      <c r="H19" s="1">
        <v>0</v>
      </c>
      <c r="I19">
        <v>0</v>
      </c>
      <c r="J19" s="12">
        <v>0</v>
      </c>
    </row>
    <row r="20" spans="1:10" x14ac:dyDescent="0.2">
      <c r="A20" t="s">
        <v>67</v>
      </c>
      <c r="B20">
        <v>361</v>
      </c>
      <c r="C20">
        <v>343</v>
      </c>
      <c r="D20">
        <v>372</v>
      </c>
      <c r="E20" s="1">
        <v>0.91666666666666663</v>
      </c>
      <c r="F20" s="12">
        <v>1.1263440860215055</v>
      </c>
      <c r="G20" s="12">
        <v>12.78494623655914</v>
      </c>
      <c r="H20" s="1">
        <v>0</v>
      </c>
      <c r="I20">
        <v>0</v>
      </c>
      <c r="J20" s="12">
        <v>0</v>
      </c>
    </row>
    <row r="21" spans="1:10" x14ac:dyDescent="0.2">
      <c r="A21" t="s">
        <v>68</v>
      </c>
      <c r="B21">
        <v>390</v>
      </c>
      <c r="C21">
        <v>379</v>
      </c>
      <c r="D21">
        <v>416</v>
      </c>
      <c r="E21" s="1">
        <v>0.87019230769230771</v>
      </c>
      <c r="F21" s="12">
        <v>1.1658653846153846</v>
      </c>
      <c r="G21" s="12">
        <v>22.9375</v>
      </c>
      <c r="H21" s="1">
        <v>0</v>
      </c>
      <c r="I21">
        <v>0</v>
      </c>
      <c r="J21" s="12">
        <v>0</v>
      </c>
    </row>
    <row r="22" spans="1:10" x14ac:dyDescent="0.2">
      <c r="A22" t="s">
        <v>69</v>
      </c>
      <c r="B22">
        <v>415</v>
      </c>
      <c r="C22">
        <v>394</v>
      </c>
      <c r="D22">
        <v>440</v>
      </c>
      <c r="E22" s="1">
        <v>0.88409090909090904</v>
      </c>
      <c r="F22" s="12">
        <v>1.1477272727272727</v>
      </c>
      <c r="G22" s="12">
        <v>21.213636363636365</v>
      </c>
      <c r="H22" s="1">
        <v>0</v>
      </c>
      <c r="I22">
        <v>0</v>
      </c>
      <c r="J22" s="12">
        <v>0</v>
      </c>
    </row>
    <row r="23" spans="1:10" x14ac:dyDescent="0.2">
      <c r="A23" t="s">
        <v>70</v>
      </c>
      <c r="B23">
        <v>378</v>
      </c>
      <c r="C23">
        <v>360</v>
      </c>
      <c r="D23">
        <v>394</v>
      </c>
      <c r="E23" s="1">
        <v>0.89593908629441621</v>
      </c>
      <c r="F23" s="12">
        <v>1.1269035532994924</v>
      </c>
      <c r="G23" s="12">
        <v>20.583756345177665</v>
      </c>
      <c r="H23" s="1">
        <v>0</v>
      </c>
      <c r="I23">
        <v>0</v>
      </c>
      <c r="J23" s="12">
        <v>0</v>
      </c>
    </row>
    <row r="24" spans="1:10" x14ac:dyDescent="0.2">
      <c r="A24" t="s">
        <v>71</v>
      </c>
      <c r="B24">
        <v>280</v>
      </c>
      <c r="C24">
        <v>258</v>
      </c>
      <c r="D24">
        <v>295</v>
      </c>
      <c r="E24" s="1">
        <v>0.86440677966101698</v>
      </c>
      <c r="F24" s="12">
        <v>1.159322033898305</v>
      </c>
      <c r="G24" s="12">
        <v>34.72542372881356</v>
      </c>
      <c r="H24" s="1">
        <v>0</v>
      </c>
      <c r="I24">
        <v>0</v>
      </c>
      <c r="J24" s="12">
        <v>0</v>
      </c>
    </row>
    <row r="25" spans="1:10" x14ac:dyDescent="0.2">
      <c r="C25">
        <v>115</v>
      </c>
      <c r="D25">
        <v>130</v>
      </c>
      <c r="E25" s="1">
        <v>0.9</v>
      </c>
      <c r="F25" s="12">
        <v>1.1461538461538461</v>
      </c>
      <c r="G25" s="12">
        <v>18.600000000000001</v>
      </c>
      <c r="H25" s="1">
        <v>0</v>
      </c>
      <c r="I25">
        <v>0</v>
      </c>
      <c r="J25" s="12">
        <v>0</v>
      </c>
    </row>
    <row r="26" spans="1:10" x14ac:dyDescent="0.2">
      <c r="B26">
        <v>3024</v>
      </c>
      <c r="C26">
        <v>2861</v>
      </c>
      <c r="D26">
        <v>3170</v>
      </c>
      <c r="E26" s="1">
        <v>0.89495268138801265</v>
      </c>
      <c r="F26" s="12">
        <v>1.1324921135646688</v>
      </c>
      <c r="G26" s="12">
        <v>19.041640378548895</v>
      </c>
      <c r="H26" s="1">
        <v>0</v>
      </c>
      <c r="I26">
        <v>0</v>
      </c>
      <c r="J26" s="12">
        <v>0</v>
      </c>
    </row>
  </sheetData>
  <conditionalFormatting sqref="A19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D197-865B-F044-B27C-22E70F7262BA}">
  <dimension ref="A1:O12"/>
  <sheetViews>
    <sheetView workbookViewId="0">
      <selection activeCell="O17" sqref="O17"/>
    </sheetView>
  </sheetViews>
  <sheetFormatPr baseColWidth="10" defaultColWidth="10.6640625" defaultRowHeight="16" x14ac:dyDescent="0.2"/>
  <cols>
    <col min="15" max="15" width="16" customWidth="1"/>
  </cols>
  <sheetData>
    <row r="1" spans="1:15" s="4" customFormat="1" x14ac:dyDescent="0.2">
      <c r="A1" s="4" t="s">
        <v>73</v>
      </c>
      <c r="B1" s="4" t="s">
        <v>130</v>
      </c>
      <c r="C1" s="4" t="s">
        <v>23</v>
      </c>
      <c r="D1" s="4" t="s">
        <v>4</v>
      </c>
      <c r="E1" s="4" t="s">
        <v>5</v>
      </c>
      <c r="F1" s="4" t="s">
        <v>45</v>
      </c>
      <c r="G1" s="4" t="s">
        <v>24</v>
      </c>
      <c r="H1" s="4" t="s">
        <v>131</v>
      </c>
      <c r="I1" s="4" t="s">
        <v>132</v>
      </c>
      <c r="J1" s="4" t="s">
        <v>133</v>
      </c>
      <c r="N1" s="4" t="s">
        <v>143</v>
      </c>
      <c r="O1" s="4" t="s">
        <v>144</v>
      </c>
    </row>
    <row r="2" spans="1:15" x14ac:dyDescent="0.2">
      <c r="A2" s="14" t="s">
        <v>25</v>
      </c>
      <c r="B2" s="14">
        <v>694</v>
      </c>
      <c r="C2" s="14">
        <v>651</v>
      </c>
      <c r="D2" s="14">
        <v>861</v>
      </c>
      <c r="E2" s="15">
        <v>0.80371660859465732</v>
      </c>
      <c r="F2" s="16">
        <v>1.3135888501742161</v>
      </c>
      <c r="G2" s="16">
        <v>50.566782810685247</v>
      </c>
      <c r="H2" s="14">
        <v>0</v>
      </c>
      <c r="I2" s="16">
        <v>0</v>
      </c>
      <c r="J2" s="15">
        <v>0</v>
      </c>
      <c r="N2" s="14">
        <f>MAX(B2:B11)</f>
        <v>694</v>
      </c>
      <c r="O2" s="14">
        <f>MAX(C2:C11)</f>
        <v>651</v>
      </c>
    </row>
    <row r="3" spans="1:15" x14ac:dyDescent="0.2">
      <c r="A3" t="s">
        <v>26</v>
      </c>
      <c r="B3">
        <v>520</v>
      </c>
      <c r="C3">
        <v>516</v>
      </c>
      <c r="D3">
        <v>577</v>
      </c>
      <c r="E3" s="1">
        <v>0.83188908145580587</v>
      </c>
      <c r="F3" s="12">
        <v>1.2478336221837087</v>
      </c>
      <c r="G3" s="12">
        <v>27.51473136915078</v>
      </c>
      <c r="H3">
        <v>0</v>
      </c>
      <c r="I3" s="12">
        <v>0</v>
      </c>
      <c r="J3" s="1">
        <v>0</v>
      </c>
    </row>
    <row r="4" spans="1:15" x14ac:dyDescent="0.2">
      <c r="A4" t="s">
        <v>75</v>
      </c>
      <c r="B4">
        <v>284</v>
      </c>
      <c r="C4">
        <v>280</v>
      </c>
      <c r="D4">
        <v>331</v>
      </c>
      <c r="E4" s="1">
        <v>0.80966767371601212</v>
      </c>
      <c r="F4" s="12">
        <v>1.2930513595166162</v>
      </c>
      <c r="G4" s="12">
        <v>38.368580060422964</v>
      </c>
      <c r="H4">
        <v>0</v>
      </c>
      <c r="I4" s="12">
        <v>0</v>
      </c>
      <c r="J4" s="1">
        <v>0</v>
      </c>
    </row>
    <row r="5" spans="1:15" x14ac:dyDescent="0.2">
      <c r="A5" t="s">
        <v>27</v>
      </c>
      <c r="B5">
        <v>280</v>
      </c>
      <c r="C5">
        <v>276</v>
      </c>
      <c r="D5">
        <v>309</v>
      </c>
      <c r="E5" s="1">
        <v>0.82847896440129454</v>
      </c>
      <c r="F5" s="12">
        <v>1.2815533980582525</v>
      </c>
      <c r="G5" s="12">
        <v>40.747572815533978</v>
      </c>
      <c r="H5">
        <v>0</v>
      </c>
      <c r="I5" s="12">
        <v>0</v>
      </c>
      <c r="J5" s="1">
        <v>0</v>
      </c>
    </row>
    <row r="6" spans="1:15" x14ac:dyDescent="0.2">
      <c r="A6" t="s">
        <v>31</v>
      </c>
      <c r="B6">
        <v>211</v>
      </c>
      <c r="C6">
        <v>210</v>
      </c>
      <c r="D6">
        <v>241</v>
      </c>
      <c r="E6" s="1">
        <v>0.82157676348547715</v>
      </c>
      <c r="F6" s="12">
        <v>1.2780082987551866</v>
      </c>
      <c r="G6" s="12">
        <v>38.556016597510371</v>
      </c>
      <c r="H6">
        <v>0</v>
      </c>
      <c r="I6" s="12">
        <v>0</v>
      </c>
      <c r="J6" s="1">
        <v>0</v>
      </c>
    </row>
    <row r="7" spans="1:15" x14ac:dyDescent="0.2">
      <c r="A7" t="s">
        <v>76</v>
      </c>
      <c r="B7">
        <v>160</v>
      </c>
      <c r="C7">
        <v>157</v>
      </c>
      <c r="D7">
        <v>203</v>
      </c>
      <c r="E7" s="1">
        <v>0.81280788177339902</v>
      </c>
      <c r="F7" s="12">
        <v>1.2857142857142858</v>
      </c>
      <c r="G7" s="12">
        <v>36.615763546798028</v>
      </c>
      <c r="H7">
        <v>0</v>
      </c>
      <c r="I7" s="12">
        <v>0</v>
      </c>
      <c r="J7" s="1">
        <v>0</v>
      </c>
    </row>
    <row r="8" spans="1:15" x14ac:dyDescent="0.2">
      <c r="A8" t="s">
        <v>80</v>
      </c>
      <c r="B8">
        <v>151</v>
      </c>
      <c r="C8">
        <v>150</v>
      </c>
      <c r="D8">
        <v>173</v>
      </c>
      <c r="E8" s="1">
        <v>0.79190751445086704</v>
      </c>
      <c r="F8" s="12">
        <v>1.346820809248555</v>
      </c>
      <c r="G8" s="12">
        <v>45.150289017341038</v>
      </c>
      <c r="H8">
        <v>0</v>
      </c>
      <c r="I8" s="12">
        <v>0</v>
      </c>
      <c r="J8" s="1">
        <v>0</v>
      </c>
    </row>
    <row r="9" spans="1:15" x14ac:dyDescent="0.2">
      <c r="A9" t="s">
        <v>28</v>
      </c>
      <c r="B9">
        <v>149</v>
      </c>
      <c r="C9">
        <v>146</v>
      </c>
      <c r="D9">
        <v>162</v>
      </c>
      <c r="E9" s="1">
        <v>0.81481481481481477</v>
      </c>
      <c r="F9" s="12">
        <v>1.3271604938271604</v>
      </c>
      <c r="G9" s="12">
        <v>37.345679012345677</v>
      </c>
      <c r="H9">
        <v>0</v>
      </c>
      <c r="I9" s="12">
        <v>0</v>
      </c>
      <c r="J9" s="1">
        <v>0</v>
      </c>
    </row>
    <row r="10" spans="1:15" x14ac:dyDescent="0.2">
      <c r="A10" t="s">
        <v>78</v>
      </c>
      <c r="B10">
        <v>138</v>
      </c>
      <c r="C10">
        <v>137</v>
      </c>
      <c r="D10">
        <v>148</v>
      </c>
      <c r="E10" s="1">
        <v>0.85135135135135132</v>
      </c>
      <c r="F10" s="12">
        <v>1.2567567567567568</v>
      </c>
      <c r="G10" s="12">
        <v>38.851351351351354</v>
      </c>
      <c r="H10">
        <v>0</v>
      </c>
      <c r="I10" s="12">
        <v>0</v>
      </c>
      <c r="J10" s="1">
        <v>0</v>
      </c>
    </row>
    <row r="11" spans="1:15" x14ac:dyDescent="0.2">
      <c r="A11" t="s">
        <v>79</v>
      </c>
      <c r="B11">
        <v>125</v>
      </c>
      <c r="C11">
        <v>125</v>
      </c>
      <c r="D11">
        <v>143</v>
      </c>
      <c r="E11" s="1">
        <v>0.79020979020979021</v>
      </c>
      <c r="F11" s="12">
        <v>1.2797202797202798</v>
      </c>
      <c r="G11" s="12">
        <v>27.34965034965035</v>
      </c>
      <c r="H11">
        <v>0</v>
      </c>
      <c r="I11" s="12">
        <v>0</v>
      </c>
      <c r="J11" s="1">
        <v>0</v>
      </c>
    </row>
    <row r="12" spans="1:15" x14ac:dyDescent="0.2">
      <c r="B12">
        <v>4298</v>
      </c>
      <c r="C12">
        <v>4218</v>
      </c>
      <c r="D12">
        <v>4935</v>
      </c>
      <c r="E12" s="1">
        <v>0.82431610942249245</v>
      </c>
      <c r="F12" s="12">
        <v>1.2721377912867275</v>
      </c>
      <c r="G12" s="12">
        <v>36.227355623100301</v>
      </c>
      <c r="H12">
        <v>0</v>
      </c>
      <c r="I12" s="12">
        <v>0</v>
      </c>
      <c r="J12" s="1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F341-F7E7-B341-8AB5-E4F6D4E63621}">
  <dimension ref="A1:O12"/>
  <sheetViews>
    <sheetView workbookViewId="0">
      <selection activeCell="N2" sqref="N2:O2"/>
    </sheetView>
  </sheetViews>
  <sheetFormatPr baseColWidth="10" defaultColWidth="10.6640625" defaultRowHeight="16" x14ac:dyDescent="0.2"/>
  <cols>
    <col min="15" max="15" width="14.33203125" customWidth="1"/>
  </cols>
  <sheetData>
    <row r="1" spans="1:15" s="4" customFormat="1" x14ac:dyDescent="0.2">
      <c r="A1" s="4" t="s">
        <v>29</v>
      </c>
      <c r="B1" s="4" t="s">
        <v>130</v>
      </c>
      <c r="C1" s="4" t="s">
        <v>23</v>
      </c>
      <c r="D1" s="4" t="s">
        <v>4</v>
      </c>
      <c r="E1" s="4" t="s">
        <v>5</v>
      </c>
      <c r="F1" s="4" t="s">
        <v>45</v>
      </c>
      <c r="G1" s="4" t="s">
        <v>24</v>
      </c>
      <c r="H1" s="4" t="s">
        <v>131</v>
      </c>
      <c r="I1" s="4" t="s">
        <v>132</v>
      </c>
      <c r="J1" s="4" t="s">
        <v>133</v>
      </c>
      <c r="N1" s="4" t="s">
        <v>143</v>
      </c>
      <c r="O1" s="4" t="s">
        <v>144</v>
      </c>
    </row>
    <row r="2" spans="1:15" x14ac:dyDescent="0.2">
      <c r="A2" s="14" t="s">
        <v>25</v>
      </c>
      <c r="B2" s="14">
        <v>201</v>
      </c>
      <c r="C2" s="14">
        <v>194</v>
      </c>
      <c r="D2" s="14">
        <v>224</v>
      </c>
      <c r="E2" s="15">
        <v>0.8348214285714286</v>
      </c>
      <c r="F2" s="16">
        <v>1.2455357142857142</v>
      </c>
      <c r="G2" s="16">
        <v>27.495535714285715</v>
      </c>
      <c r="H2" s="14">
        <v>0</v>
      </c>
      <c r="I2" s="16">
        <v>0</v>
      </c>
      <c r="J2" s="15">
        <v>0</v>
      </c>
      <c r="N2" s="14">
        <f>MAX(B2:B11)</f>
        <v>201</v>
      </c>
      <c r="O2" s="14">
        <f>MAX(C2:C11)</f>
        <v>194</v>
      </c>
    </row>
    <row r="3" spans="1:15" x14ac:dyDescent="0.2">
      <c r="A3" t="s">
        <v>30</v>
      </c>
      <c r="B3">
        <v>143</v>
      </c>
      <c r="C3">
        <v>116</v>
      </c>
      <c r="D3">
        <v>212</v>
      </c>
      <c r="E3" s="1">
        <v>0.78301886792452835</v>
      </c>
      <c r="F3" s="12">
        <v>1.4386792452830188</v>
      </c>
      <c r="G3" s="12">
        <v>89.037735849056602</v>
      </c>
      <c r="H3">
        <v>0</v>
      </c>
      <c r="I3" s="12">
        <v>0</v>
      </c>
      <c r="J3" s="1">
        <v>0</v>
      </c>
    </row>
    <row r="4" spans="1:15" x14ac:dyDescent="0.2">
      <c r="A4" t="s">
        <v>33</v>
      </c>
      <c r="B4">
        <v>62</v>
      </c>
      <c r="C4">
        <v>62</v>
      </c>
      <c r="D4">
        <v>68</v>
      </c>
      <c r="E4" s="1">
        <v>0.92647058823529416</v>
      </c>
      <c r="F4" s="12">
        <v>1.1323529411764706</v>
      </c>
      <c r="G4" s="12">
        <v>6</v>
      </c>
      <c r="H4">
        <v>0</v>
      </c>
      <c r="I4" s="12">
        <v>0</v>
      </c>
      <c r="J4" s="1">
        <v>0</v>
      </c>
    </row>
    <row r="5" spans="1:15" x14ac:dyDescent="0.2">
      <c r="A5" t="s">
        <v>119</v>
      </c>
      <c r="B5">
        <v>62</v>
      </c>
      <c r="C5">
        <v>62</v>
      </c>
      <c r="D5">
        <v>64</v>
      </c>
      <c r="E5" s="1">
        <v>0.78125</v>
      </c>
      <c r="F5" s="12">
        <v>1.453125</v>
      </c>
      <c r="G5" s="12">
        <v>67.140625</v>
      </c>
      <c r="H5">
        <v>0</v>
      </c>
      <c r="I5" s="12">
        <v>0</v>
      </c>
      <c r="J5" s="1">
        <v>0</v>
      </c>
    </row>
    <row r="6" spans="1:15" x14ac:dyDescent="0.2">
      <c r="A6" t="s">
        <v>85</v>
      </c>
      <c r="B6">
        <v>58</v>
      </c>
      <c r="C6">
        <v>58</v>
      </c>
      <c r="D6">
        <v>62</v>
      </c>
      <c r="E6" s="1">
        <v>0.87096774193548387</v>
      </c>
      <c r="F6" s="12">
        <v>1.1774193548387097</v>
      </c>
      <c r="G6" s="12">
        <v>31.532258064516128</v>
      </c>
      <c r="H6">
        <v>0</v>
      </c>
      <c r="I6" s="12">
        <v>0</v>
      </c>
      <c r="J6" s="1">
        <v>0</v>
      </c>
    </row>
    <row r="7" spans="1:15" x14ac:dyDescent="0.2">
      <c r="A7" t="s">
        <v>32</v>
      </c>
      <c r="B7">
        <v>47</v>
      </c>
      <c r="C7">
        <v>47</v>
      </c>
      <c r="D7">
        <v>49</v>
      </c>
      <c r="E7" s="1">
        <v>0.77551020408163263</v>
      </c>
      <c r="F7" s="12">
        <v>1.2653061224489797</v>
      </c>
      <c r="G7" s="12">
        <v>42.142857142857146</v>
      </c>
      <c r="H7">
        <v>0</v>
      </c>
      <c r="I7" s="12">
        <v>0</v>
      </c>
      <c r="J7" s="1">
        <v>0</v>
      </c>
    </row>
    <row r="8" spans="1:15" x14ac:dyDescent="0.2">
      <c r="A8" t="s">
        <v>35</v>
      </c>
      <c r="B8">
        <v>43</v>
      </c>
      <c r="C8">
        <v>43</v>
      </c>
      <c r="D8">
        <v>46</v>
      </c>
      <c r="E8" s="1">
        <v>0.78260869565217395</v>
      </c>
      <c r="F8" s="12">
        <v>1.3695652173913044</v>
      </c>
      <c r="G8" s="12">
        <v>74.065217391304344</v>
      </c>
      <c r="H8">
        <v>0</v>
      </c>
      <c r="I8" s="12">
        <v>0</v>
      </c>
      <c r="J8" s="1">
        <v>0</v>
      </c>
    </row>
    <row r="9" spans="1:15" x14ac:dyDescent="0.2">
      <c r="A9" t="s">
        <v>36</v>
      </c>
      <c r="B9">
        <v>41</v>
      </c>
      <c r="C9">
        <v>41</v>
      </c>
      <c r="D9">
        <v>45</v>
      </c>
      <c r="E9" s="1">
        <v>0.82222222222222219</v>
      </c>
      <c r="F9" s="12">
        <v>1.3333333333333333</v>
      </c>
      <c r="G9" s="12">
        <v>49.755555555555553</v>
      </c>
      <c r="H9">
        <v>0</v>
      </c>
      <c r="I9" s="12">
        <v>0</v>
      </c>
      <c r="J9" s="1">
        <v>0</v>
      </c>
    </row>
    <row r="10" spans="1:15" x14ac:dyDescent="0.2">
      <c r="A10" t="s">
        <v>135</v>
      </c>
      <c r="B10">
        <v>36</v>
      </c>
      <c r="C10">
        <v>35</v>
      </c>
      <c r="D10">
        <v>38</v>
      </c>
      <c r="E10" s="1">
        <v>0.81578947368421051</v>
      </c>
      <c r="F10" s="12">
        <v>1.236842105263158</v>
      </c>
      <c r="G10" s="12">
        <v>34.184210526315788</v>
      </c>
      <c r="H10">
        <v>0</v>
      </c>
      <c r="I10" s="12">
        <v>0</v>
      </c>
      <c r="J10" s="1">
        <v>0</v>
      </c>
    </row>
    <row r="11" spans="1:15" x14ac:dyDescent="0.2">
      <c r="A11" t="s">
        <v>139</v>
      </c>
      <c r="B11">
        <v>33</v>
      </c>
      <c r="C11">
        <v>33</v>
      </c>
      <c r="D11">
        <v>33</v>
      </c>
      <c r="E11" s="1">
        <v>0.75757575757575757</v>
      </c>
      <c r="F11" s="12">
        <v>1.393939393939394</v>
      </c>
      <c r="G11" s="12">
        <v>94.303030303030297</v>
      </c>
      <c r="H11">
        <v>0</v>
      </c>
      <c r="I11" s="12">
        <v>0</v>
      </c>
      <c r="J11" s="1">
        <v>0</v>
      </c>
    </row>
    <row r="12" spans="1:15" x14ac:dyDescent="0.2">
      <c r="B12">
        <v>4332</v>
      </c>
      <c r="C12">
        <v>4218</v>
      </c>
      <c r="D12">
        <v>4935</v>
      </c>
      <c r="E12" s="1">
        <v>0.82431610942249245</v>
      </c>
      <c r="F12" s="12">
        <v>1.2721377912867275</v>
      </c>
      <c r="G12" s="12">
        <v>36.227355623100301</v>
      </c>
      <c r="H12">
        <v>0</v>
      </c>
      <c r="I12" s="12">
        <v>0</v>
      </c>
      <c r="J12" s="1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A7CA1-9CC6-874E-BE92-FD8A205A0FFE}">
  <dimension ref="A1:O9"/>
  <sheetViews>
    <sheetView workbookViewId="0">
      <selection activeCell="N2" sqref="N2:O2"/>
    </sheetView>
  </sheetViews>
  <sheetFormatPr baseColWidth="10" defaultColWidth="10.6640625" defaultRowHeight="16" x14ac:dyDescent="0.2"/>
  <sheetData>
    <row r="1" spans="1:15" s="5" customFormat="1" x14ac:dyDescent="0.2">
      <c r="A1" s="5" t="s">
        <v>122</v>
      </c>
      <c r="B1" s="5" t="s">
        <v>122</v>
      </c>
      <c r="C1" s="5" t="s">
        <v>130</v>
      </c>
      <c r="D1" s="5" t="s">
        <v>23</v>
      </c>
      <c r="E1" s="5" t="s">
        <v>4</v>
      </c>
      <c r="F1" s="5" t="s">
        <v>5</v>
      </c>
      <c r="G1" s="5" t="s">
        <v>45</v>
      </c>
      <c r="H1" s="5" t="s">
        <v>24</v>
      </c>
      <c r="I1" s="5" t="s">
        <v>133</v>
      </c>
      <c r="J1" s="5" t="s">
        <v>131</v>
      </c>
      <c r="K1" s="5" t="s">
        <v>132</v>
      </c>
      <c r="N1" s="5" t="s">
        <v>143</v>
      </c>
      <c r="O1" s="5" t="s">
        <v>144</v>
      </c>
    </row>
    <row r="2" spans="1:15" x14ac:dyDescent="0.2">
      <c r="A2" s="14" t="s">
        <v>123</v>
      </c>
      <c r="B2" s="14" t="s">
        <v>37</v>
      </c>
      <c r="C2" s="14">
        <v>666</v>
      </c>
      <c r="D2" s="14">
        <v>641</v>
      </c>
      <c r="E2" s="14">
        <v>728</v>
      </c>
      <c r="F2" s="15">
        <v>0.81456043956043955</v>
      </c>
      <c r="G2" s="16">
        <v>1.2980769230769231</v>
      </c>
      <c r="H2" s="16">
        <v>33.917582417582416</v>
      </c>
      <c r="I2" s="15">
        <v>0</v>
      </c>
      <c r="J2" s="14">
        <v>0</v>
      </c>
      <c r="K2" s="16">
        <v>0</v>
      </c>
      <c r="N2" s="14">
        <f>MAX(C2:C8)</f>
        <v>666</v>
      </c>
      <c r="O2" s="14">
        <f>MAX(D2:D8)</f>
        <v>641</v>
      </c>
    </row>
    <row r="3" spans="1:15" x14ac:dyDescent="0.2">
      <c r="A3" t="s">
        <v>124</v>
      </c>
      <c r="B3" t="s">
        <v>38</v>
      </c>
      <c r="C3">
        <v>588</v>
      </c>
      <c r="D3">
        <v>560</v>
      </c>
      <c r="E3">
        <v>636</v>
      </c>
      <c r="F3" s="1">
        <v>0.83647798742138368</v>
      </c>
      <c r="G3" s="12">
        <v>1.2468553459119496</v>
      </c>
      <c r="H3" s="12">
        <v>38.95125786163522</v>
      </c>
      <c r="I3" s="1">
        <v>0</v>
      </c>
      <c r="J3">
        <v>0</v>
      </c>
      <c r="K3" s="12">
        <v>0</v>
      </c>
    </row>
    <row r="4" spans="1:15" x14ac:dyDescent="0.2">
      <c r="A4" t="s">
        <v>125</v>
      </c>
      <c r="B4" t="s">
        <v>39</v>
      </c>
      <c r="C4">
        <v>570</v>
      </c>
      <c r="D4">
        <v>538</v>
      </c>
      <c r="E4">
        <v>607</v>
      </c>
      <c r="F4" s="1">
        <v>0.81054365733113676</v>
      </c>
      <c r="G4" s="12">
        <v>1.2915980230642503</v>
      </c>
      <c r="H4" s="12">
        <v>37.471169686985171</v>
      </c>
      <c r="I4" s="1">
        <v>0</v>
      </c>
      <c r="J4">
        <v>0</v>
      </c>
      <c r="K4" s="12">
        <v>0</v>
      </c>
    </row>
    <row r="5" spans="1:15" x14ac:dyDescent="0.2">
      <c r="A5" t="s">
        <v>126</v>
      </c>
      <c r="B5" t="s">
        <v>40</v>
      </c>
      <c r="C5">
        <v>524</v>
      </c>
      <c r="D5">
        <v>496</v>
      </c>
      <c r="E5">
        <v>579</v>
      </c>
      <c r="F5" s="1">
        <v>0.82556131260794474</v>
      </c>
      <c r="G5" s="12">
        <v>1.2556131260794474</v>
      </c>
      <c r="H5" s="12">
        <v>27.955094991364422</v>
      </c>
      <c r="I5" s="1">
        <v>0</v>
      </c>
      <c r="J5">
        <v>0</v>
      </c>
      <c r="K5" s="12">
        <v>0</v>
      </c>
    </row>
    <row r="6" spans="1:15" x14ac:dyDescent="0.2">
      <c r="A6" t="s">
        <v>127</v>
      </c>
      <c r="B6" t="s">
        <v>41</v>
      </c>
      <c r="C6">
        <v>514</v>
      </c>
      <c r="D6">
        <v>492</v>
      </c>
      <c r="E6">
        <v>553</v>
      </c>
      <c r="F6" s="1">
        <v>0.82820976491862563</v>
      </c>
      <c r="G6" s="12">
        <v>1.244122965641953</v>
      </c>
      <c r="H6" s="12">
        <v>33.119349005424958</v>
      </c>
      <c r="I6" s="1">
        <v>0</v>
      </c>
      <c r="J6">
        <v>0</v>
      </c>
      <c r="K6" s="12">
        <v>0</v>
      </c>
    </row>
    <row r="7" spans="1:15" x14ac:dyDescent="0.2">
      <c r="A7" t="s">
        <v>128</v>
      </c>
      <c r="B7" t="s">
        <v>42</v>
      </c>
      <c r="C7">
        <v>457</v>
      </c>
      <c r="D7">
        <v>437</v>
      </c>
      <c r="E7">
        <v>507</v>
      </c>
      <c r="F7" s="1">
        <v>0.83629191321499019</v>
      </c>
      <c r="G7" s="12">
        <v>1.26232741617357</v>
      </c>
      <c r="H7" s="12">
        <v>35.074950690335307</v>
      </c>
      <c r="I7" s="1">
        <v>0</v>
      </c>
      <c r="J7">
        <v>0</v>
      </c>
      <c r="K7" s="12">
        <v>0</v>
      </c>
    </row>
    <row r="8" spans="1:15" x14ac:dyDescent="0.2">
      <c r="A8" t="s">
        <v>129</v>
      </c>
      <c r="B8" t="s">
        <v>43</v>
      </c>
      <c r="C8">
        <v>617</v>
      </c>
      <c r="D8">
        <v>583</v>
      </c>
      <c r="E8">
        <v>676</v>
      </c>
      <c r="F8" s="1">
        <v>0.82692307692307687</v>
      </c>
      <c r="G8" s="12">
        <v>1.2707100591715976</v>
      </c>
      <c r="H8" s="12">
        <v>32.017751479289942</v>
      </c>
      <c r="I8" s="1">
        <v>0</v>
      </c>
      <c r="J8">
        <v>0</v>
      </c>
      <c r="K8" s="12">
        <v>0</v>
      </c>
    </row>
    <row r="9" spans="1:15" x14ac:dyDescent="0.2">
      <c r="C9">
        <v>3936</v>
      </c>
      <c r="D9">
        <v>3747</v>
      </c>
      <c r="E9">
        <v>4286</v>
      </c>
      <c r="F9" s="1">
        <v>0.8250116658889407</v>
      </c>
      <c r="G9" s="12">
        <v>1.2683154456369576</v>
      </c>
      <c r="H9" s="12">
        <v>34.096593560429305</v>
      </c>
      <c r="I9" s="1">
        <v>0</v>
      </c>
      <c r="J9">
        <v>0</v>
      </c>
      <c r="K9" s="12">
        <v>0</v>
      </c>
    </row>
  </sheetData>
  <phoneticPr fontId="3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385E6-CB87-3C43-AD21-9DAC300C6C33}">
  <dimension ref="A1:N26"/>
  <sheetViews>
    <sheetView workbookViewId="0">
      <selection activeCell="P18" sqref="P18"/>
    </sheetView>
  </sheetViews>
  <sheetFormatPr baseColWidth="10" defaultColWidth="10.6640625" defaultRowHeight="16" x14ac:dyDescent="0.2"/>
  <sheetData>
    <row r="1" spans="1:14" x14ac:dyDescent="0.2">
      <c r="A1" t="s">
        <v>44</v>
      </c>
      <c r="B1" t="s">
        <v>130</v>
      </c>
      <c r="C1" t="s">
        <v>23</v>
      </c>
      <c r="D1" t="s">
        <v>4</v>
      </c>
      <c r="E1" t="s">
        <v>5</v>
      </c>
      <c r="F1" t="s">
        <v>45</v>
      </c>
      <c r="G1" t="s">
        <v>24</v>
      </c>
      <c r="H1" t="s">
        <v>133</v>
      </c>
      <c r="I1" t="s">
        <v>131</v>
      </c>
      <c r="J1" t="s">
        <v>132</v>
      </c>
      <c r="M1" t="s">
        <v>143</v>
      </c>
      <c r="N1" t="s">
        <v>144</v>
      </c>
    </row>
    <row r="2" spans="1:14" x14ac:dyDescent="0.2">
      <c r="A2" t="s">
        <v>49</v>
      </c>
      <c r="B2">
        <v>82</v>
      </c>
      <c r="C2">
        <v>76</v>
      </c>
      <c r="D2">
        <v>85</v>
      </c>
      <c r="E2" s="1">
        <v>0.85882352941176465</v>
      </c>
      <c r="F2" s="12">
        <v>1.2470588235294118</v>
      </c>
      <c r="G2" s="12">
        <v>25.882352941176471</v>
      </c>
      <c r="H2" s="1">
        <v>0</v>
      </c>
      <c r="I2">
        <v>0</v>
      </c>
      <c r="J2" s="12">
        <v>0</v>
      </c>
      <c r="M2" s="14">
        <f>MAX(B2:B25)</f>
        <v>561</v>
      </c>
      <c r="N2" s="35">
        <f>MAX(C2:C25)</f>
        <v>514</v>
      </c>
    </row>
    <row r="3" spans="1:14" x14ac:dyDescent="0.2">
      <c r="A3" t="s">
        <v>50</v>
      </c>
      <c r="B3">
        <v>52</v>
      </c>
      <c r="C3">
        <v>47</v>
      </c>
      <c r="D3">
        <v>53</v>
      </c>
      <c r="E3" s="1">
        <v>0.83018867924528306</v>
      </c>
      <c r="F3" s="12">
        <v>1.2452830188679245</v>
      </c>
      <c r="G3" s="12">
        <v>21.226415094339622</v>
      </c>
      <c r="H3" s="1">
        <v>0</v>
      </c>
      <c r="I3">
        <v>0</v>
      </c>
      <c r="J3" s="12">
        <v>0</v>
      </c>
    </row>
    <row r="4" spans="1:14" x14ac:dyDescent="0.2">
      <c r="A4" t="s">
        <v>51</v>
      </c>
      <c r="B4">
        <v>32</v>
      </c>
      <c r="C4">
        <v>30</v>
      </c>
      <c r="D4">
        <v>31</v>
      </c>
      <c r="E4" s="1">
        <v>0.87096774193548387</v>
      </c>
      <c r="F4" s="12">
        <v>1.2258064516129032</v>
      </c>
      <c r="G4" s="12">
        <v>30.225806451612904</v>
      </c>
      <c r="H4" s="1">
        <v>0</v>
      </c>
      <c r="I4">
        <v>0</v>
      </c>
      <c r="J4" s="12">
        <v>0</v>
      </c>
    </row>
    <row r="5" spans="1:14" x14ac:dyDescent="0.2">
      <c r="A5" t="s">
        <v>52</v>
      </c>
      <c r="B5">
        <v>23</v>
      </c>
      <c r="C5">
        <v>22</v>
      </c>
      <c r="D5">
        <v>23</v>
      </c>
      <c r="E5" s="1">
        <v>0.73913043478260865</v>
      </c>
      <c r="F5" s="12">
        <v>1.3043478260869565</v>
      </c>
      <c r="G5" s="12">
        <v>58.347826086956523</v>
      </c>
      <c r="H5" s="1">
        <v>0</v>
      </c>
      <c r="I5">
        <v>0</v>
      </c>
      <c r="J5" s="12">
        <v>0</v>
      </c>
    </row>
    <row r="6" spans="1:14" x14ac:dyDescent="0.2">
      <c r="A6" t="s">
        <v>53</v>
      </c>
      <c r="B6">
        <v>17</v>
      </c>
      <c r="C6">
        <v>15</v>
      </c>
      <c r="D6">
        <v>16</v>
      </c>
      <c r="E6" s="1">
        <v>0.8125</v>
      </c>
      <c r="F6" s="12">
        <v>1.3125</v>
      </c>
      <c r="G6" s="12">
        <v>53.125</v>
      </c>
      <c r="H6" s="1">
        <v>0</v>
      </c>
      <c r="I6">
        <v>0</v>
      </c>
      <c r="J6" s="12">
        <v>0</v>
      </c>
    </row>
    <row r="7" spans="1:14" x14ac:dyDescent="0.2">
      <c r="A7" t="s">
        <v>54</v>
      </c>
      <c r="B7">
        <v>24</v>
      </c>
      <c r="C7">
        <v>22</v>
      </c>
      <c r="D7">
        <v>24</v>
      </c>
      <c r="E7" s="1">
        <v>0.66666666666666663</v>
      </c>
      <c r="F7" s="12">
        <v>1.4583333333333333</v>
      </c>
      <c r="G7" s="12">
        <v>52.458333333333336</v>
      </c>
      <c r="H7" s="1">
        <v>0</v>
      </c>
      <c r="I7">
        <v>0</v>
      </c>
      <c r="J7" s="12">
        <v>0</v>
      </c>
    </row>
    <row r="8" spans="1:14" x14ac:dyDescent="0.2">
      <c r="A8" t="s">
        <v>55</v>
      </c>
      <c r="B8">
        <v>13</v>
      </c>
      <c r="C8">
        <v>10</v>
      </c>
      <c r="D8">
        <v>11</v>
      </c>
      <c r="E8" s="1">
        <v>0.90909090909090906</v>
      </c>
      <c r="F8" s="12">
        <v>1.6363636363636365</v>
      </c>
      <c r="G8" s="12">
        <v>16.636363636363637</v>
      </c>
      <c r="H8" s="1">
        <v>0</v>
      </c>
      <c r="I8">
        <v>0</v>
      </c>
      <c r="J8" s="12">
        <v>0</v>
      </c>
    </row>
    <row r="9" spans="1:14" x14ac:dyDescent="0.2">
      <c r="A9" t="s">
        <v>56</v>
      </c>
      <c r="B9">
        <v>14</v>
      </c>
      <c r="C9">
        <v>13</v>
      </c>
      <c r="D9">
        <v>14</v>
      </c>
      <c r="E9" s="1">
        <v>0.5714285714285714</v>
      </c>
      <c r="F9" s="12">
        <v>1.6428571428571428</v>
      </c>
      <c r="G9" s="12">
        <v>116.92857142857143</v>
      </c>
      <c r="H9" s="1">
        <v>0</v>
      </c>
      <c r="I9">
        <v>0</v>
      </c>
      <c r="J9" s="12">
        <v>0</v>
      </c>
    </row>
    <row r="10" spans="1:14" x14ac:dyDescent="0.2">
      <c r="A10" t="s">
        <v>57</v>
      </c>
      <c r="B10">
        <v>32</v>
      </c>
      <c r="C10">
        <v>27</v>
      </c>
      <c r="D10">
        <v>34</v>
      </c>
      <c r="E10" s="1">
        <v>0.88235294117647056</v>
      </c>
      <c r="F10" s="12">
        <v>1.1470588235294117</v>
      </c>
      <c r="G10" s="12">
        <v>13.352941176470589</v>
      </c>
      <c r="H10" s="1">
        <v>0</v>
      </c>
      <c r="I10">
        <v>0</v>
      </c>
      <c r="J10" s="12">
        <v>0</v>
      </c>
    </row>
    <row r="11" spans="1:14" x14ac:dyDescent="0.2">
      <c r="A11" t="s">
        <v>58</v>
      </c>
      <c r="B11">
        <v>57</v>
      </c>
      <c r="C11">
        <v>51</v>
      </c>
      <c r="D11">
        <v>58</v>
      </c>
      <c r="E11" s="1">
        <v>0.84482758620689657</v>
      </c>
      <c r="F11" s="12">
        <v>1.2241379310344827</v>
      </c>
      <c r="G11" s="12">
        <v>17.931034482758619</v>
      </c>
      <c r="H11" s="1">
        <v>0</v>
      </c>
      <c r="I11">
        <v>0</v>
      </c>
      <c r="J11" s="12">
        <v>0</v>
      </c>
    </row>
    <row r="12" spans="1:14" x14ac:dyDescent="0.2">
      <c r="A12" t="s">
        <v>59</v>
      </c>
      <c r="B12">
        <v>47</v>
      </c>
      <c r="C12">
        <v>39</v>
      </c>
      <c r="D12">
        <v>53</v>
      </c>
      <c r="E12" s="1">
        <v>0.86792452830188682</v>
      </c>
      <c r="F12" s="12">
        <v>1.1886792452830188</v>
      </c>
      <c r="G12" s="12">
        <v>30.60377358490566</v>
      </c>
      <c r="H12" s="1">
        <v>0</v>
      </c>
      <c r="I12">
        <v>0</v>
      </c>
      <c r="J12" s="12">
        <v>0</v>
      </c>
    </row>
    <row r="13" spans="1:14" x14ac:dyDescent="0.2">
      <c r="A13" t="s">
        <v>60</v>
      </c>
      <c r="B13">
        <v>77</v>
      </c>
      <c r="C13">
        <v>72</v>
      </c>
      <c r="D13">
        <v>83</v>
      </c>
      <c r="E13" s="1">
        <v>0.81927710843373491</v>
      </c>
      <c r="F13" s="12">
        <v>1.2771084337349397</v>
      </c>
      <c r="G13" s="12">
        <v>18.542168674698797</v>
      </c>
      <c r="H13" s="1">
        <v>0</v>
      </c>
      <c r="I13">
        <v>0</v>
      </c>
      <c r="J13" s="12">
        <v>0</v>
      </c>
    </row>
    <row r="14" spans="1:14" x14ac:dyDescent="0.2">
      <c r="A14" t="s">
        <v>61</v>
      </c>
      <c r="B14">
        <v>48</v>
      </c>
      <c r="C14">
        <v>42</v>
      </c>
      <c r="D14">
        <v>50</v>
      </c>
      <c r="E14" s="1">
        <v>0.88</v>
      </c>
      <c r="F14" s="12">
        <v>1.26</v>
      </c>
      <c r="G14" s="12">
        <v>24.04</v>
      </c>
      <c r="H14" s="1">
        <v>0</v>
      </c>
      <c r="I14">
        <v>0</v>
      </c>
      <c r="J14" s="12">
        <v>0</v>
      </c>
    </row>
    <row r="15" spans="1:14" x14ac:dyDescent="0.2">
      <c r="A15" t="s">
        <v>62</v>
      </c>
      <c r="B15">
        <v>81</v>
      </c>
      <c r="C15">
        <v>71</v>
      </c>
      <c r="D15">
        <v>88</v>
      </c>
      <c r="E15" s="1">
        <v>0.80681818181818177</v>
      </c>
      <c r="F15" s="12">
        <v>1.3522727272727273</v>
      </c>
      <c r="G15" s="12">
        <v>43.795454545454547</v>
      </c>
      <c r="H15" s="1">
        <v>0</v>
      </c>
      <c r="I15">
        <v>0</v>
      </c>
      <c r="J15" s="12">
        <v>0</v>
      </c>
    </row>
    <row r="16" spans="1:14" x14ac:dyDescent="0.2">
      <c r="A16" t="s">
        <v>63</v>
      </c>
      <c r="B16">
        <v>90</v>
      </c>
      <c r="C16">
        <v>84</v>
      </c>
      <c r="D16">
        <v>99</v>
      </c>
      <c r="E16" s="1">
        <v>0.73737373737373735</v>
      </c>
      <c r="F16" s="12">
        <v>1.4444444444444444</v>
      </c>
      <c r="G16" s="12">
        <v>51.090909090909093</v>
      </c>
      <c r="H16" s="1">
        <v>0</v>
      </c>
      <c r="I16">
        <v>0</v>
      </c>
      <c r="J16" s="12">
        <v>0</v>
      </c>
    </row>
    <row r="17" spans="1:10" x14ac:dyDescent="0.2">
      <c r="A17" t="s">
        <v>64</v>
      </c>
      <c r="B17">
        <v>77</v>
      </c>
      <c r="C17">
        <v>73</v>
      </c>
      <c r="D17">
        <v>81</v>
      </c>
      <c r="E17" s="1">
        <v>0.72839506172839508</v>
      </c>
      <c r="F17" s="12">
        <v>1.4444444444444444</v>
      </c>
      <c r="G17" s="12">
        <v>47.839506172839506</v>
      </c>
      <c r="H17" s="1">
        <v>0</v>
      </c>
      <c r="I17">
        <v>0</v>
      </c>
      <c r="J17" s="12">
        <v>0</v>
      </c>
    </row>
    <row r="18" spans="1:10" x14ac:dyDescent="0.2">
      <c r="A18" t="s">
        <v>65</v>
      </c>
      <c r="B18">
        <v>88</v>
      </c>
      <c r="C18">
        <v>81</v>
      </c>
      <c r="D18">
        <v>93</v>
      </c>
      <c r="E18" s="1">
        <v>0.87096774193548387</v>
      </c>
      <c r="F18" s="12">
        <v>1.1827956989247312</v>
      </c>
      <c r="G18" s="12">
        <v>13.150537634408602</v>
      </c>
      <c r="H18" s="1">
        <v>0</v>
      </c>
      <c r="I18">
        <v>0</v>
      </c>
      <c r="J18" s="12">
        <v>0</v>
      </c>
    </row>
    <row r="19" spans="1:10" x14ac:dyDescent="0.2">
      <c r="A19" t="s">
        <v>66</v>
      </c>
      <c r="B19">
        <v>449</v>
      </c>
      <c r="C19">
        <v>425</v>
      </c>
      <c r="D19">
        <v>476</v>
      </c>
      <c r="E19" s="1">
        <v>0.83193277310924374</v>
      </c>
      <c r="F19" s="12">
        <v>1.2226890756302522</v>
      </c>
      <c r="G19" s="12">
        <v>27.756302521008404</v>
      </c>
      <c r="H19" s="1">
        <v>0</v>
      </c>
      <c r="I19">
        <v>0</v>
      </c>
      <c r="J19" s="12">
        <v>0</v>
      </c>
    </row>
    <row r="20" spans="1:10" x14ac:dyDescent="0.2">
      <c r="A20" t="s">
        <v>67</v>
      </c>
      <c r="B20">
        <v>429</v>
      </c>
      <c r="C20">
        <v>401</v>
      </c>
      <c r="D20">
        <v>458</v>
      </c>
      <c r="E20" s="1">
        <v>0.82969432314410485</v>
      </c>
      <c r="F20" s="12">
        <v>1.2620087336244541</v>
      </c>
      <c r="G20" s="12">
        <v>35.316593886462883</v>
      </c>
      <c r="H20" s="1">
        <v>0</v>
      </c>
      <c r="I20">
        <v>0</v>
      </c>
      <c r="J20" s="12">
        <v>0</v>
      </c>
    </row>
    <row r="21" spans="1:10" x14ac:dyDescent="0.2">
      <c r="A21" t="s">
        <v>68</v>
      </c>
      <c r="B21">
        <v>462</v>
      </c>
      <c r="C21">
        <v>420</v>
      </c>
      <c r="D21">
        <v>482</v>
      </c>
      <c r="E21" s="1">
        <v>0.86099585062240669</v>
      </c>
      <c r="F21" s="12">
        <v>1.2095435684647302</v>
      </c>
      <c r="G21" s="12">
        <v>27.815352697095435</v>
      </c>
      <c r="H21" s="1">
        <v>0</v>
      </c>
      <c r="I21">
        <v>0</v>
      </c>
      <c r="J21" s="12">
        <v>0</v>
      </c>
    </row>
    <row r="22" spans="1:10" x14ac:dyDescent="0.2">
      <c r="A22" s="35" t="s">
        <v>69</v>
      </c>
      <c r="B22" s="35">
        <v>554</v>
      </c>
      <c r="C22" s="35">
        <v>514</v>
      </c>
      <c r="D22" s="35">
        <v>580</v>
      </c>
      <c r="E22" s="36">
        <v>0.82241379310344831</v>
      </c>
      <c r="F22" s="37">
        <v>1.2568965517241379</v>
      </c>
      <c r="G22" s="37">
        <v>36.718965517241379</v>
      </c>
      <c r="H22" s="36">
        <v>0</v>
      </c>
      <c r="I22" s="35">
        <v>0</v>
      </c>
      <c r="J22" s="37">
        <v>0</v>
      </c>
    </row>
    <row r="23" spans="1:10" x14ac:dyDescent="0.2">
      <c r="A23" s="14" t="s">
        <v>70</v>
      </c>
      <c r="B23" s="14">
        <v>561</v>
      </c>
      <c r="C23" s="14">
        <v>506</v>
      </c>
      <c r="D23" s="14">
        <v>601</v>
      </c>
      <c r="E23" s="15">
        <v>0.82362728785357742</v>
      </c>
      <c r="F23" s="16">
        <v>1.2778702163061564</v>
      </c>
      <c r="G23" s="16">
        <v>32.286189683860236</v>
      </c>
      <c r="H23" s="15">
        <v>0</v>
      </c>
      <c r="I23" s="14">
        <v>0</v>
      </c>
      <c r="J23" s="16">
        <v>0</v>
      </c>
    </row>
    <row r="24" spans="1:10" x14ac:dyDescent="0.2">
      <c r="A24" t="s">
        <v>71</v>
      </c>
      <c r="B24">
        <v>462</v>
      </c>
      <c r="C24">
        <v>432</v>
      </c>
      <c r="D24">
        <v>478</v>
      </c>
      <c r="E24" s="1">
        <v>0.80125523012552302</v>
      </c>
      <c r="F24" s="12">
        <v>1.3138075313807531</v>
      </c>
      <c r="G24" s="12">
        <v>44.910041841004187</v>
      </c>
      <c r="H24" s="1">
        <v>0</v>
      </c>
      <c r="I24">
        <v>0</v>
      </c>
      <c r="J24" s="12">
        <v>0</v>
      </c>
    </row>
    <row r="25" spans="1:10" x14ac:dyDescent="0.2">
      <c r="A25" t="s">
        <v>72</v>
      </c>
      <c r="B25">
        <v>298</v>
      </c>
      <c r="C25">
        <v>274</v>
      </c>
      <c r="D25">
        <v>315</v>
      </c>
      <c r="E25" s="1">
        <v>0.82857142857142863</v>
      </c>
      <c r="F25" s="12">
        <v>1.2698412698412698</v>
      </c>
      <c r="G25" s="12">
        <v>37.384126984126986</v>
      </c>
      <c r="H25" s="1">
        <v>0</v>
      </c>
      <c r="I25">
        <v>0</v>
      </c>
      <c r="J25" s="12">
        <v>0</v>
      </c>
    </row>
    <row r="26" spans="1:10" x14ac:dyDescent="0.2">
      <c r="B26">
        <v>4069</v>
      </c>
      <c r="C26">
        <v>3747</v>
      </c>
      <c r="D26">
        <v>4286</v>
      </c>
      <c r="E26" s="1">
        <v>0.8250116658889407</v>
      </c>
      <c r="F26" s="12">
        <v>1.2683154456369576</v>
      </c>
      <c r="G26" s="12">
        <v>34.096593560429305</v>
      </c>
      <c r="H26" s="1">
        <v>0</v>
      </c>
      <c r="I26">
        <v>0</v>
      </c>
      <c r="J26" s="1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4501-D0BE-4CAC-9EE4-A56AEE0D1DEF}">
  <dimension ref="A1:E14"/>
  <sheetViews>
    <sheetView workbookViewId="0">
      <selection activeCell="A6" sqref="A6:B9"/>
    </sheetView>
  </sheetViews>
  <sheetFormatPr baseColWidth="10" defaultColWidth="8.83203125" defaultRowHeight="16" x14ac:dyDescent="0.2"/>
  <cols>
    <col min="1" max="1" width="8.6640625" bestFit="1" customWidth="1"/>
    <col min="2" max="2" width="16.33203125" customWidth="1"/>
    <col min="3" max="3" width="24.6640625" customWidth="1"/>
    <col min="4" max="4" width="38.33203125" customWidth="1"/>
    <col min="5" max="5" width="38.5" customWidth="1"/>
  </cols>
  <sheetData>
    <row r="1" spans="1:5" x14ac:dyDescent="0.2">
      <c r="A1" t="s">
        <v>21</v>
      </c>
      <c r="B1" t="s">
        <v>12</v>
      </c>
    </row>
    <row r="2" spans="1:5" x14ac:dyDescent="0.2">
      <c r="A2">
        <v>2011</v>
      </c>
      <c r="B2" s="6">
        <f>37699.45/50</f>
        <v>753.98899999999992</v>
      </c>
    </row>
    <row r="3" spans="1:5" x14ac:dyDescent="0.2">
      <c r="A3">
        <v>2012</v>
      </c>
      <c r="B3" s="6">
        <f>80663.24/24</f>
        <v>3360.9683333333337</v>
      </c>
    </row>
    <row r="4" spans="1:5" x14ac:dyDescent="0.2">
      <c r="A4">
        <v>2013</v>
      </c>
      <c r="B4" s="6">
        <f>71307.56/15</f>
        <v>4753.8373333333329</v>
      </c>
      <c r="C4" s="6"/>
      <c r="D4" s="6"/>
      <c r="E4" s="6"/>
    </row>
    <row r="5" spans="1:5" x14ac:dyDescent="0.2">
      <c r="C5" s="6"/>
      <c r="D5" s="6"/>
      <c r="E5" s="6"/>
    </row>
    <row r="6" spans="1:5" x14ac:dyDescent="0.2">
      <c r="A6" t="s">
        <v>21</v>
      </c>
      <c r="B6" t="s">
        <v>11</v>
      </c>
      <c r="C6" s="6"/>
      <c r="D6" s="6"/>
      <c r="E6" s="6"/>
    </row>
    <row r="7" spans="1:5" x14ac:dyDescent="0.2">
      <c r="A7">
        <v>2011</v>
      </c>
      <c r="B7" s="40">
        <v>4.03</v>
      </c>
      <c r="C7" s="6"/>
      <c r="D7" s="6"/>
      <c r="E7" s="6"/>
    </row>
    <row r="8" spans="1:5" x14ac:dyDescent="0.2">
      <c r="A8">
        <v>2012</v>
      </c>
      <c r="B8" s="40">
        <v>13.86</v>
      </c>
      <c r="C8" s="6"/>
      <c r="D8" s="6"/>
      <c r="E8" s="6"/>
    </row>
    <row r="9" spans="1:5" x14ac:dyDescent="0.2">
      <c r="A9">
        <v>2013</v>
      </c>
      <c r="B9" s="40">
        <v>16.510000000000002</v>
      </c>
      <c r="C9" s="6"/>
      <c r="D9" s="6"/>
      <c r="E9" s="6"/>
    </row>
    <row r="10" spans="1:5" x14ac:dyDescent="0.2">
      <c r="B10" s="24"/>
      <c r="C10" s="6"/>
      <c r="D10" s="6"/>
      <c r="E10" s="6"/>
    </row>
    <row r="11" spans="1:5" x14ac:dyDescent="0.2">
      <c r="C11" s="6"/>
      <c r="D11" s="6"/>
      <c r="E11" s="6"/>
    </row>
    <row r="12" spans="1:5" x14ac:dyDescent="0.2">
      <c r="C12" s="6"/>
      <c r="D12" s="6"/>
      <c r="E12" s="6"/>
    </row>
    <row r="13" spans="1:5" x14ac:dyDescent="0.2">
      <c r="C13" s="6"/>
      <c r="D13" s="6"/>
      <c r="E13" s="6"/>
    </row>
    <row r="14" spans="1:5" x14ac:dyDescent="0.2">
      <c r="C14" s="6"/>
      <c r="D14" s="6"/>
      <c r="E14" s="6"/>
    </row>
  </sheetData>
  <conditionalFormatting sqref="B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D490-84A1-48A4-8AC5-42EB2E9B4FAA}">
  <dimension ref="A1:E14"/>
  <sheetViews>
    <sheetView workbookViewId="0">
      <selection activeCell="D43" sqref="D43"/>
    </sheetView>
  </sheetViews>
  <sheetFormatPr baseColWidth="10" defaultColWidth="8.83203125" defaultRowHeight="16" x14ac:dyDescent="0.2"/>
  <cols>
    <col min="1" max="1" width="8.6640625" bestFit="1" customWidth="1"/>
    <col min="2" max="2" width="16.33203125" customWidth="1"/>
    <col min="3" max="3" width="24.6640625" customWidth="1"/>
    <col min="4" max="4" width="38.33203125" customWidth="1"/>
    <col min="5" max="5" width="38.5" customWidth="1"/>
  </cols>
  <sheetData>
    <row r="1" spans="1:5" x14ac:dyDescent="0.2">
      <c r="A1" t="s">
        <v>21</v>
      </c>
      <c r="B1" t="s">
        <v>12</v>
      </c>
      <c r="C1" t="s">
        <v>149</v>
      </c>
      <c r="D1" t="s">
        <v>150</v>
      </c>
      <c r="E1" t="s">
        <v>151</v>
      </c>
    </row>
    <row r="2" spans="1:5" x14ac:dyDescent="0.2">
      <c r="A2">
        <v>2011</v>
      </c>
      <c r="B2" s="6">
        <v>753.98899999999992</v>
      </c>
    </row>
    <row r="3" spans="1:5" x14ac:dyDescent="0.2">
      <c r="A3">
        <v>2012</v>
      </c>
      <c r="B3" s="6">
        <v>3360.9683333333337</v>
      </c>
    </row>
    <row r="4" spans="1:5" x14ac:dyDescent="0.2">
      <c r="A4">
        <v>2013</v>
      </c>
      <c r="B4" s="6">
        <v>4753.8373333333329</v>
      </c>
      <c r="C4" s="6">
        <v>4753.8373333333329</v>
      </c>
      <c r="D4" s="6">
        <v>4753.8373333333329</v>
      </c>
      <c r="E4" s="6">
        <v>4753.8373333333329</v>
      </c>
    </row>
    <row r="5" spans="1:5" x14ac:dyDescent="0.2">
      <c r="A5">
        <v>2014</v>
      </c>
      <c r="C5" s="6">
        <f t="shared" ref="C5:C14" si="0">_xlfn.FORECAST.ETS(A5,$B$2:$B$4,$A$2:$A$4,1,1)</f>
        <v>6910.6239480114955</v>
      </c>
      <c r="D5" s="6">
        <f t="shared" ref="D5:D14" si="1">C5-_xlfn.FORECAST.ETS.CONFINT(A5,$B$2:$B$4,$A$2:$A$4,0.95,1,1)</f>
        <v>6210.2193834904174</v>
      </c>
      <c r="E5" s="6">
        <f t="shared" ref="E5:E14" si="2">C5+_xlfn.FORECAST.ETS.CONFINT(A5,$B$2:$B$4,$A$2:$A$4,0.95,1,1)</f>
        <v>7611.0285125325736</v>
      </c>
    </row>
    <row r="6" spans="1:5" x14ac:dyDescent="0.2">
      <c r="A6">
        <v>2015</v>
      </c>
      <c r="C6" s="6">
        <f t="shared" si="0"/>
        <v>8958.686982339661</v>
      </c>
      <c r="D6" s="6">
        <f t="shared" si="1"/>
        <v>8244.548704338129</v>
      </c>
      <c r="E6" s="6">
        <f t="shared" si="2"/>
        <v>9672.8252603411929</v>
      </c>
    </row>
    <row r="7" spans="1:5" x14ac:dyDescent="0.2">
      <c r="A7">
        <v>2016</v>
      </c>
      <c r="C7" s="6">
        <f t="shared" si="0"/>
        <v>11006.750016667826</v>
      </c>
      <c r="D7" s="6">
        <f t="shared" si="1"/>
        <v>10262.735398284165</v>
      </c>
      <c r="E7" s="6">
        <f t="shared" si="2"/>
        <v>11750.764635051486</v>
      </c>
    </row>
    <row r="8" spans="1:5" x14ac:dyDescent="0.2">
      <c r="A8">
        <v>2017</v>
      </c>
      <c r="C8" s="6">
        <f t="shared" si="0"/>
        <v>13054.813050995992</v>
      </c>
      <c r="D8" s="6">
        <f t="shared" si="1"/>
        <v>12260.536363450476</v>
      </c>
      <c r="E8" s="6">
        <f t="shared" si="2"/>
        <v>13849.089738541508</v>
      </c>
    </row>
    <row r="9" spans="1:5" x14ac:dyDescent="0.2">
      <c r="A9">
        <v>2018</v>
      </c>
      <c r="C9" s="6">
        <f t="shared" si="0"/>
        <v>15102.876085324158</v>
      </c>
      <c r="D9" s="6">
        <f t="shared" si="1"/>
        <v>14235.948938599808</v>
      </c>
      <c r="E9" s="6">
        <f t="shared" si="2"/>
        <v>15969.803232048509</v>
      </c>
    </row>
    <row r="10" spans="1:5" x14ac:dyDescent="0.2">
      <c r="A10">
        <v>2019</v>
      </c>
      <c r="C10" s="6">
        <f t="shared" si="0"/>
        <v>17150.939119652321</v>
      </c>
      <c r="D10" s="6">
        <f t="shared" si="1"/>
        <v>16189.047492696265</v>
      </c>
      <c r="E10" s="6">
        <f t="shared" si="2"/>
        <v>18112.830746608379</v>
      </c>
    </row>
    <row r="11" spans="1:5" x14ac:dyDescent="0.2">
      <c r="A11">
        <v>2020</v>
      </c>
      <c r="C11" s="6">
        <f t="shared" si="0"/>
        <v>19199.002153980487</v>
      </c>
      <c r="D11" s="6">
        <f t="shared" si="1"/>
        <v>18121.268413759157</v>
      </c>
      <c r="E11" s="6">
        <f t="shared" si="2"/>
        <v>20276.735894201818</v>
      </c>
    </row>
    <row r="12" spans="1:5" x14ac:dyDescent="0.2">
      <c r="A12">
        <v>2021</v>
      </c>
      <c r="C12" s="6">
        <f t="shared" si="0"/>
        <v>21247.065188308654</v>
      </c>
      <c r="D12" s="6">
        <f t="shared" si="1"/>
        <v>20034.628673793755</v>
      </c>
      <c r="E12" s="6">
        <f t="shared" si="2"/>
        <v>22459.501702823552</v>
      </c>
    </row>
    <row r="13" spans="1:5" x14ac:dyDescent="0.2">
      <c r="A13">
        <v>2022</v>
      </c>
      <c r="C13" s="6">
        <f t="shared" si="0"/>
        <v>23295.12822263682</v>
      </c>
      <c r="D13" s="6">
        <f t="shared" si="1"/>
        <v>21931.18964324534</v>
      </c>
      <c r="E13" s="6">
        <f t="shared" si="2"/>
        <v>24659.066802028301</v>
      </c>
    </row>
    <row r="14" spans="1:5" x14ac:dyDescent="0.2">
      <c r="A14">
        <v>2023</v>
      </c>
      <c r="C14" s="6">
        <f t="shared" si="0"/>
        <v>25343.191256964987</v>
      </c>
      <c r="D14" s="6">
        <f t="shared" si="1"/>
        <v>23812.797666978</v>
      </c>
      <c r="E14" s="6">
        <f t="shared" si="2"/>
        <v>26873.584846951973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5A6D-ED70-4D31-A0CE-F7CEC60684DA}">
  <dimension ref="A1:E14"/>
  <sheetViews>
    <sheetView workbookViewId="0">
      <selection activeCell="C14" sqref="C14"/>
    </sheetView>
  </sheetViews>
  <sheetFormatPr baseColWidth="10" defaultColWidth="8.83203125" defaultRowHeight="16" x14ac:dyDescent="0.2"/>
  <cols>
    <col min="2" max="2" width="13.83203125" customWidth="1"/>
    <col min="3" max="3" width="22" customWidth="1"/>
    <col min="4" max="5" width="35.83203125" customWidth="1"/>
  </cols>
  <sheetData>
    <row r="1" spans="1:5" x14ac:dyDescent="0.2">
      <c r="A1" t="s">
        <v>21</v>
      </c>
      <c r="B1" t="s">
        <v>11</v>
      </c>
      <c r="C1" t="s">
        <v>152</v>
      </c>
      <c r="D1" t="s">
        <v>153</v>
      </c>
      <c r="E1" t="s">
        <v>154</v>
      </c>
    </row>
    <row r="2" spans="1:5" x14ac:dyDescent="0.2">
      <c r="A2">
        <v>2011</v>
      </c>
      <c r="B2" s="6">
        <v>4.03</v>
      </c>
    </row>
    <row r="3" spans="1:5" x14ac:dyDescent="0.2">
      <c r="A3">
        <v>2012</v>
      </c>
      <c r="B3" s="6">
        <v>13.86</v>
      </c>
    </row>
    <row r="4" spans="1:5" x14ac:dyDescent="0.2">
      <c r="A4">
        <v>2013</v>
      </c>
      <c r="B4" s="6">
        <v>16.510000000000002</v>
      </c>
      <c r="C4" s="6">
        <v>16.510000000000002</v>
      </c>
      <c r="D4" s="6">
        <v>16.510000000000002</v>
      </c>
      <c r="E4" s="6">
        <v>16.510000000000002</v>
      </c>
    </row>
    <row r="5" spans="1:5" x14ac:dyDescent="0.2">
      <c r="A5">
        <v>2014</v>
      </c>
      <c r="C5" s="6">
        <f t="shared" ref="C5:C14" si="0">_xlfn.FORECAST.ETS(A5,$B$2:$B$4,$A$2:$A$4,1,1)</f>
        <v>23.677652409999986</v>
      </c>
      <c r="D5" s="6">
        <f t="shared" ref="D5:D14" si="1">C5-_xlfn.FORECAST.ETS.CONFINT(A5,$B$2:$B$4,$A$2:$A$4,0.95,1,1)</f>
        <v>19.535603178399676</v>
      </c>
      <c r="E5" s="6">
        <f t="shared" ref="E5:E14" si="2">C5+_xlfn.FORECAST.ETS.CONFINT(A5,$B$2:$B$4,$A$2:$A$4,0.95,1,1)</f>
        <v>27.819701641600297</v>
      </c>
    </row>
    <row r="6" spans="1:5" x14ac:dyDescent="0.2">
      <c r="A6">
        <v>2015</v>
      </c>
      <c r="C6" s="6">
        <f t="shared" si="0"/>
        <v>30.202335819999984</v>
      </c>
      <c r="D6" s="6">
        <f t="shared" si="1"/>
        <v>25.979068217974536</v>
      </c>
      <c r="E6" s="6">
        <f t="shared" si="2"/>
        <v>34.425603422025432</v>
      </c>
    </row>
    <row r="7" spans="1:5" x14ac:dyDescent="0.2">
      <c r="A7">
        <v>2016</v>
      </c>
      <c r="C7" s="6">
        <f t="shared" si="0"/>
        <v>36.727019229999982</v>
      </c>
      <c r="D7" s="6">
        <f t="shared" si="1"/>
        <v>32.327069066221895</v>
      </c>
      <c r="E7" s="6">
        <f t="shared" si="2"/>
        <v>41.126969393778069</v>
      </c>
    </row>
    <row r="8" spans="1:5" x14ac:dyDescent="0.2">
      <c r="A8">
        <v>2017</v>
      </c>
      <c r="C8" s="6">
        <f t="shared" si="0"/>
        <v>43.251702639999976</v>
      </c>
      <c r="D8" s="6">
        <f t="shared" si="1"/>
        <v>38.554512887138316</v>
      </c>
      <c r="E8" s="6">
        <f t="shared" si="2"/>
        <v>47.948892392861637</v>
      </c>
    </row>
    <row r="9" spans="1:5" x14ac:dyDescent="0.2">
      <c r="A9">
        <v>2018</v>
      </c>
      <c r="C9" s="6">
        <f t="shared" si="0"/>
        <v>49.776386049999971</v>
      </c>
      <c r="D9" s="6">
        <f t="shared" si="1"/>
        <v>44.649556352083316</v>
      </c>
      <c r="E9" s="6">
        <f t="shared" si="2"/>
        <v>54.903215747916626</v>
      </c>
    </row>
    <row r="10" spans="1:5" x14ac:dyDescent="0.2">
      <c r="A10">
        <v>2019</v>
      </c>
      <c r="C10" s="6">
        <f t="shared" si="0"/>
        <v>56.301069459999972</v>
      </c>
      <c r="D10" s="6">
        <f t="shared" si="1"/>
        <v>50.612639263888362</v>
      </c>
      <c r="E10" s="6">
        <f t="shared" si="2"/>
        <v>61.989499656111583</v>
      </c>
    </row>
    <row r="11" spans="1:5" x14ac:dyDescent="0.2">
      <c r="A11">
        <v>2020</v>
      </c>
      <c r="C11" s="6">
        <f t="shared" si="0"/>
        <v>62.825752869999967</v>
      </c>
      <c r="D11" s="6">
        <f t="shared" si="1"/>
        <v>56.452256127291136</v>
      </c>
      <c r="E11" s="6">
        <f t="shared" si="2"/>
        <v>69.199249612708797</v>
      </c>
    </row>
    <row r="12" spans="1:5" x14ac:dyDescent="0.2">
      <c r="A12">
        <v>2021</v>
      </c>
      <c r="C12" s="6">
        <f t="shared" si="0"/>
        <v>69.350436279999968</v>
      </c>
      <c r="D12" s="6">
        <f t="shared" si="1"/>
        <v>62.180334901885004</v>
      </c>
      <c r="E12" s="6">
        <f t="shared" si="2"/>
        <v>76.520537658114932</v>
      </c>
    </row>
    <row r="13" spans="1:5" x14ac:dyDescent="0.2">
      <c r="A13">
        <v>2022</v>
      </c>
      <c r="C13" s="6">
        <f t="shared" si="0"/>
        <v>75.875119689999963</v>
      </c>
      <c r="D13" s="6">
        <f t="shared" si="1"/>
        <v>67.809066110549765</v>
      </c>
      <c r="E13" s="6">
        <f t="shared" si="2"/>
        <v>83.941173269450161</v>
      </c>
    </row>
    <row r="14" spans="1:5" x14ac:dyDescent="0.2">
      <c r="A14">
        <v>2023</v>
      </c>
      <c r="C14" s="6">
        <f t="shared" si="0"/>
        <v>82.399803099999957</v>
      </c>
      <c r="D14" s="6">
        <f t="shared" si="1"/>
        <v>73.349368658890796</v>
      </c>
      <c r="E14" s="6">
        <f t="shared" si="2"/>
        <v>91.450237541109118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B42FD-C12A-824E-A7AE-781CF275F771}">
  <dimension ref="A1:M52"/>
  <sheetViews>
    <sheetView workbookViewId="0">
      <selection activeCell="A2" sqref="A2:J2"/>
    </sheetView>
  </sheetViews>
  <sheetFormatPr baseColWidth="10" defaultColWidth="10.6640625" defaultRowHeight="16" x14ac:dyDescent="0.2"/>
  <cols>
    <col min="1" max="1" width="18.1640625" customWidth="1"/>
  </cols>
  <sheetData>
    <row r="1" spans="1:10" s="4" customFormat="1" x14ac:dyDescent="0.2">
      <c r="A1" s="4" t="s">
        <v>73</v>
      </c>
      <c r="B1" s="4" t="s">
        <v>4</v>
      </c>
      <c r="C1" s="4" t="s">
        <v>22</v>
      </c>
      <c r="D1" s="4" t="s">
        <v>23</v>
      </c>
      <c r="E1" s="4" t="s">
        <v>5</v>
      </c>
      <c r="F1" s="4" t="s">
        <v>45</v>
      </c>
      <c r="G1" s="4" t="s">
        <v>24</v>
      </c>
      <c r="H1" s="4" t="s">
        <v>46</v>
      </c>
      <c r="I1" s="4" t="s">
        <v>47</v>
      </c>
      <c r="J1" s="4" t="s">
        <v>48</v>
      </c>
    </row>
    <row r="2" spans="1:10" x14ac:dyDescent="0.2">
      <c r="A2" s="14" t="s">
        <v>25</v>
      </c>
      <c r="B2" s="14">
        <v>30165</v>
      </c>
      <c r="C2" s="15">
        <v>0.45612464777059508</v>
      </c>
      <c r="D2" s="14">
        <v>13759</v>
      </c>
      <c r="E2" s="15">
        <v>0.46056688214818498</v>
      </c>
      <c r="F2" s="16">
        <v>3.8559257417536879</v>
      </c>
      <c r="G2" s="16">
        <v>170.05284269849162</v>
      </c>
      <c r="H2" s="15">
        <v>0</v>
      </c>
      <c r="I2" s="14">
        <v>0</v>
      </c>
      <c r="J2" s="16">
        <v>0</v>
      </c>
    </row>
    <row r="3" spans="1:10" x14ac:dyDescent="0.2">
      <c r="A3" t="s">
        <v>26</v>
      </c>
      <c r="B3">
        <v>4759</v>
      </c>
      <c r="C3" s="1">
        <v>0.70014708972473205</v>
      </c>
      <c r="D3">
        <v>3332</v>
      </c>
      <c r="E3" s="1">
        <v>0.46060096658961969</v>
      </c>
      <c r="F3" s="12">
        <v>3.3254885480142886</v>
      </c>
      <c r="G3" s="12">
        <v>218.81949989493592</v>
      </c>
      <c r="H3" s="1">
        <v>0</v>
      </c>
      <c r="I3">
        <v>0</v>
      </c>
      <c r="J3" s="12">
        <v>0</v>
      </c>
    </row>
    <row r="4" spans="1:10" x14ac:dyDescent="0.2">
      <c r="A4" t="s">
        <v>27</v>
      </c>
      <c r="B4">
        <v>3554</v>
      </c>
      <c r="C4" s="1">
        <v>0.64687675858187954</v>
      </c>
      <c r="D4">
        <v>2299</v>
      </c>
      <c r="E4" s="1">
        <v>0.45244794597636467</v>
      </c>
      <c r="F4" s="12">
        <v>3.4048958919527292</v>
      </c>
      <c r="G4" s="12">
        <v>183.33427124366909</v>
      </c>
      <c r="H4" s="1">
        <v>0</v>
      </c>
      <c r="I4">
        <v>0</v>
      </c>
      <c r="J4" s="12">
        <v>0</v>
      </c>
    </row>
    <row r="5" spans="1:10" x14ac:dyDescent="0.2">
      <c r="A5" t="s">
        <v>28</v>
      </c>
      <c r="B5">
        <v>2864</v>
      </c>
      <c r="C5" s="1">
        <v>0.67877094972067042</v>
      </c>
      <c r="D5">
        <v>1944</v>
      </c>
      <c r="E5" s="1">
        <v>0.47695530726256985</v>
      </c>
      <c r="F5" s="12">
        <v>3.2615223463687153</v>
      </c>
      <c r="G5" s="12">
        <v>165.70670391061452</v>
      </c>
      <c r="H5" s="1">
        <v>0</v>
      </c>
      <c r="I5">
        <v>0</v>
      </c>
      <c r="J5" s="12">
        <v>0</v>
      </c>
    </row>
    <row r="6" spans="1:10" x14ac:dyDescent="0.2">
      <c r="A6" t="s">
        <v>74</v>
      </c>
      <c r="B6">
        <v>2542</v>
      </c>
      <c r="C6" s="1">
        <v>0.66089693154996065</v>
      </c>
      <c r="D6">
        <v>1680</v>
      </c>
      <c r="E6" s="1">
        <v>0.47482297403619195</v>
      </c>
      <c r="F6" s="12">
        <v>3.5692368214004722</v>
      </c>
      <c r="G6" s="12">
        <v>150.65774980330448</v>
      </c>
      <c r="H6" s="1">
        <v>0</v>
      </c>
      <c r="I6">
        <v>0</v>
      </c>
      <c r="J6" s="12">
        <v>0</v>
      </c>
    </row>
    <row r="7" spans="1:10" x14ac:dyDescent="0.2">
      <c r="A7" t="s">
        <v>31</v>
      </c>
      <c r="B7">
        <v>2398</v>
      </c>
      <c r="C7" s="1">
        <v>0.68849040867389488</v>
      </c>
      <c r="D7">
        <v>1651</v>
      </c>
      <c r="E7" s="1">
        <v>0.42660550458715596</v>
      </c>
      <c r="F7" s="12">
        <v>4.0950792326939114</v>
      </c>
      <c r="G7" s="12">
        <v>167.58423686405337</v>
      </c>
      <c r="H7" s="1">
        <v>0</v>
      </c>
      <c r="I7">
        <v>0</v>
      </c>
      <c r="J7" s="12">
        <v>0</v>
      </c>
    </row>
    <row r="8" spans="1:10" x14ac:dyDescent="0.2">
      <c r="A8" t="s">
        <v>75</v>
      </c>
      <c r="B8">
        <v>2305</v>
      </c>
      <c r="C8" s="1">
        <v>0.67114967462039044</v>
      </c>
      <c r="D8">
        <v>1547</v>
      </c>
      <c r="E8" s="1">
        <v>0.46247288503253797</v>
      </c>
      <c r="F8" s="12">
        <v>3.5149674620390456</v>
      </c>
      <c r="G8" s="12">
        <v>170.64989154013014</v>
      </c>
      <c r="H8" s="1">
        <v>0</v>
      </c>
      <c r="I8">
        <v>0</v>
      </c>
      <c r="J8" s="12">
        <v>0</v>
      </c>
    </row>
    <row r="9" spans="1:10" x14ac:dyDescent="0.2">
      <c r="A9" t="s">
        <v>76</v>
      </c>
      <c r="B9">
        <v>2129</v>
      </c>
      <c r="C9" s="1">
        <v>0.74166275246594648</v>
      </c>
      <c r="D9">
        <v>1579</v>
      </c>
      <c r="E9" s="1">
        <v>0.42602160638797559</v>
      </c>
      <c r="F9" s="12">
        <v>3.9605448567402535</v>
      </c>
      <c r="G9" s="12">
        <v>154.29638327853453</v>
      </c>
      <c r="H9" s="1">
        <v>0</v>
      </c>
      <c r="I9">
        <v>0</v>
      </c>
      <c r="J9" s="12">
        <v>0</v>
      </c>
    </row>
    <row r="10" spans="1:10" x14ac:dyDescent="0.2">
      <c r="A10" t="s">
        <v>77</v>
      </c>
      <c r="B10">
        <v>1922</v>
      </c>
      <c r="C10" s="1">
        <v>0.60301768990634752</v>
      </c>
      <c r="D10">
        <v>1159</v>
      </c>
      <c r="E10" s="1">
        <v>0.46670135275754421</v>
      </c>
      <c r="F10" s="12">
        <v>3.3043704474505722</v>
      </c>
      <c r="G10" s="12">
        <v>177.36160249739854</v>
      </c>
      <c r="H10" s="1">
        <v>0</v>
      </c>
      <c r="I10">
        <v>0</v>
      </c>
      <c r="J10" s="12">
        <v>0</v>
      </c>
    </row>
    <row r="11" spans="1:10" x14ac:dyDescent="0.2">
      <c r="A11" t="s">
        <v>78</v>
      </c>
      <c r="B11">
        <v>1918</v>
      </c>
      <c r="C11" s="1">
        <v>0.61522419186652766</v>
      </c>
      <c r="D11">
        <v>1180</v>
      </c>
      <c r="E11" s="1">
        <v>0.53232533889468192</v>
      </c>
      <c r="F11" s="12">
        <v>3.2304483837330551</v>
      </c>
      <c r="G11" s="12">
        <v>164.98592283628781</v>
      </c>
      <c r="H11" s="1">
        <v>0</v>
      </c>
      <c r="I11">
        <v>0</v>
      </c>
      <c r="J11" s="12">
        <v>0</v>
      </c>
    </row>
    <row r="12" spans="1:10" x14ac:dyDescent="0.2">
      <c r="A12" t="s">
        <v>79</v>
      </c>
      <c r="B12">
        <v>1866</v>
      </c>
      <c r="C12" s="1">
        <v>0.64844587352625938</v>
      </c>
      <c r="D12">
        <v>1210</v>
      </c>
      <c r="E12" s="1">
        <v>0.46784565916398713</v>
      </c>
      <c r="F12" s="12">
        <v>3.3231511254019295</v>
      </c>
      <c r="G12" s="12">
        <v>179.45712754555197</v>
      </c>
      <c r="H12" s="1">
        <v>0</v>
      </c>
      <c r="I12">
        <v>0</v>
      </c>
      <c r="J12" s="12">
        <v>0</v>
      </c>
    </row>
    <row r="13" spans="1:10" x14ac:dyDescent="0.2">
      <c r="A13" t="s">
        <v>80</v>
      </c>
      <c r="B13">
        <v>1662</v>
      </c>
      <c r="C13" s="1">
        <v>0.66666666666666663</v>
      </c>
      <c r="D13">
        <v>1108</v>
      </c>
      <c r="E13" s="1">
        <v>0.42298435619735258</v>
      </c>
      <c r="F13" s="12">
        <v>3.8237063778580023</v>
      </c>
      <c r="G13" s="12">
        <v>195.86341756919373</v>
      </c>
      <c r="H13" s="1">
        <v>0</v>
      </c>
      <c r="I13">
        <v>0</v>
      </c>
      <c r="J13" s="12">
        <v>0</v>
      </c>
    </row>
    <row r="14" spans="1:10" x14ac:dyDescent="0.2">
      <c r="A14" t="s">
        <v>81</v>
      </c>
      <c r="B14">
        <v>1287</v>
      </c>
      <c r="C14" s="1">
        <v>0.6767676767676768</v>
      </c>
      <c r="D14">
        <v>871</v>
      </c>
      <c r="E14" s="1">
        <v>0.48873348873348871</v>
      </c>
      <c r="F14" s="12">
        <v>3.3620823620823619</v>
      </c>
      <c r="G14" s="12">
        <v>137.92929292929293</v>
      </c>
      <c r="H14" s="1">
        <v>0</v>
      </c>
      <c r="I14">
        <v>0</v>
      </c>
      <c r="J14" s="12">
        <v>0</v>
      </c>
    </row>
    <row r="15" spans="1:10" x14ac:dyDescent="0.2">
      <c r="A15" t="s">
        <v>82</v>
      </c>
      <c r="B15">
        <v>1255</v>
      </c>
      <c r="C15" s="1">
        <v>0.57131474103585655</v>
      </c>
      <c r="D15">
        <v>717</v>
      </c>
      <c r="E15" s="1">
        <v>0.37928286852589643</v>
      </c>
      <c r="F15" s="12">
        <v>3.092430278884462</v>
      </c>
      <c r="G15" s="12">
        <v>159.74103585657372</v>
      </c>
      <c r="H15" s="1">
        <v>0</v>
      </c>
      <c r="I15">
        <v>0</v>
      </c>
      <c r="J15" s="12">
        <v>0</v>
      </c>
    </row>
    <row r="16" spans="1:10" x14ac:dyDescent="0.2">
      <c r="A16" t="s">
        <v>83</v>
      </c>
      <c r="B16">
        <v>1219</v>
      </c>
      <c r="C16" s="1">
        <v>0.62756357670221496</v>
      </c>
      <c r="D16">
        <v>765</v>
      </c>
      <c r="E16" s="1">
        <v>0.44626743232157506</v>
      </c>
      <c r="F16" s="12">
        <v>3.3330598851517639</v>
      </c>
      <c r="G16" s="12">
        <v>157.45939294503691</v>
      </c>
      <c r="H16" s="1">
        <v>0</v>
      </c>
      <c r="I16">
        <v>0</v>
      </c>
      <c r="J16" s="12">
        <v>0</v>
      </c>
    </row>
    <row r="17" spans="1:10" x14ac:dyDescent="0.2">
      <c r="A17" t="s">
        <v>84</v>
      </c>
      <c r="B17">
        <v>1017</v>
      </c>
      <c r="C17" s="1">
        <v>0.72074729596853493</v>
      </c>
      <c r="D17">
        <v>733</v>
      </c>
      <c r="E17" s="1">
        <v>0.44051130776794495</v>
      </c>
      <c r="F17" s="12">
        <v>4.1032448377581119</v>
      </c>
      <c r="G17" s="12">
        <v>175.09636184857425</v>
      </c>
      <c r="H17" s="1">
        <v>0</v>
      </c>
      <c r="I17">
        <v>0</v>
      </c>
      <c r="J17" s="12">
        <v>0</v>
      </c>
    </row>
    <row r="18" spans="1:10" x14ac:dyDescent="0.2">
      <c r="A18" t="s">
        <v>32</v>
      </c>
      <c r="B18">
        <v>980</v>
      </c>
      <c r="C18" s="1">
        <v>0.71632653061224494</v>
      </c>
      <c r="D18">
        <v>702</v>
      </c>
      <c r="E18" s="1">
        <v>0.51530612244897955</v>
      </c>
      <c r="F18" s="12">
        <v>3.1091836734693876</v>
      </c>
      <c r="G18" s="12">
        <v>148.37448979591838</v>
      </c>
      <c r="H18" s="1">
        <v>0</v>
      </c>
      <c r="I18">
        <v>0</v>
      </c>
      <c r="J18" s="12">
        <v>0</v>
      </c>
    </row>
    <row r="19" spans="1:10" x14ac:dyDescent="0.2">
      <c r="A19" t="s">
        <v>85</v>
      </c>
      <c r="B19">
        <v>730</v>
      </c>
      <c r="C19" s="1">
        <v>0.70547945205479456</v>
      </c>
      <c r="D19">
        <v>515</v>
      </c>
      <c r="E19" s="1">
        <v>0.50273972602739725</v>
      </c>
      <c r="F19" s="12">
        <v>3.6657534246575341</v>
      </c>
      <c r="G19" s="12">
        <v>175.81506849315068</v>
      </c>
      <c r="H19" s="1">
        <v>0</v>
      </c>
      <c r="I19">
        <v>0</v>
      </c>
      <c r="J19" s="12">
        <v>0</v>
      </c>
    </row>
    <row r="20" spans="1:10" x14ac:dyDescent="0.2">
      <c r="A20" t="s">
        <v>86</v>
      </c>
      <c r="B20">
        <v>656</v>
      </c>
      <c r="C20" s="1">
        <v>0.77439024390243905</v>
      </c>
      <c r="D20">
        <v>508</v>
      </c>
      <c r="E20" s="1">
        <v>0.46036585365853661</v>
      </c>
      <c r="F20" s="12">
        <v>3.4984756097560976</v>
      </c>
      <c r="G20" s="12">
        <v>152.53810975609755</v>
      </c>
      <c r="H20" s="1">
        <v>0</v>
      </c>
      <c r="I20">
        <v>0</v>
      </c>
      <c r="J20" s="12">
        <v>0</v>
      </c>
    </row>
    <row r="21" spans="1:10" x14ac:dyDescent="0.2">
      <c r="A21" t="s">
        <v>87</v>
      </c>
      <c r="B21">
        <v>623</v>
      </c>
      <c r="C21" s="1">
        <v>0.7303370786516854</v>
      </c>
      <c r="D21">
        <v>455</v>
      </c>
      <c r="E21" s="1">
        <v>0.4510433386837881</v>
      </c>
      <c r="F21" s="12">
        <v>3.7849117174959872</v>
      </c>
      <c r="G21" s="12">
        <v>195.85232744783306</v>
      </c>
      <c r="H21" s="1">
        <v>0</v>
      </c>
      <c r="I21">
        <v>0</v>
      </c>
      <c r="J21" s="12">
        <v>0</v>
      </c>
    </row>
    <row r="22" spans="1:10" x14ac:dyDescent="0.2">
      <c r="A22" t="s">
        <v>88</v>
      </c>
      <c r="B22">
        <v>566</v>
      </c>
      <c r="C22" s="1">
        <v>0.72438162544169615</v>
      </c>
      <c r="D22">
        <v>410</v>
      </c>
      <c r="E22" s="1">
        <v>0.50883392226148405</v>
      </c>
      <c r="F22" s="12">
        <v>3.1872791519434629</v>
      </c>
      <c r="G22" s="12">
        <v>130.75971731448763</v>
      </c>
      <c r="H22" s="1">
        <v>0</v>
      </c>
      <c r="I22">
        <v>0</v>
      </c>
      <c r="J22" s="12">
        <v>0</v>
      </c>
    </row>
    <row r="23" spans="1:10" x14ac:dyDescent="0.2">
      <c r="A23" t="s">
        <v>89</v>
      </c>
      <c r="B23">
        <v>524</v>
      </c>
      <c r="C23" s="1">
        <v>0.76145038167938928</v>
      </c>
      <c r="D23">
        <v>399</v>
      </c>
      <c r="E23" s="1">
        <v>0.44465648854961831</v>
      </c>
      <c r="F23" s="12">
        <v>3.4236641221374047</v>
      </c>
      <c r="G23" s="12">
        <v>144.34732824427482</v>
      </c>
      <c r="H23" s="1">
        <v>0</v>
      </c>
      <c r="I23">
        <v>0</v>
      </c>
      <c r="J23" s="12">
        <v>0</v>
      </c>
    </row>
    <row r="24" spans="1:10" x14ac:dyDescent="0.2">
      <c r="A24" t="s">
        <v>90</v>
      </c>
      <c r="B24">
        <v>514</v>
      </c>
      <c r="C24" s="1">
        <v>0.71984435797665369</v>
      </c>
      <c r="D24">
        <v>370</v>
      </c>
      <c r="E24" s="1">
        <v>0.45525291828793774</v>
      </c>
      <c r="F24" s="12">
        <v>3.3715953307392996</v>
      </c>
      <c r="G24" s="12">
        <v>158.89688715953307</v>
      </c>
      <c r="H24" s="1">
        <v>0</v>
      </c>
      <c r="I24">
        <v>0</v>
      </c>
      <c r="J24" s="12">
        <v>0</v>
      </c>
    </row>
    <row r="25" spans="1:10" x14ac:dyDescent="0.2">
      <c r="A25" t="s">
        <v>91</v>
      </c>
      <c r="B25">
        <v>509</v>
      </c>
      <c r="C25" s="1">
        <v>0.69548133595284878</v>
      </c>
      <c r="D25">
        <v>354</v>
      </c>
      <c r="E25" s="1">
        <v>0.48919449901768175</v>
      </c>
      <c r="F25" s="12">
        <v>3.3241650294695479</v>
      </c>
      <c r="G25" s="12">
        <v>162.76620825147347</v>
      </c>
      <c r="H25" s="1">
        <v>0</v>
      </c>
      <c r="I25">
        <v>0</v>
      </c>
      <c r="J25" s="12">
        <v>0</v>
      </c>
    </row>
    <row r="26" spans="1:10" x14ac:dyDescent="0.2">
      <c r="A26" t="s">
        <v>92</v>
      </c>
      <c r="B26">
        <v>489</v>
      </c>
      <c r="C26" s="1">
        <v>0.60327198364008183</v>
      </c>
      <c r="D26">
        <v>295</v>
      </c>
      <c r="E26" s="1">
        <v>0.3885480572597137</v>
      </c>
      <c r="F26" s="12">
        <v>3.1860940695296525</v>
      </c>
      <c r="G26" s="12">
        <v>142.49284253578733</v>
      </c>
      <c r="H26" s="1">
        <v>0</v>
      </c>
      <c r="I26">
        <v>0</v>
      </c>
      <c r="J26" s="12">
        <v>0</v>
      </c>
    </row>
    <row r="27" spans="1:10" x14ac:dyDescent="0.2">
      <c r="A27" t="s">
        <v>93</v>
      </c>
      <c r="B27">
        <v>466</v>
      </c>
      <c r="C27" s="1">
        <v>0.60300429184549353</v>
      </c>
      <c r="D27">
        <v>281</v>
      </c>
      <c r="E27" s="1">
        <v>0.46781115879828328</v>
      </c>
      <c r="F27" s="12">
        <v>3.4914163090128754</v>
      </c>
      <c r="G27" s="12">
        <v>193.16523605150215</v>
      </c>
      <c r="H27" s="1">
        <v>0</v>
      </c>
      <c r="I27">
        <v>0</v>
      </c>
      <c r="J27" s="12">
        <v>0</v>
      </c>
    </row>
    <row r="28" spans="1:10" x14ac:dyDescent="0.2">
      <c r="A28" t="s">
        <v>94</v>
      </c>
      <c r="B28">
        <v>453</v>
      </c>
      <c r="C28" s="1">
        <v>0.72847682119205293</v>
      </c>
      <c r="D28">
        <v>330</v>
      </c>
      <c r="E28" s="1">
        <v>0.44591611479028698</v>
      </c>
      <c r="F28" s="12">
        <v>3.6004415011037527</v>
      </c>
      <c r="G28" s="12">
        <v>147.4503311258278</v>
      </c>
      <c r="H28" s="1">
        <v>0</v>
      </c>
      <c r="I28">
        <v>0</v>
      </c>
      <c r="J28" s="12">
        <v>0</v>
      </c>
    </row>
    <row r="29" spans="1:10" x14ac:dyDescent="0.2">
      <c r="A29" t="s">
        <v>95</v>
      </c>
      <c r="B29">
        <v>430</v>
      </c>
      <c r="C29" s="1">
        <v>0.7441860465116279</v>
      </c>
      <c r="D29">
        <v>320</v>
      </c>
      <c r="E29" s="1">
        <v>0.41627906976744183</v>
      </c>
      <c r="F29" s="12">
        <v>3.7069767441860466</v>
      </c>
      <c r="G29" s="12">
        <v>138.39302325581394</v>
      </c>
      <c r="H29" s="1">
        <v>0</v>
      </c>
      <c r="I29">
        <v>0</v>
      </c>
      <c r="J29" s="12">
        <v>0</v>
      </c>
    </row>
    <row r="30" spans="1:10" x14ac:dyDescent="0.2">
      <c r="A30" t="s">
        <v>96</v>
      </c>
      <c r="B30">
        <v>378</v>
      </c>
      <c r="C30" s="1">
        <v>0.58994708994709</v>
      </c>
      <c r="D30">
        <v>223</v>
      </c>
      <c r="E30" s="1">
        <v>0.56349206349206349</v>
      </c>
      <c r="F30" s="12">
        <v>2.9100529100529102</v>
      </c>
      <c r="G30" s="12">
        <v>132.15608465608466</v>
      </c>
      <c r="H30" s="1">
        <v>0</v>
      </c>
      <c r="I30">
        <v>0</v>
      </c>
      <c r="J30" s="12">
        <v>0</v>
      </c>
    </row>
    <row r="31" spans="1:10" x14ac:dyDescent="0.2">
      <c r="A31" t="s">
        <v>97</v>
      </c>
      <c r="B31">
        <v>365</v>
      </c>
      <c r="C31" s="1">
        <v>0.69041095890410964</v>
      </c>
      <c r="D31">
        <v>252</v>
      </c>
      <c r="E31" s="1">
        <v>0.43561643835616437</v>
      </c>
      <c r="F31" s="12">
        <v>3.6739726027397261</v>
      </c>
      <c r="G31" s="12">
        <v>212.86849315068494</v>
      </c>
      <c r="H31" s="1">
        <v>0</v>
      </c>
      <c r="I31">
        <v>0</v>
      </c>
      <c r="J31" s="12">
        <v>0</v>
      </c>
    </row>
    <row r="32" spans="1:10" x14ac:dyDescent="0.2">
      <c r="A32" t="s">
        <v>98</v>
      </c>
      <c r="B32">
        <v>328</v>
      </c>
      <c r="C32" s="1">
        <v>0.60365853658536583</v>
      </c>
      <c r="D32">
        <v>198</v>
      </c>
      <c r="E32" s="1">
        <v>0.50609756097560976</v>
      </c>
      <c r="F32" s="12">
        <v>2.9786585365853657</v>
      </c>
      <c r="G32" s="12">
        <v>154.35365853658536</v>
      </c>
      <c r="H32" s="1">
        <v>0</v>
      </c>
      <c r="I32">
        <v>0</v>
      </c>
      <c r="J32" s="12">
        <v>0</v>
      </c>
    </row>
    <row r="33" spans="1:13" x14ac:dyDescent="0.2">
      <c r="A33" t="s">
        <v>99</v>
      </c>
      <c r="B33">
        <v>327</v>
      </c>
      <c r="C33" s="1">
        <v>0.65137614678899081</v>
      </c>
      <c r="D33">
        <v>213</v>
      </c>
      <c r="E33" s="1">
        <v>0.46177370030581039</v>
      </c>
      <c r="F33" s="12">
        <v>3.4862385321100917</v>
      </c>
      <c r="G33" s="12">
        <v>184.59633027522935</v>
      </c>
      <c r="H33" s="1">
        <v>0</v>
      </c>
      <c r="I33">
        <v>0</v>
      </c>
      <c r="J33" s="12">
        <v>0</v>
      </c>
    </row>
    <row r="34" spans="1:13" x14ac:dyDescent="0.2">
      <c r="A34" t="s">
        <v>100</v>
      </c>
      <c r="B34">
        <v>319</v>
      </c>
      <c r="C34" s="1">
        <v>0.7178683385579937</v>
      </c>
      <c r="D34">
        <v>229</v>
      </c>
      <c r="E34" s="1">
        <v>0.4890282131661442</v>
      </c>
      <c r="F34" s="12">
        <v>3.4858934169278997</v>
      </c>
      <c r="G34" s="12">
        <v>198.52351097178683</v>
      </c>
      <c r="H34" s="1">
        <v>0</v>
      </c>
      <c r="I34">
        <v>0</v>
      </c>
      <c r="J34" s="12">
        <v>0</v>
      </c>
    </row>
    <row r="35" spans="1:13" x14ac:dyDescent="0.2">
      <c r="A35" t="s">
        <v>101</v>
      </c>
      <c r="B35">
        <v>298</v>
      </c>
      <c r="C35" s="1">
        <v>0.77516778523489938</v>
      </c>
      <c r="D35">
        <v>231</v>
      </c>
      <c r="E35" s="1">
        <v>0.44966442953020136</v>
      </c>
      <c r="F35" s="12">
        <v>3.2550335570469797</v>
      </c>
      <c r="G35" s="12">
        <v>146.71812080536913</v>
      </c>
      <c r="H35" s="1">
        <v>0</v>
      </c>
      <c r="I35">
        <v>0</v>
      </c>
      <c r="J35" s="12">
        <v>0</v>
      </c>
    </row>
    <row r="36" spans="1:13" x14ac:dyDescent="0.2">
      <c r="A36" t="s">
        <v>102</v>
      </c>
      <c r="B36">
        <v>279</v>
      </c>
      <c r="C36" s="1">
        <v>0.5161290322580645</v>
      </c>
      <c r="D36">
        <v>144</v>
      </c>
      <c r="E36" s="1">
        <v>0.55555555555555558</v>
      </c>
      <c r="F36" s="12">
        <v>3.118279569892473</v>
      </c>
      <c r="G36" s="12">
        <v>183.15053763440861</v>
      </c>
      <c r="H36" s="1">
        <v>0</v>
      </c>
      <c r="I36">
        <v>0</v>
      </c>
      <c r="J36" s="12">
        <v>0</v>
      </c>
      <c r="L36" t="s">
        <v>140</v>
      </c>
      <c r="M36">
        <f>MAX(B2:B51)</f>
        <v>30165</v>
      </c>
    </row>
    <row r="37" spans="1:13" x14ac:dyDescent="0.2">
      <c r="A37" t="s">
        <v>103</v>
      </c>
      <c r="B37">
        <v>235</v>
      </c>
      <c r="C37" s="1">
        <v>0.76170212765957446</v>
      </c>
      <c r="D37">
        <v>179</v>
      </c>
      <c r="E37" s="1">
        <v>0.50212765957446803</v>
      </c>
      <c r="F37" s="12">
        <v>2.795744680851064</v>
      </c>
      <c r="G37" s="12">
        <v>151.63829787234042</v>
      </c>
      <c r="H37" s="1">
        <v>0</v>
      </c>
      <c r="I37">
        <v>0</v>
      </c>
      <c r="J37" s="12">
        <v>0</v>
      </c>
    </row>
    <row r="38" spans="1:13" x14ac:dyDescent="0.2">
      <c r="A38" t="s">
        <v>104</v>
      </c>
      <c r="B38">
        <v>203</v>
      </c>
      <c r="C38" s="1">
        <v>0.56157635467980294</v>
      </c>
      <c r="D38">
        <v>114</v>
      </c>
      <c r="E38" s="1">
        <v>0.49261083743842365</v>
      </c>
      <c r="F38" s="12">
        <v>2.8768472906403941</v>
      </c>
      <c r="G38" s="12">
        <v>135.26108374384236</v>
      </c>
      <c r="H38" s="1">
        <v>0</v>
      </c>
      <c r="I38">
        <v>0</v>
      </c>
      <c r="J38" s="12">
        <v>0</v>
      </c>
    </row>
    <row r="39" spans="1:13" x14ac:dyDescent="0.2">
      <c r="A39" t="s">
        <v>105</v>
      </c>
      <c r="B39">
        <v>201</v>
      </c>
      <c r="C39" s="1">
        <v>0.78606965174129351</v>
      </c>
      <c r="D39">
        <v>158</v>
      </c>
      <c r="E39" s="1">
        <v>0.39303482587064675</v>
      </c>
      <c r="F39" s="12">
        <v>4.1840796019900495</v>
      </c>
      <c r="G39" s="12">
        <v>152.22388059701493</v>
      </c>
      <c r="H39" s="1">
        <v>0</v>
      </c>
      <c r="I39">
        <v>0</v>
      </c>
      <c r="J39" s="12">
        <v>0</v>
      </c>
    </row>
    <row r="40" spans="1:13" x14ac:dyDescent="0.2">
      <c r="A40" t="s">
        <v>106</v>
      </c>
      <c r="B40">
        <v>167</v>
      </c>
      <c r="C40" s="1">
        <v>0.77844311377245512</v>
      </c>
      <c r="D40">
        <v>130</v>
      </c>
      <c r="E40" s="1">
        <v>0.45508982035928142</v>
      </c>
      <c r="F40" s="12">
        <v>3.8922155688622753</v>
      </c>
      <c r="G40" s="12">
        <v>148.36526946107784</v>
      </c>
      <c r="H40" s="1">
        <v>0</v>
      </c>
      <c r="I40">
        <v>0</v>
      </c>
      <c r="J40" s="12">
        <v>0</v>
      </c>
    </row>
    <row r="41" spans="1:13" x14ac:dyDescent="0.2">
      <c r="A41" t="s">
        <v>107</v>
      </c>
      <c r="B41">
        <v>166</v>
      </c>
      <c r="C41" s="1">
        <v>0.68674698795180722</v>
      </c>
      <c r="D41">
        <v>114</v>
      </c>
      <c r="E41" s="1">
        <v>0.45180722891566266</v>
      </c>
      <c r="F41" s="12">
        <v>3.6626506024096384</v>
      </c>
      <c r="G41" s="12">
        <v>164.09036144578315</v>
      </c>
      <c r="H41" s="1">
        <v>0</v>
      </c>
      <c r="I41">
        <v>0</v>
      </c>
      <c r="J41" s="12">
        <v>0</v>
      </c>
    </row>
    <row r="42" spans="1:13" x14ac:dyDescent="0.2">
      <c r="A42" t="s">
        <v>108</v>
      </c>
      <c r="B42">
        <v>165</v>
      </c>
      <c r="C42" s="1">
        <v>0.78181818181818186</v>
      </c>
      <c r="D42">
        <v>129</v>
      </c>
      <c r="E42" s="1">
        <v>0.43636363636363634</v>
      </c>
      <c r="F42" s="12">
        <v>3.3878787878787877</v>
      </c>
      <c r="G42" s="12">
        <v>170.4</v>
      </c>
      <c r="H42" s="1">
        <v>0</v>
      </c>
      <c r="I42">
        <v>0</v>
      </c>
      <c r="J42" s="12">
        <v>0</v>
      </c>
    </row>
    <row r="43" spans="1:13" x14ac:dyDescent="0.2">
      <c r="A43" t="s">
        <v>109</v>
      </c>
      <c r="B43">
        <v>163</v>
      </c>
      <c r="C43" s="1">
        <v>0.754601226993865</v>
      </c>
      <c r="D43">
        <v>123</v>
      </c>
      <c r="E43" s="1">
        <v>0.46012269938650308</v>
      </c>
      <c r="F43" s="12">
        <v>4.0061349693251538</v>
      </c>
      <c r="G43" s="12">
        <v>118.51533742331289</v>
      </c>
      <c r="H43" s="1">
        <v>0</v>
      </c>
      <c r="I43">
        <v>0</v>
      </c>
      <c r="J43" s="12">
        <v>0</v>
      </c>
    </row>
    <row r="44" spans="1:13" x14ac:dyDescent="0.2">
      <c r="A44" t="s">
        <v>110</v>
      </c>
      <c r="B44">
        <v>151</v>
      </c>
      <c r="C44" s="1">
        <v>0.51655629139072845</v>
      </c>
      <c r="D44">
        <v>78</v>
      </c>
      <c r="E44" s="1">
        <v>0.48344370860927155</v>
      </c>
      <c r="F44" s="12">
        <v>2.7880794701986753</v>
      </c>
      <c r="G44" s="12">
        <v>187.73509933774835</v>
      </c>
      <c r="H44" s="1">
        <v>0</v>
      </c>
      <c r="I44">
        <v>0</v>
      </c>
      <c r="J44" s="12">
        <v>0</v>
      </c>
    </row>
    <row r="45" spans="1:13" x14ac:dyDescent="0.2">
      <c r="A45" t="s">
        <v>111</v>
      </c>
      <c r="B45">
        <v>134</v>
      </c>
      <c r="C45" s="1">
        <v>0.64179104477611937</v>
      </c>
      <c r="D45">
        <v>86</v>
      </c>
      <c r="E45" s="1">
        <v>0.46268656716417911</v>
      </c>
      <c r="F45" s="12">
        <v>4.4402985074626864</v>
      </c>
      <c r="G45" s="12">
        <v>197.50746268656715</v>
      </c>
      <c r="H45" s="1">
        <v>0</v>
      </c>
      <c r="I45">
        <v>0</v>
      </c>
      <c r="J45" s="12">
        <v>0</v>
      </c>
    </row>
    <row r="46" spans="1:13" x14ac:dyDescent="0.2">
      <c r="A46" t="s">
        <v>112</v>
      </c>
      <c r="B46">
        <v>128</v>
      </c>
      <c r="C46" s="1">
        <v>0.71875</v>
      </c>
      <c r="D46">
        <v>92</v>
      </c>
      <c r="E46" s="1">
        <v>0.5</v>
      </c>
      <c r="F46" s="12">
        <v>3.7109375</v>
      </c>
      <c r="G46" s="12">
        <v>124.4296875</v>
      </c>
      <c r="H46" s="1">
        <v>0</v>
      </c>
      <c r="I46">
        <v>0</v>
      </c>
      <c r="J46" s="12">
        <v>0</v>
      </c>
    </row>
    <row r="47" spans="1:13" x14ac:dyDescent="0.2">
      <c r="A47" t="s">
        <v>113</v>
      </c>
      <c r="B47">
        <v>125</v>
      </c>
      <c r="C47" s="1">
        <v>0.624</v>
      </c>
      <c r="D47">
        <v>78</v>
      </c>
      <c r="E47" s="1">
        <v>0.4</v>
      </c>
      <c r="F47" s="12">
        <v>4.0880000000000001</v>
      </c>
      <c r="G47" s="12">
        <v>106.80800000000001</v>
      </c>
      <c r="H47" s="1">
        <v>0</v>
      </c>
      <c r="I47">
        <v>0</v>
      </c>
      <c r="J47" s="12">
        <v>0</v>
      </c>
    </row>
    <row r="48" spans="1:13" x14ac:dyDescent="0.2">
      <c r="A48" t="s">
        <v>114</v>
      </c>
      <c r="B48">
        <v>86</v>
      </c>
      <c r="C48" s="1">
        <v>0.83720930232558144</v>
      </c>
      <c r="D48">
        <v>72</v>
      </c>
      <c r="E48" s="1">
        <v>0.47674418604651164</v>
      </c>
      <c r="F48" s="12">
        <v>3.1976744186046511</v>
      </c>
      <c r="G48" s="12">
        <v>121.69767441860465</v>
      </c>
      <c r="H48" s="1">
        <v>0</v>
      </c>
      <c r="I48">
        <v>0</v>
      </c>
      <c r="J48" s="12">
        <v>0</v>
      </c>
    </row>
    <row r="49" spans="1:10" x14ac:dyDescent="0.2">
      <c r="A49" t="s">
        <v>115</v>
      </c>
      <c r="B49">
        <v>77</v>
      </c>
      <c r="C49" s="1">
        <v>0.79220779220779225</v>
      </c>
      <c r="D49">
        <v>61</v>
      </c>
      <c r="E49" s="1">
        <v>0.35064935064935066</v>
      </c>
      <c r="F49" s="12">
        <v>4.0649350649350646</v>
      </c>
      <c r="G49" s="12">
        <v>156.93506493506493</v>
      </c>
      <c r="H49" s="1">
        <v>0</v>
      </c>
      <c r="I49">
        <v>0</v>
      </c>
      <c r="J49" s="12">
        <v>0</v>
      </c>
    </row>
    <row r="50" spans="1:10" x14ac:dyDescent="0.2">
      <c r="A50" t="s">
        <v>116</v>
      </c>
      <c r="B50">
        <v>58</v>
      </c>
      <c r="C50" s="1">
        <v>0.84482758620689657</v>
      </c>
      <c r="D50">
        <v>49</v>
      </c>
      <c r="E50" s="1">
        <v>0.43103448275862066</v>
      </c>
      <c r="F50" s="12">
        <v>2.5344827586206895</v>
      </c>
      <c r="G50" s="12">
        <v>140.72413793103448</v>
      </c>
      <c r="H50" s="1">
        <v>0</v>
      </c>
      <c r="I50">
        <v>0</v>
      </c>
      <c r="J50" s="12">
        <v>0</v>
      </c>
    </row>
    <row r="51" spans="1:10" x14ac:dyDescent="0.2">
      <c r="A51" t="s">
        <v>117</v>
      </c>
      <c r="B51">
        <v>55</v>
      </c>
      <c r="C51" s="1">
        <v>0.6</v>
      </c>
      <c r="D51">
        <v>33</v>
      </c>
      <c r="E51" s="1">
        <v>0.34545454545454546</v>
      </c>
      <c r="F51" s="12">
        <v>3.4909090909090907</v>
      </c>
      <c r="G51" s="12">
        <v>84.309090909090912</v>
      </c>
      <c r="H51" s="1">
        <v>0</v>
      </c>
      <c r="I51">
        <v>0</v>
      </c>
      <c r="J51" s="12">
        <v>0</v>
      </c>
    </row>
    <row r="52" spans="1:10" x14ac:dyDescent="0.2">
      <c r="B52">
        <v>74275</v>
      </c>
      <c r="C52" s="1">
        <v>0.58589027263547622</v>
      </c>
      <c r="D52">
        <v>43517</v>
      </c>
      <c r="E52" s="1">
        <v>0.46073375967687646</v>
      </c>
      <c r="F52" s="12">
        <v>3.6308986873106699</v>
      </c>
      <c r="G52" s="12">
        <v>170.78564792998989</v>
      </c>
      <c r="H52" s="1">
        <v>0</v>
      </c>
      <c r="I52">
        <v>0</v>
      </c>
      <c r="J52" s="1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EB9C-8370-C346-B076-65AD037ED1B7}">
  <dimension ref="A1:O12"/>
  <sheetViews>
    <sheetView workbookViewId="0">
      <selection activeCell="P13" sqref="P13"/>
    </sheetView>
  </sheetViews>
  <sheetFormatPr baseColWidth="10" defaultColWidth="10.6640625" defaultRowHeight="16" x14ac:dyDescent="0.2"/>
  <sheetData>
    <row r="1" spans="1:15" s="5" customFormat="1" x14ac:dyDescent="0.2">
      <c r="A1" s="5" t="s">
        <v>29</v>
      </c>
      <c r="B1" s="5" t="s">
        <v>4</v>
      </c>
      <c r="C1" s="5" t="s">
        <v>22</v>
      </c>
      <c r="D1" s="5" t="s">
        <v>23</v>
      </c>
      <c r="E1" s="5" t="s">
        <v>5</v>
      </c>
      <c r="F1" s="5" t="s">
        <v>45</v>
      </c>
      <c r="G1" s="5" t="s">
        <v>24</v>
      </c>
      <c r="H1" s="5" t="s">
        <v>46</v>
      </c>
      <c r="I1" s="5" t="s">
        <v>47</v>
      </c>
      <c r="J1" s="5" t="s">
        <v>48</v>
      </c>
      <c r="N1" s="5" t="s">
        <v>141</v>
      </c>
      <c r="O1" s="5" t="s">
        <v>145</v>
      </c>
    </row>
    <row r="2" spans="1:15" x14ac:dyDescent="0.2">
      <c r="A2" s="14" t="s">
        <v>30</v>
      </c>
      <c r="B2" s="14">
        <v>40173</v>
      </c>
      <c r="C2" s="15">
        <v>0.36223334080103553</v>
      </c>
      <c r="D2" s="14">
        <v>14552</v>
      </c>
      <c r="E2" s="15">
        <v>0.58287904811689439</v>
      </c>
      <c r="F2" s="16">
        <v>3.2040923007990441</v>
      </c>
      <c r="G2" s="16">
        <v>140.94645657531177</v>
      </c>
      <c r="H2" s="15">
        <v>0</v>
      </c>
      <c r="I2" s="14">
        <v>0</v>
      </c>
      <c r="J2" s="16">
        <v>0</v>
      </c>
      <c r="N2" s="14">
        <f>MAX(B2:B11)</f>
        <v>40173</v>
      </c>
      <c r="O2" s="36">
        <f>MAX(C2:C11)</f>
        <v>0.71134020618556704</v>
      </c>
    </row>
    <row r="3" spans="1:15" x14ac:dyDescent="0.2">
      <c r="A3" t="s">
        <v>25</v>
      </c>
      <c r="B3">
        <v>13424</v>
      </c>
      <c r="C3" s="1">
        <v>0.62172228843861743</v>
      </c>
      <c r="D3">
        <v>8346</v>
      </c>
      <c r="E3" s="1">
        <v>0.41701430274135876</v>
      </c>
      <c r="F3" s="12">
        <v>4.1760280095351607</v>
      </c>
      <c r="G3" s="12">
        <v>176.25946066746127</v>
      </c>
      <c r="H3" s="1">
        <v>0</v>
      </c>
      <c r="I3">
        <v>0</v>
      </c>
      <c r="J3" s="12">
        <v>0</v>
      </c>
    </row>
    <row r="4" spans="1:15" x14ac:dyDescent="0.2">
      <c r="A4" t="s">
        <v>32</v>
      </c>
      <c r="B4">
        <v>2840</v>
      </c>
      <c r="C4" s="1">
        <v>0.6334507042253521</v>
      </c>
      <c r="D4">
        <v>1799</v>
      </c>
      <c r="E4" s="1">
        <v>0.40985915492957747</v>
      </c>
      <c r="F4" s="12">
        <v>3.9397887323943661</v>
      </c>
      <c r="G4" s="12">
        <v>176.13239436619719</v>
      </c>
      <c r="H4" s="1">
        <v>0</v>
      </c>
      <c r="I4">
        <v>0</v>
      </c>
      <c r="J4" s="12">
        <v>0</v>
      </c>
    </row>
    <row r="5" spans="1:15" x14ac:dyDescent="0.2">
      <c r="A5" t="s">
        <v>118</v>
      </c>
      <c r="B5">
        <v>1555</v>
      </c>
      <c r="C5" s="1">
        <v>0.49903536977491963</v>
      </c>
      <c r="D5">
        <v>776</v>
      </c>
      <c r="E5" s="1">
        <v>0.3987138263665595</v>
      </c>
      <c r="F5" s="12">
        <v>3.4385852090032154</v>
      </c>
      <c r="G5" s="12">
        <v>201.34662379421221</v>
      </c>
      <c r="H5" s="1">
        <v>0</v>
      </c>
      <c r="I5">
        <v>0</v>
      </c>
      <c r="J5" s="12">
        <v>0</v>
      </c>
    </row>
    <row r="6" spans="1:15" x14ac:dyDescent="0.2">
      <c r="A6" s="35" t="s">
        <v>35</v>
      </c>
      <c r="B6" s="35">
        <v>1552</v>
      </c>
      <c r="C6" s="36">
        <v>0.71134020618556704</v>
      </c>
      <c r="D6" s="35">
        <v>1104</v>
      </c>
      <c r="E6" s="36">
        <v>0.45038659793814434</v>
      </c>
      <c r="F6" s="37">
        <v>3.8775773195876289</v>
      </c>
      <c r="G6" s="37">
        <v>155.5895618556701</v>
      </c>
      <c r="H6" s="36">
        <v>0</v>
      </c>
      <c r="I6" s="35">
        <v>0</v>
      </c>
      <c r="J6" s="37">
        <v>0</v>
      </c>
    </row>
    <row r="7" spans="1:15" x14ac:dyDescent="0.2">
      <c r="A7" t="s">
        <v>34</v>
      </c>
      <c r="B7">
        <v>1541</v>
      </c>
      <c r="C7" s="1">
        <v>0.63984425697598957</v>
      </c>
      <c r="D7">
        <v>986</v>
      </c>
      <c r="E7" s="1">
        <v>0.46787800129785856</v>
      </c>
      <c r="F7" s="12">
        <v>3.7929915639195326</v>
      </c>
      <c r="G7" s="12">
        <v>177.78131083711875</v>
      </c>
      <c r="H7" s="1">
        <v>0</v>
      </c>
      <c r="I7">
        <v>0</v>
      </c>
      <c r="J7" s="12">
        <v>0</v>
      </c>
    </row>
    <row r="8" spans="1:15" x14ac:dyDescent="0.2">
      <c r="A8" t="s">
        <v>119</v>
      </c>
      <c r="B8">
        <v>1410</v>
      </c>
      <c r="C8" s="1">
        <v>0.61773049645390066</v>
      </c>
      <c r="D8">
        <v>871</v>
      </c>
      <c r="E8" s="1">
        <v>0.45319148936170212</v>
      </c>
      <c r="F8" s="12">
        <v>3.6496453900709218</v>
      </c>
      <c r="G8" s="12">
        <v>210.01702127659576</v>
      </c>
      <c r="H8" s="1">
        <v>0</v>
      </c>
      <c r="I8">
        <v>0</v>
      </c>
      <c r="J8" s="12">
        <v>0</v>
      </c>
    </row>
    <row r="9" spans="1:15" x14ac:dyDescent="0.2">
      <c r="A9" t="s">
        <v>33</v>
      </c>
      <c r="B9">
        <v>1339</v>
      </c>
      <c r="C9" s="1">
        <v>0.70351008215085886</v>
      </c>
      <c r="D9">
        <v>942</v>
      </c>
      <c r="E9" s="1">
        <v>0.46377893950709487</v>
      </c>
      <c r="F9" s="12">
        <v>3.6542195668409261</v>
      </c>
      <c r="G9" s="12">
        <v>147.69678864824496</v>
      </c>
      <c r="H9" s="1">
        <v>0</v>
      </c>
      <c r="I9">
        <v>0</v>
      </c>
      <c r="J9" s="12">
        <v>0</v>
      </c>
    </row>
    <row r="10" spans="1:15" x14ac:dyDescent="0.2">
      <c r="A10" t="s">
        <v>120</v>
      </c>
      <c r="B10">
        <v>1180</v>
      </c>
      <c r="C10" s="1">
        <v>0.26779661016949152</v>
      </c>
      <c r="D10">
        <v>316</v>
      </c>
      <c r="E10" s="1">
        <v>0.49322033898305084</v>
      </c>
      <c r="F10" s="12">
        <v>3.6516949152542373</v>
      </c>
      <c r="G10" s="12">
        <v>207.86694915254236</v>
      </c>
      <c r="H10" s="1">
        <v>0</v>
      </c>
      <c r="I10">
        <v>0</v>
      </c>
      <c r="J10" s="12">
        <v>0</v>
      </c>
    </row>
    <row r="11" spans="1:15" x14ac:dyDescent="0.2">
      <c r="A11" t="s">
        <v>121</v>
      </c>
      <c r="B11">
        <v>1167</v>
      </c>
      <c r="C11" s="1">
        <v>0.6315338474721508</v>
      </c>
      <c r="D11">
        <v>737</v>
      </c>
      <c r="E11" s="1">
        <v>0.37446443873179092</v>
      </c>
      <c r="F11" s="12">
        <v>4.6169665809768636</v>
      </c>
      <c r="G11" s="12">
        <v>219.95458440445586</v>
      </c>
      <c r="H11" s="1">
        <v>0</v>
      </c>
      <c r="I11">
        <v>0</v>
      </c>
      <c r="J11" s="12">
        <v>0</v>
      </c>
    </row>
    <row r="12" spans="1:15" ht="17" thickBot="1" x14ac:dyDescent="0.25">
      <c r="A12" s="7"/>
      <c r="B12" s="7">
        <v>167050</v>
      </c>
      <c r="C12" s="10">
        <v>0.56361568392696793</v>
      </c>
      <c r="D12" s="7">
        <v>94152</v>
      </c>
      <c r="E12" s="10">
        <v>0.47143370248428612</v>
      </c>
      <c r="F12" s="13">
        <v>3.809554025740796</v>
      </c>
      <c r="G12" s="13">
        <v>169.74471715055373</v>
      </c>
      <c r="H12" s="10">
        <v>0</v>
      </c>
      <c r="I12" s="7">
        <v>0</v>
      </c>
      <c r="J12" s="13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896A3-1387-5B40-B0F6-F1390EDB0348}">
  <dimension ref="A1:P9"/>
  <sheetViews>
    <sheetView workbookViewId="0">
      <selection activeCell="N11" sqref="N11"/>
    </sheetView>
  </sheetViews>
  <sheetFormatPr baseColWidth="10" defaultColWidth="10.6640625" defaultRowHeight="16" x14ac:dyDescent="0.2"/>
  <cols>
    <col min="1" max="2" width="15.6640625" customWidth="1"/>
    <col min="12" max="12" width="22.5" customWidth="1"/>
    <col min="13" max="13" width="14.6640625" customWidth="1"/>
    <col min="15" max="15" width="15.5" customWidth="1"/>
  </cols>
  <sheetData>
    <row r="1" spans="1:16" s="5" customFormat="1" x14ac:dyDescent="0.2">
      <c r="A1" s="5" t="s">
        <v>122</v>
      </c>
      <c r="B1" s="5" t="s">
        <v>122</v>
      </c>
      <c r="C1" s="5" t="s">
        <v>4</v>
      </c>
      <c r="D1" s="5" t="s">
        <v>22</v>
      </c>
      <c r="E1" s="5" t="s">
        <v>23</v>
      </c>
      <c r="F1" s="5" t="s">
        <v>5</v>
      </c>
      <c r="G1" s="5" t="s">
        <v>45</v>
      </c>
      <c r="H1" s="5" t="s">
        <v>24</v>
      </c>
      <c r="I1" s="5" t="s">
        <v>46</v>
      </c>
      <c r="J1" s="5" t="s">
        <v>47</v>
      </c>
      <c r="K1" s="5" t="s">
        <v>48</v>
      </c>
      <c r="L1" s="29"/>
      <c r="O1" s="5" t="s">
        <v>141</v>
      </c>
      <c r="P1" s="5" t="s">
        <v>144</v>
      </c>
    </row>
    <row r="2" spans="1:16" x14ac:dyDescent="0.2">
      <c r="A2" s="14" t="s">
        <v>123</v>
      </c>
      <c r="B2" s="14" t="s">
        <v>37</v>
      </c>
      <c r="C2" s="14">
        <v>1262</v>
      </c>
      <c r="D2" s="15">
        <v>0.95641838351822506</v>
      </c>
      <c r="E2" s="14">
        <v>1207</v>
      </c>
      <c r="F2" s="15">
        <v>0.79318541996830427</v>
      </c>
      <c r="G2" s="16">
        <v>1.7218700475435815</v>
      </c>
      <c r="H2" s="16">
        <v>41.311410459587954</v>
      </c>
      <c r="I2" s="1">
        <v>0</v>
      </c>
      <c r="J2">
        <v>0</v>
      </c>
      <c r="K2" s="12">
        <v>0</v>
      </c>
      <c r="L2" s="30"/>
      <c r="O2" s="14">
        <f>MAX(C2:C8)</f>
        <v>1262</v>
      </c>
      <c r="P2" s="14">
        <f>MAX(E2:E8)</f>
        <v>1207</v>
      </c>
    </row>
    <row r="3" spans="1:16" x14ac:dyDescent="0.2">
      <c r="A3" t="s">
        <v>124</v>
      </c>
      <c r="B3" t="s">
        <v>38</v>
      </c>
      <c r="C3">
        <v>1092</v>
      </c>
      <c r="D3" s="1">
        <v>0.94139194139194138</v>
      </c>
      <c r="E3">
        <v>1028</v>
      </c>
      <c r="F3" s="1">
        <v>0.78021978021978022</v>
      </c>
      <c r="G3" s="12">
        <v>1.7967032967032968</v>
      </c>
      <c r="H3" s="12">
        <v>42.164835164835168</v>
      </c>
      <c r="I3" s="1">
        <v>0</v>
      </c>
      <c r="J3">
        <v>0</v>
      </c>
      <c r="K3" s="12">
        <v>0</v>
      </c>
      <c r="L3" s="30"/>
    </row>
    <row r="4" spans="1:16" x14ac:dyDescent="0.2">
      <c r="A4" t="s">
        <v>125</v>
      </c>
      <c r="B4" t="s">
        <v>39</v>
      </c>
      <c r="C4">
        <v>1128</v>
      </c>
      <c r="D4" s="1">
        <v>0.94326241134751776</v>
      </c>
      <c r="E4">
        <v>1064</v>
      </c>
      <c r="F4" s="1">
        <v>0.76595744680851063</v>
      </c>
      <c r="G4" s="12">
        <v>1.8891843971631206</v>
      </c>
      <c r="H4" s="12">
        <v>48.512411347517734</v>
      </c>
      <c r="I4" s="1">
        <v>0</v>
      </c>
      <c r="J4">
        <v>0</v>
      </c>
      <c r="K4" s="12">
        <v>0</v>
      </c>
      <c r="L4" s="30"/>
    </row>
    <row r="5" spans="1:16" x14ac:dyDescent="0.2">
      <c r="A5" t="s">
        <v>126</v>
      </c>
      <c r="B5" t="s">
        <v>40</v>
      </c>
      <c r="C5">
        <v>983</v>
      </c>
      <c r="D5" s="1">
        <v>0.94201424211597151</v>
      </c>
      <c r="E5">
        <v>926</v>
      </c>
      <c r="F5" s="1">
        <v>0.79552390640895221</v>
      </c>
      <c r="G5" s="12">
        <v>1.7385554425228891</v>
      </c>
      <c r="H5" s="12">
        <v>40.729399796541202</v>
      </c>
      <c r="I5" s="1">
        <v>0</v>
      </c>
      <c r="J5">
        <v>0</v>
      </c>
      <c r="K5" s="12">
        <v>0</v>
      </c>
      <c r="L5" s="30"/>
    </row>
    <row r="6" spans="1:16" x14ac:dyDescent="0.2">
      <c r="A6" t="s">
        <v>127</v>
      </c>
      <c r="B6" t="s">
        <v>41</v>
      </c>
      <c r="C6">
        <v>929</v>
      </c>
      <c r="D6" s="1">
        <v>0.95263724434876207</v>
      </c>
      <c r="E6">
        <v>885</v>
      </c>
      <c r="F6" s="1">
        <v>0.7814854682454252</v>
      </c>
      <c r="G6" s="12">
        <v>2.0193756727664156</v>
      </c>
      <c r="H6" s="12">
        <v>46.368137782561895</v>
      </c>
      <c r="I6" s="1">
        <v>0</v>
      </c>
      <c r="J6">
        <v>0</v>
      </c>
      <c r="K6" s="12">
        <v>0</v>
      </c>
      <c r="L6" s="30"/>
    </row>
    <row r="7" spans="1:16" x14ac:dyDescent="0.2">
      <c r="A7" t="s">
        <v>128</v>
      </c>
      <c r="B7" t="s">
        <v>42</v>
      </c>
      <c r="C7">
        <v>753</v>
      </c>
      <c r="D7" s="1">
        <v>0.95086321381142103</v>
      </c>
      <c r="E7">
        <v>716</v>
      </c>
      <c r="F7" s="1">
        <v>0.78087649402390436</v>
      </c>
      <c r="G7" s="12">
        <v>1.845949535192563</v>
      </c>
      <c r="H7" s="12">
        <v>50.896414342629484</v>
      </c>
      <c r="I7" s="1">
        <v>0</v>
      </c>
      <c r="J7">
        <v>0</v>
      </c>
      <c r="K7" s="12">
        <v>0</v>
      </c>
      <c r="L7" s="30"/>
    </row>
    <row r="8" spans="1:16" x14ac:dyDescent="0.2">
      <c r="A8" t="s">
        <v>129</v>
      </c>
      <c r="B8" t="s">
        <v>43</v>
      </c>
      <c r="C8">
        <v>1166</v>
      </c>
      <c r="D8" s="1">
        <v>0.95283018867924529</v>
      </c>
      <c r="E8">
        <v>1111</v>
      </c>
      <c r="F8" s="1">
        <v>0.77701543739279588</v>
      </c>
      <c r="G8" s="12">
        <v>1.8850771869639795</v>
      </c>
      <c r="H8" s="12">
        <v>48.668096054888508</v>
      </c>
      <c r="I8" s="1">
        <v>0</v>
      </c>
      <c r="J8">
        <v>0</v>
      </c>
      <c r="K8" s="12">
        <v>0</v>
      </c>
      <c r="L8" s="30"/>
    </row>
    <row r="9" spans="1:16" ht="17" thickBot="1" x14ac:dyDescent="0.25">
      <c r="A9" s="7"/>
      <c r="B9" s="7"/>
      <c r="C9" s="7">
        <v>7313</v>
      </c>
      <c r="D9" s="10">
        <v>0.9485847121564337</v>
      </c>
      <c r="E9" s="7">
        <v>6937</v>
      </c>
      <c r="F9" s="10">
        <v>0.78203199781211541</v>
      </c>
      <c r="G9" s="13">
        <v>1.8376863120470395</v>
      </c>
      <c r="H9" s="13">
        <v>45.273622316422809</v>
      </c>
      <c r="I9" s="10">
        <v>0</v>
      </c>
      <c r="J9" s="7">
        <v>0</v>
      </c>
      <c r="K9" s="13">
        <v>0</v>
      </c>
      <c r="L9" s="31"/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2393-1804-0B40-B64E-3313A2A19D8C}">
  <dimension ref="A1:N26"/>
  <sheetViews>
    <sheetView workbookViewId="0">
      <selection activeCell="M15" sqref="M15"/>
    </sheetView>
  </sheetViews>
  <sheetFormatPr baseColWidth="10" defaultColWidth="10.6640625" defaultRowHeight="16" x14ac:dyDescent="0.2"/>
  <cols>
    <col min="1" max="1" width="13.5" customWidth="1"/>
    <col min="2" max="2" width="15.5" bestFit="1" customWidth="1"/>
    <col min="3" max="3" width="19" customWidth="1"/>
    <col min="4" max="4" width="10.83203125" bestFit="1" customWidth="1"/>
    <col min="5" max="5" width="12.6640625" bestFit="1" customWidth="1"/>
    <col min="6" max="6" width="15" bestFit="1" customWidth="1"/>
    <col min="7" max="7" width="14.83203125" bestFit="1" customWidth="1"/>
    <col min="14" max="14" width="14.33203125" customWidth="1"/>
  </cols>
  <sheetData>
    <row r="1" spans="1:14" s="4" customFormat="1" x14ac:dyDescent="0.2">
      <c r="A1" s="4" t="s">
        <v>44</v>
      </c>
      <c r="B1" s="4" t="s">
        <v>4</v>
      </c>
      <c r="C1" s="4" t="s">
        <v>22</v>
      </c>
      <c r="D1" s="4" t="s">
        <v>23</v>
      </c>
      <c r="E1" s="4" t="s">
        <v>5</v>
      </c>
      <c r="F1" s="4" t="s">
        <v>45</v>
      </c>
      <c r="G1" s="4" t="s">
        <v>24</v>
      </c>
      <c r="H1" s="4" t="s">
        <v>46</v>
      </c>
      <c r="I1" s="4" t="s">
        <v>47</v>
      </c>
      <c r="J1" s="4" t="s">
        <v>48</v>
      </c>
      <c r="M1" s="4" t="s">
        <v>146</v>
      </c>
      <c r="N1" s="4" t="s">
        <v>144</v>
      </c>
    </row>
    <row r="2" spans="1:14" x14ac:dyDescent="0.2">
      <c r="A2" t="s">
        <v>49</v>
      </c>
      <c r="B2">
        <v>247</v>
      </c>
      <c r="C2" s="1">
        <v>0.94736842105263153</v>
      </c>
      <c r="D2">
        <v>234</v>
      </c>
      <c r="E2" s="1">
        <v>0.74089068825910931</v>
      </c>
      <c r="F2" s="12">
        <v>2.3400809716599191</v>
      </c>
      <c r="G2" s="12">
        <v>59.137651821862349</v>
      </c>
      <c r="H2" s="1">
        <v>0</v>
      </c>
      <c r="I2">
        <v>0</v>
      </c>
      <c r="J2" s="12">
        <v>0</v>
      </c>
      <c r="M2" s="14">
        <f>MAX(B2:B25)</f>
        <v>817</v>
      </c>
      <c r="N2" s="14">
        <f>MAX(D2:D25)</f>
        <v>776</v>
      </c>
    </row>
    <row r="3" spans="1:14" x14ac:dyDescent="0.2">
      <c r="A3" t="s">
        <v>50</v>
      </c>
      <c r="B3">
        <v>99</v>
      </c>
      <c r="C3" s="1">
        <v>0.90909090909090906</v>
      </c>
      <c r="D3">
        <v>90</v>
      </c>
      <c r="E3" s="1">
        <v>0.71717171717171713</v>
      </c>
      <c r="F3" s="12">
        <v>1.8787878787878789</v>
      </c>
      <c r="G3" s="12">
        <v>65.37373737373737</v>
      </c>
      <c r="H3" s="1">
        <v>0</v>
      </c>
      <c r="I3">
        <v>0</v>
      </c>
      <c r="J3" s="12">
        <v>0</v>
      </c>
    </row>
    <row r="4" spans="1:14" x14ac:dyDescent="0.2">
      <c r="A4" t="s">
        <v>51</v>
      </c>
      <c r="B4">
        <v>94</v>
      </c>
      <c r="C4" s="1">
        <v>0.93617021276595747</v>
      </c>
      <c r="D4">
        <v>88</v>
      </c>
      <c r="E4" s="1">
        <v>0.7978723404255319</v>
      </c>
      <c r="F4" s="12">
        <v>1.6702127659574468</v>
      </c>
      <c r="G4" s="12">
        <v>45.734042553191486</v>
      </c>
      <c r="H4" s="1">
        <v>0</v>
      </c>
      <c r="I4">
        <v>0</v>
      </c>
      <c r="J4" s="12">
        <v>0</v>
      </c>
    </row>
    <row r="5" spans="1:14" x14ac:dyDescent="0.2">
      <c r="A5" t="s">
        <v>52</v>
      </c>
      <c r="B5">
        <v>47</v>
      </c>
      <c r="C5" s="1">
        <v>0.97872340425531912</v>
      </c>
      <c r="D5">
        <v>46</v>
      </c>
      <c r="E5" s="1">
        <v>0.72340425531914898</v>
      </c>
      <c r="F5" s="12">
        <v>1.8510638297872339</v>
      </c>
      <c r="G5" s="12">
        <v>60.340425531914896</v>
      </c>
      <c r="H5" s="1">
        <v>0</v>
      </c>
      <c r="I5">
        <v>0</v>
      </c>
      <c r="J5" s="12">
        <v>0</v>
      </c>
    </row>
    <row r="6" spans="1:14" x14ac:dyDescent="0.2">
      <c r="A6" t="s">
        <v>53</v>
      </c>
      <c r="B6">
        <v>45</v>
      </c>
      <c r="C6" s="1">
        <v>0.9555555555555556</v>
      </c>
      <c r="D6">
        <v>43</v>
      </c>
      <c r="E6" s="1">
        <v>0.8666666666666667</v>
      </c>
      <c r="F6" s="12">
        <v>1.4222222222222223</v>
      </c>
      <c r="G6" s="12">
        <v>38.355555555555554</v>
      </c>
      <c r="H6" s="1">
        <v>0</v>
      </c>
      <c r="I6">
        <v>0</v>
      </c>
      <c r="J6" s="12">
        <v>0</v>
      </c>
    </row>
    <row r="7" spans="1:14" x14ac:dyDescent="0.2">
      <c r="A7" s="17" t="s">
        <v>54</v>
      </c>
      <c r="B7" s="17">
        <v>25</v>
      </c>
      <c r="C7" s="18">
        <v>0.84</v>
      </c>
      <c r="D7" s="17">
        <v>21</v>
      </c>
      <c r="E7" s="18">
        <v>0.72</v>
      </c>
      <c r="F7" s="19">
        <v>1.84</v>
      </c>
      <c r="G7" s="19">
        <v>64.040000000000006</v>
      </c>
      <c r="H7" s="18">
        <v>0</v>
      </c>
      <c r="I7" s="17">
        <v>0</v>
      </c>
      <c r="J7" s="19">
        <v>0</v>
      </c>
    </row>
    <row r="8" spans="1:14" x14ac:dyDescent="0.2">
      <c r="A8" t="s">
        <v>55</v>
      </c>
      <c r="B8">
        <v>52</v>
      </c>
      <c r="C8" s="1">
        <v>0.98076923076923073</v>
      </c>
      <c r="D8">
        <v>51</v>
      </c>
      <c r="E8" s="1">
        <v>0.78846153846153844</v>
      </c>
      <c r="F8" s="12">
        <v>1.8653846153846154</v>
      </c>
      <c r="G8" s="12">
        <v>60.903846153846153</v>
      </c>
      <c r="H8" s="1">
        <v>0</v>
      </c>
      <c r="I8">
        <v>0</v>
      </c>
      <c r="J8" s="12">
        <v>0</v>
      </c>
    </row>
    <row r="9" spans="1:14" x14ac:dyDescent="0.2">
      <c r="A9" t="s">
        <v>56</v>
      </c>
      <c r="B9">
        <v>68</v>
      </c>
      <c r="C9" s="1">
        <v>0.94117647058823528</v>
      </c>
      <c r="D9">
        <v>64</v>
      </c>
      <c r="E9" s="1">
        <v>0.76470588235294112</v>
      </c>
      <c r="F9" s="12">
        <v>1.8970588235294117</v>
      </c>
      <c r="G9" s="12">
        <v>45.264705882352942</v>
      </c>
      <c r="H9" s="1">
        <v>0</v>
      </c>
      <c r="I9">
        <v>0</v>
      </c>
      <c r="J9" s="12">
        <v>0</v>
      </c>
    </row>
    <row r="10" spans="1:14" x14ac:dyDescent="0.2">
      <c r="A10" t="s">
        <v>57</v>
      </c>
      <c r="B10">
        <v>105</v>
      </c>
      <c r="C10" s="1">
        <v>0.93333333333333335</v>
      </c>
      <c r="D10">
        <v>98</v>
      </c>
      <c r="E10" s="1">
        <v>0.79047619047619044</v>
      </c>
      <c r="F10" s="12">
        <v>1.7333333333333334</v>
      </c>
      <c r="G10" s="12">
        <v>54.390476190476193</v>
      </c>
      <c r="H10" s="1">
        <v>0</v>
      </c>
      <c r="I10">
        <v>0</v>
      </c>
      <c r="J10" s="12">
        <v>0</v>
      </c>
    </row>
    <row r="11" spans="1:14" x14ac:dyDescent="0.2">
      <c r="A11" t="s">
        <v>58</v>
      </c>
      <c r="B11">
        <v>105</v>
      </c>
      <c r="C11" s="1">
        <v>0.91428571428571426</v>
      </c>
      <c r="D11">
        <v>96</v>
      </c>
      <c r="E11" s="1">
        <v>0.75238095238095237</v>
      </c>
      <c r="F11" s="12">
        <v>1.9142857142857144</v>
      </c>
      <c r="G11" s="12">
        <v>25.771428571428572</v>
      </c>
      <c r="H11" s="1">
        <v>0</v>
      </c>
      <c r="I11">
        <v>0</v>
      </c>
      <c r="J11" s="12">
        <v>0</v>
      </c>
    </row>
    <row r="12" spans="1:14" x14ac:dyDescent="0.2">
      <c r="A12" t="s">
        <v>59</v>
      </c>
      <c r="B12">
        <v>138</v>
      </c>
      <c r="C12" s="1">
        <v>0.90579710144927539</v>
      </c>
      <c r="D12">
        <v>125</v>
      </c>
      <c r="E12" s="1">
        <v>0.80434782608695654</v>
      </c>
      <c r="F12" s="12">
        <v>1.9057971014492754</v>
      </c>
      <c r="G12" s="12">
        <v>49.065217391304351</v>
      </c>
      <c r="H12" s="1">
        <v>0</v>
      </c>
      <c r="I12">
        <v>0</v>
      </c>
      <c r="J12" s="12">
        <v>0</v>
      </c>
    </row>
    <row r="13" spans="1:14" x14ac:dyDescent="0.2">
      <c r="A13" t="s">
        <v>60</v>
      </c>
      <c r="B13">
        <v>152</v>
      </c>
      <c r="C13" s="1">
        <v>0.95394736842105265</v>
      </c>
      <c r="D13">
        <v>145</v>
      </c>
      <c r="E13" s="1">
        <v>0.78947368421052633</v>
      </c>
      <c r="F13" s="12">
        <v>1.888157894736842</v>
      </c>
      <c r="G13" s="12">
        <v>51.401315789473685</v>
      </c>
      <c r="H13" s="1">
        <v>0</v>
      </c>
      <c r="I13">
        <v>0</v>
      </c>
      <c r="J13" s="12">
        <v>0</v>
      </c>
    </row>
    <row r="14" spans="1:14" x14ac:dyDescent="0.2">
      <c r="A14" t="s">
        <v>61</v>
      </c>
      <c r="B14">
        <v>134</v>
      </c>
      <c r="C14" s="1">
        <v>0.93283582089552242</v>
      </c>
      <c r="D14">
        <v>125</v>
      </c>
      <c r="E14" s="1">
        <v>0.83582089552238803</v>
      </c>
      <c r="F14" s="12">
        <v>1.6716417910447761</v>
      </c>
      <c r="G14" s="12">
        <v>30.843283582089551</v>
      </c>
      <c r="H14" s="1">
        <v>0</v>
      </c>
      <c r="I14">
        <v>0</v>
      </c>
      <c r="J14" s="12">
        <v>0</v>
      </c>
    </row>
    <row r="15" spans="1:14" x14ac:dyDescent="0.2">
      <c r="A15" t="s">
        <v>62</v>
      </c>
      <c r="B15">
        <v>163</v>
      </c>
      <c r="C15" s="1">
        <v>0.90797546012269936</v>
      </c>
      <c r="D15">
        <v>148</v>
      </c>
      <c r="E15" s="1">
        <v>0.81595092024539873</v>
      </c>
      <c r="F15" s="12">
        <v>1.7914110429447854</v>
      </c>
      <c r="G15" s="12">
        <v>29.337423312883434</v>
      </c>
      <c r="H15" s="1">
        <v>0</v>
      </c>
      <c r="I15">
        <v>0</v>
      </c>
      <c r="J15" s="12">
        <v>0</v>
      </c>
    </row>
    <row r="16" spans="1:14" x14ac:dyDescent="0.2">
      <c r="A16" t="s">
        <v>63</v>
      </c>
      <c r="B16">
        <v>141</v>
      </c>
      <c r="C16" s="1">
        <v>0.95744680851063835</v>
      </c>
      <c r="D16">
        <v>135</v>
      </c>
      <c r="E16" s="1">
        <v>0.75177304964539005</v>
      </c>
      <c r="F16" s="12">
        <v>1.7588652482269505</v>
      </c>
      <c r="G16" s="12">
        <v>42.063829787234042</v>
      </c>
      <c r="H16" s="1">
        <v>0</v>
      </c>
      <c r="I16">
        <v>0</v>
      </c>
      <c r="J16" s="12">
        <v>0</v>
      </c>
    </row>
    <row r="17" spans="1:10" x14ac:dyDescent="0.2">
      <c r="A17" t="s">
        <v>64</v>
      </c>
      <c r="B17">
        <v>158</v>
      </c>
      <c r="C17" s="1">
        <v>0.92405063291139244</v>
      </c>
      <c r="D17">
        <v>146</v>
      </c>
      <c r="E17" s="1">
        <v>0.79113924050632911</v>
      </c>
      <c r="F17" s="12">
        <v>1.6139240506329113</v>
      </c>
      <c r="G17" s="12">
        <v>41.063291139240505</v>
      </c>
      <c r="H17" s="1">
        <v>0</v>
      </c>
      <c r="I17">
        <v>0</v>
      </c>
      <c r="J17" s="12">
        <v>0</v>
      </c>
    </row>
    <row r="18" spans="1:10" x14ac:dyDescent="0.2">
      <c r="A18" t="s">
        <v>65</v>
      </c>
      <c r="B18">
        <v>164</v>
      </c>
      <c r="C18" s="1">
        <v>0.95731707317073167</v>
      </c>
      <c r="D18">
        <v>157</v>
      </c>
      <c r="E18" s="1">
        <v>0.74390243902439024</v>
      </c>
      <c r="F18" s="12">
        <v>1.9207317073170731</v>
      </c>
      <c r="G18" s="12">
        <v>35.042682926829265</v>
      </c>
      <c r="H18" s="1">
        <v>0</v>
      </c>
      <c r="I18">
        <v>0</v>
      </c>
      <c r="J18" s="12">
        <v>0</v>
      </c>
    </row>
    <row r="19" spans="1:10" x14ac:dyDescent="0.2">
      <c r="A19" t="s">
        <v>66</v>
      </c>
      <c r="B19">
        <v>792</v>
      </c>
      <c r="C19" s="1">
        <v>0.96085858585858586</v>
      </c>
      <c r="D19">
        <v>761</v>
      </c>
      <c r="E19" s="1">
        <v>0.78535353535353536</v>
      </c>
      <c r="F19" s="12">
        <v>1.7032828282828283</v>
      </c>
      <c r="G19" s="12">
        <v>43.237373737373737</v>
      </c>
      <c r="H19" s="1">
        <v>0</v>
      </c>
      <c r="I19">
        <v>0</v>
      </c>
      <c r="J19" s="12">
        <v>0</v>
      </c>
    </row>
    <row r="20" spans="1:10" x14ac:dyDescent="0.2">
      <c r="A20" t="s">
        <v>67</v>
      </c>
      <c r="B20">
        <v>754</v>
      </c>
      <c r="C20" s="1">
        <v>0.95092838196286467</v>
      </c>
      <c r="D20">
        <v>717</v>
      </c>
      <c r="E20" s="1">
        <v>0.79177718832891242</v>
      </c>
      <c r="F20" s="12">
        <v>1.676392572944297</v>
      </c>
      <c r="G20" s="12">
        <v>41.554376657824932</v>
      </c>
      <c r="H20" s="1">
        <v>0</v>
      </c>
      <c r="I20">
        <v>0</v>
      </c>
      <c r="J20" s="12">
        <v>0</v>
      </c>
    </row>
    <row r="21" spans="1:10" x14ac:dyDescent="0.2">
      <c r="A21" t="s">
        <v>68</v>
      </c>
      <c r="B21">
        <v>725</v>
      </c>
      <c r="C21" s="1">
        <v>0.95310344827586202</v>
      </c>
      <c r="D21">
        <v>691</v>
      </c>
      <c r="E21" s="1">
        <v>0.79172413793103447</v>
      </c>
      <c r="F21" s="12">
        <v>1.6386206896551725</v>
      </c>
      <c r="G21" s="12">
        <v>33.488275862068967</v>
      </c>
      <c r="H21" s="1">
        <v>0</v>
      </c>
      <c r="I21">
        <v>0</v>
      </c>
      <c r="J21" s="12">
        <v>0</v>
      </c>
    </row>
    <row r="22" spans="1:10" x14ac:dyDescent="0.2">
      <c r="A22" t="s">
        <v>69</v>
      </c>
      <c r="B22">
        <v>802</v>
      </c>
      <c r="C22" s="1">
        <v>0.95511221945137159</v>
      </c>
      <c r="D22">
        <v>766</v>
      </c>
      <c r="E22" s="1">
        <v>0.79177057356608482</v>
      </c>
      <c r="F22" s="12">
        <v>1.7905236907730673</v>
      </c>
      <c r="G22" s="12">
        <v>50.142144638403991</v>
      </c>
      <c r="H22" s="1">
        <v>0</v>
      </c>
      <c r="I22">
        <v>0</v>
      </c>
      <c r="J22" s="12">
        <v>0</v>
      </c>
    </row>
    <row r="23" spans="1:10" x14ac:dyDescent="0.2">
      <c r="A23" s="14" t="s">
        <v>70</v>
      </c>
      <c r="B23" s="14">
        <v>817</v>
      </c>
      <c r="C23" s="15">
        <v>0.94981640146878821</v>
      </c>
      <c r="D23" s="14">
        <v>776</v>
      </c>
      <c r="E23" s="15">
        <v>0.79436964504283969</v>
      </c>
      <c r="F23" s="16">
        <v>2.0048959608323131</v>
      </c>
      <c r="G23" s="16">
        <v>53.746634026927786</v>
      </c>
      <c r="H23" s="15">
        <v>0</v>
      </c>
      <c r="I23" s="14">
        <v>0</v>
      </c>
      <c r="J23" s="16">
        <v>0</v>
      </c>
    </row>
    <row r="24" spans="1:10" x14ac:dyDescent="0.2">
      <c r="A24" t="s">
        <v>71</v>
      </c>
      <c r="B24">
        <v>808</v>
      </c>
      <c r="C24" s="1">
        <v>0.95297029702970293</v>
      </c>
      <c r="D24">
        <v>770</v>
      </c>
      <c r="E24" s="1">
        <v>0.77599009900990101</v>
      </c>
      <c r="F24" s="12">
        <v>2.0705445544554455</v>
      </c>
      <c r="G24" s="12">
        <v>48.445544554455445</v>
      </c>
      <c r="H24" s="1">
        <v>0</v>
      </c>
      <c r="I24">
        <v>0</v>
      </c>
      <c r="J24" s="12">
        <v>0</v>
      </c>
    </row>
    <row r="25" spans="1:10" x14ac:dyDescent="0.2">
      <c r="A25" t="s">
        <v>72</v>
      </c>
      <c r="B25">
        <v>678</v>
      </c>
      <c r="C25" s="1">
        <v>0.94985250737463123</v>
      </c>
      <c r="D25">
        <v>644</v>
      </c>
      <c r="E25" s="1">
        <v>0.75368731563421831</v>
      </c>
      <c r="F25" s="12">
        <v>1.887905604719764</v>
      </c>
      <c r="G25" s="12">
        <v>44.386430678466077</v>
      </c>
      <c r="H25" s="1">
        <v>0</v>
      </c>
      <c r="I25">
        <v>0</v>
      </c>
      <c r="J25" s="12">
        <v>0</v>
      </c>
    </row>
    <row r="26" spans="1:10" ht="17" thickBot="1" x14ac:dyDescent="0.25">
      <c r="A26" s="7"/>
      <c r="B26" s="7">
        <v>7313</v>
      </c>
      <c r="C26" s="10">
        <v>0.9485847121564337</v>
      </c>
      <c r="D26" s="7">
        <v>6937</v>
      </c>
      <c r="E26" s="10">
        <v>0.78203199781211541</v>
      </c>
      <c r="F26" s="13">
        <v>1.8376863120470395</v>
      </c>
      <c r="G26" s="13">
        <v>45.273622316422809</v>
      </c>
      <c r="H26" s="10">
        <v>0</v>
      </c>
      <c r="I26" s="7">
        <v>0</v>
      </c>
      <c r="J26" s="13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F35B-6C69-5F48-89C5-FC82BF4BCB0F}">
  <dimension ref="A1:N12"/>
  <sheetViews>
    <sheetView workbookViewId="0">
      <selection activeCell="M15" sqref="M15"/>
    </sheetView>
  </sheetViews>
  <sheetFormatPr baseColWidth="10" defaultColWidth="10.83203125" defaultRowHeight="16" x14ac:dyDescent="0.2"/>
  <cols>
    <col min="1" max="1" width="10.83203125" style="24"/>
    <col min="2" max="2" width="25" style="24" customWidth="1"/>
    <col min="3" max="3" width="18.6640625" style="24" customWidth="1"/>
    <col min="4" max="4" width="14.1640625" style="24" customWidth="1"/>
    <col min="5" max="5" width="16.6640625" style="24" customWidth="1"/>
    <col min="6" max="6" width="16.33203125" style="24" customWidth="1"/>
    <col min="7" max="7" width="18.83203125" style="24" customWidth="1"/>
    <col min="8" max="16384" width="10.83203125" style="24"/>
  </cols>
  <sheetData>
    <row r="1" spans="1:14" s="23" customFormat="1" x14ac:dyDescent="0.2">
      <c r="A1" s="28" t="s">
        <v>73</v>
      </c>
      <c r="B1" s="28" t="s">
        <v>130</v>
      </c>
      <c r="C1" s="28" t="s">
        <v>23</v>
      </c>
      <c r="D1" s="28" t="s">
        <v>4</v>
      </c>
      <c r="E1" s="28" t="s">
        <v>5</v>
      </c>
      <c r="F1" s="28" t="s">
        <v>45</v>
      </c>
      <c r="G1" s="28" t="s">
        <v>24</v>
      </c>
      <c r="H1" s="28" t="s">
        <v>131</v>
      </c>
      <c r="I1" s="28" t="s">
        <v>132</v>
      </c>
      <c r="J1" s="28" t="s">
        <v>133</v>
      </c>
      <c r="M1" s="23" t="s">
        <v>142</v>
      </c>
      <c r="N1" s="23" t="s">
        <v>144</v>
      </c>
    </row>
    <row r="2" spans="1:14" x14ac:dyDescent="0.2">
      <c r="A2" s="32" t="s">
        <v>25</v>
      </c>
      <c r="B2" s="32">
        <v>332</v>
      </c>
      <c r="C2" s="32">
        <v>327</v>
      </c>
      <c r="D2" s="32">
        <v>413</v>
      </c>
      <c r="E2" s="33">
        <v>0.86924939467312345</v>
      </c>
      <c r="F2" s="34">
        <v>1.2372881355932204</v>
      </c>
      <c r="G2" s="34">
        <v>47.111380145278453</v>
      </c>
      <c r="H2" s="32">
        <v>0</v>
      </c>
      <c r="I2" s="34">
        <v>0</v>
      </c>
      <c r="J2" s="33">
        <v>0</v>
      </c>
      <c r="M2" s="14">
        <f>MAX(B2:B11)</f>
        <v>332</v>
      </c>
      <c r="N2" s="14">
        <f>MAX(C2:C10)</f>
        <v>327</v>
      </c>
    </row>
    <row r="3" spans="1:14" x14ac:dyDescent="0.2">
      <c r="A3" s="20" t="s">
        <v>26</v>
      </c>
      <c r="B3" s="20">
        <v>309</v>
      </c>
      <c r="C3" s="20">
        <v>309</v>
      </c>
      <c r="D3" s="20">
        <v>351</v>
      </c>
      <c r="E3" s="21">
        <v>0.90313390313390318</v>
      </c>
      <c r="F3" s="22">
        <v>1.1025641025641026</v>
      </c>
      <c r="G3" s="22">
        <v>13.712250712250713</v>
      </c>
      <c r="H3" s="20">
        <v>0</v>
      </c>
      <c r="I3" s="22">
        <v>0</v>
      </c>
      <c r="J3" s="21">
        <v>0</v>
      </c>
    </row>
    <row r="4" spans="1:14" x14ac:dyDescent="0.2">
      <c r="A4" s="20" t="s">
        <v>27</v>
      </c>
      <c r="B4" s="20">
        <v>186</v>
      </c>
      <c r="C4" s="20">
        <v>186</v>
      </c>
      <c r="D4" s="20">
        <v>205</v>
      </c>
      <c r="E4" s="21">
        <v>0.85853658536585364</v>
      </c>
      <c r="F4" s="22">
        <v>1.1756097560975609</v>
      </c>
      <c r="G4" s="22">
        <v>25.31219512195122</v>
      </c>
      <c r="H4" s="20">
        <v>0</v>
      </c>
      <c r="I4" s="22">
        <v>0</v>
      </c>
      <c r="J4" s="21">
        <v>0</v>
      </c>
    </row>
    <row r="5" spans="1:14" x14ac:dyDescent="0.2">
      <c r="A5" s="20" t="s">
        <v>75</v>
      </c>
      <c r="B5" s="20">
        <v>178</v>
      </c>
      <c r="C5" s="20">
        <v>178</v>
      </c>
      <c r="D5" s="20">
        <v>197</v>
      </c>
      <c r="E5" s="21">
        <v>0.87817258883248728</v>
      </c>
      <c r="F5" s="22">
        <v>1.1522842639593909</v>
      </c>
      <c r="G5" s="22">
        <v>21.527918781725887</v>
      </c>
      <c r="H5" s="20">
        <v>0</v>
      </c>
      <c r="I5" s="22">
        <v>0</v>
      </c>
      <c r="J5" s="21">
        <v>0</v>
      </c>
    </row>
    <row r="6" spans="1:14" x14ac:dyDescent="0.2">
      <c r="A6" s="20" t="s">
        <v>31</v>
      </c>
      <c r="B6" s="20">
        <v>173</v>
      </c>
      <c r="C6" s="20">
        <v>172</v>
      </c>
      <c r="D6" s="20">
        <v>200</v>
      </c>
      <c r="E6" s="21">
        <v>0.89500000000000002</v>
      </c>
      <c r="F6" s="22">
        <v>1.135</v>
      </c>
      <c r="G6" s="22">
        <v>33.755000000000003</v>
      </c>
      <c r="H6" s="20">
        <v>0</v>
      </c>
      <c r="I6" s="22">
        <v>0</v>
      </c>
      <c r="J6" s="21">
        <v>0</v>
      </c>
    </row>
    <row r="7" spans="1:14" x14ac:dyDescent="0.2">
      <c r="A7" s="20" t="s">
        <v>80</v>
      </c>
      <c r="B7" s="20">
        <v>139</v>
      </c>
      <c r="C7" s="20">
        <v>139</v>
      </c>
      <c r="D7" s="20">
        <v>156</v>
      </c>
      <c r="E7" s="21">
        <v>0.89102564102564108</v>
      </c>
      <c r="F7" s="22">
        <v>1.1282051282051282</v>
      </c>
      <c r="G7" s="22">
        <v>13.294871794871796</v>
      </c>
      <c r="H7" s="20">
        <v>0</v>
      </c>
      <c r="I7" s="22">
        <v>0</v>
      </c>
      <c r="J7" s="21">
        <v>0</v>
      </c>
    </row>
    <row r="8" spans="1:14" x14ac:dyDescent="0.2">
      <c r="A8" s="20" t="s">
        <v>76</v>
      </c>
      <c r="B8" s="20">
        <v>120</v>
      </c>
      <c r="C8" s="20">
        <v>119</v>
      </c>
      <c r="D8" s="20">
        <v>133</v>
      </c>
      <c r="E8" s="21">
        <v>0.91729323308270672</v>
      </c>
      <c r="F8" s="22">
        <v>1.112781954887218</v>
      </c>
      <c r="G8" s="22">
        <v>18.706766917293233</v>
      </c>
      <c r="H8" s="20">
        <v>0</v>
      </c>
      <c r="I8" s="22">
        <v>0</v>
      </c>
      <c r="J8" s="21">
        <v>0</v>
      </c>
    </row>
    <row r="9" spans="1:14" x14ac:dyDescent="0.2">
      <c r="A9" s="20" t="s">
        <v>28</v>
      </c>
      <c r="B9" s="20">
        <v>112</v>
      </c>
      <c r="C9" s="20">
        <v>112</v>
      </c>
      <c r="D9" s="20">
        <v>120</v>
      </c>
      <c r="E9" s="21">
        <v>0.90833333333333333</v>
      </c>
      <c r="F9" s="22">
        <v>1.1166666666666667</v>
      </c>
      <c r="G9" s="22">
        <v>14.683333333333334</v>
      </c>
      <c r="H9" s="20">
        <v>0</v>
      </c>
      <c r="I9" s="22">
        <v>0</v>
      </c>
      <c r="J9" s="21">
        <v>0</v>
      </c>
    </row>
    <row r="10" spans="1:14" x14ac:dyDescent="0.2">
      <c r="A10" s="20" t="s">
        <v>79</v>
      </c>
      <c r="B10" s="20">
        <v>111</v>
      </c>
      <c r="C10" s="20">
        <v>110</v>
      </c>
      <c r="D10" s="20">
        <v>128</v>
      </c>
      <c r="E10" s="21">
        <v>0.8203125</v>
      </c>
      <c r="F10" s="22">
        <v>1.2265625</v>
      </c>
      <c r="G10" s="22">
        <v>30.59375</v>
      </c>
      <c r="H10" s="20">
        <v>0</v>
      </c>
      <c r="I10" s="22">
        <v>0</v>
      </c>
      <c r="J10" s="21">
        <v>0</v>
      </c>
    </row>
    <row r="11" spans="1:14" x14ac:dyDescent="0.2">
      <c r="A11" s="20" t="s">
        <v>77</v>
      </c>
      <c r="B11" s="20">
        <v>96</v>
      </c>
      <c r="C11" s="20">
        <v>96</v>
      </c>
      <c r="D11" s="20">
        <v>101</v>
      </c>
      <c r="E11" s="21">
        <v>0.93069306930693074</v>
      </c>
      <c r="F11" s="22">
        <v>1.1287128712871286</v>
      </c>
      <c r="G11" s="22">
        <v>16.96039603960396</v>
      </c>
      <c r="H11" s="20">
        <v>0</v>
      </c>
      <c r="I11" s="22">
        <v>0</v>
      </c>
      <c r="J11" s="21">
        <v>0</v>
      </c>
    </row>
    <row r="12" spans="1:14" ht="17" thickBot="1" x14ac:dyDescent="0.25">
      <c r="A12" s="25"/>
      <c r="B12" s="25">
        <v>2927</v>
      </c>
      <c r="C12" s="25">
        <v>2914</v>
      </c>
      <c r="D12" s="25">
        <v>3277</v>
      </c>
      <c r="E12" s="26">
        <v>0.88922795239548369</v>
      </c>
      <c r="F12" s="27">
        <v>1.1489166920964298</v>
      </c>
      <c r="G12" s="27">
        <v>22.064998474214221</v>
      </c>
      <c r="H12" s="25">
        <v>0</v>
      </c>
      <c r="I12" s="27">
        <v>0</v>
      </c>
      <c r="J12" s="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Campaigns</vt:lpstr>
      <vt:lpstr>Cost Per Student Forecast 2023</vt:lpstr>
      <vt:lpstr>Cost Per Student Cont.- 2023</vt:lpstr>
      <vt:lpstr>Cost Per Click Forecast -2023</vt:lpstr>
      <vt:lpstr>Whitman State Data</vt:lpstr>
      <vt:lpstr>Whitman City Data</vt:lpstr>
      <vt:lpstr>Whitman - Day of the Week</vt:lpstr>
      <vt:lpstr>Whitman - Hour of Day</vt:lpstr>
      <vt:lpstr>iMBA State Data</vt:lpstr>
      <vt:lpstr>iMBA City Data</vt:lpstr>
      <vt:lpstr>iMBA - Day of the Week</vt:lpstr>
      <vt:lpstr>iMBA - Hour of Day</vt:lpstr>
      <vt:lpstr>Full Time-State Data</vt:lpstr>
      <vt:lpstr>Full Time - City Data</vt:lpstr>
      <vt:lpstr>Full Time - Day of Week</vt:lpstr>
      <vt:lpstr>Full Time - Hour of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 Tieng</cp:lastModifiedBy>
  <dcterms:created xsi:type="dcterms:W3CDTF">2022-04-27T23:39:15Z</dcterms:created>
  <dcterms:modified xsi:type="dcterms:W3CDTF">2022-05-07T18:55:39Z</dcterms:modified>
</cp:coreProperties>
</file>