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https://d.docs.live.net/a18e8c40c138d81a/Desktop/Masters in Applied Data Science/SCM-651 Business Analytics/Week 8/Hands-On Excel/"/>
    </mc:Choice>
  </mc:AlternateContent>
  <xr:revisionPtr revIDLastSave="41" documentId="13_ncr:1_{53233A98-1A2D-43ED-9524-814572DECE4E}" xr6:coauthVersionLast="47" xr6:coauthVersionMax="47" xr10:uidLastSave="{DE1A5329-4534-0F46-815D-A7EB878EBF3B}"/>
  <bookViews>
    <workbookView xWindow="0" yWindow="760" windowWidth="30240" windowHeight="18880" activeTab="2" xr2:uid="{00000000-000D-0000-FFFF-FFFF00000000}"/>
  </bookViews>
  <sheets>
    <sheet name="LogitMainEffects" sheetId="2" r:id="rId1"/>
    <sheet name="LogitMainEffectsSolution" sheetId="8" r:id="rId2"/>
    <sheet name="ProbitMainEffects" sheetId="5" r:id="rId3"/>
    <sheet name="ProbitMainEffectsSolution" sheetId="3" r:id="rId4"/>
    <sheet name="LogitModerating" sheetId="4" r:id="rId5"/>
    <sheet name="LogitModeratingSolution" sheetId="7" r:id="rId6"/>
    <sheet name="NeuralNetwork" sheetId="6" r:id="rId7"/>
    <sheet name="NeuralNetworkSolution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5" l="1"/>
  <c r="H6" i="5"/>
  <c r="G9" i="5"/>
  <c r="G8" i="5"/>
  <c r="H8" i="5" s="1"/>
  <c r="G7" i="5"/>
  <c r="H7" i="5" s="1"/>
  <c r="G6" i="5"/>
  <c r="H7" i="2"/>
  <c r="H11" i="2" s="1"/>
  <c r="H12" i="2" s="1"/>
  <c r="H13" i="2" s="1"/>
  <c r="K7" i="2" s="1"/>
  <c r="H9" i="2"/>
  <c r="H6" i="2"/>
  <c r="G9" i="2"/>
  <c r="G8" i="2"/>
  <c r="H8" i="2" s="1"/>
  <c r="G7" i="2"/>
  <c r="G6" i="2"/>
  <c r="B9" i="7"/>
  <c r="H11" i="5" l="1"/>
  <c r="H12" i="5" s="1"/>
  <c r="K7" i="5" s="1"/>
  <c r="G8" i="7"/>
  <c r="H8" i="7" s="1"/>
  <c r="G7" i="7"/>
  <c r="H7" i="7" s="1"/>
  <c r="G8" i="8"/>
  <c r="H8" i="8" s="1"/>
  <c r="G7" i="8"/>
  <c r="H7" i="8" s="1"/>
  <c r="G9" i="8"/>
  <c r="H9" i="8" s="1"/>
  <c r="G9" i="7"/>
  <c r="H9" i="7" s="1"/>
  <c r="H6" i="7"/>
  <c r="H6" i="8"/>
  <c r="H11" i="7" l="1"/>
  <c r="H12" i="7" s="1"/>
  <c r="H13" i="7" s="1"/>
  <c r="K7" i="7" s="1"/>
  <c r="H11" i="8"/>
  <c r="H12" i="8" s="1"/>
  <c r="H13" i="8" s="1"/>
  <c r="K7" i="8" s="1"/>
  <c r="P7" i="6" l="1"/>
  <c r="G9" i="3"/>
  <c r="H9" i="3" s="1"/>
  <c r="G8" i="3" l="1"/>
  <c r="H8" i="3" s="1"/>
  <c r="G7" i="3"/>
  <c r="H7" i="3" s="1"/>
  <c r="H6" i="3"/>
  <c r="H11" i="3" l="1"/>
  <c r="M6" i="1"/>
  <c r="H17" i="1"/>
  <c r="H6" i="1"/>
  <c r="G19" i="1"/>
  <c r="H19" i="1" s="1"/>
  <c r="G18" i="1"/>
  <c r="H18" i="1" s="1"/>
  <c r="G8" i="1"/>
  <c r="H8" i="1" s="1"/>
  <c r="G7" i="1"/>
  <c r="H7" i="1" s="1"/>
  <c r="H10" i="1" l="1"/>
  <c r="H11" i="1" s="1"/>
  <c r="H12" i="1" s="1"/>
  <c r="L7" i="1" s="1"/>
  <c r="M7" i="1" s="1"/>
  <c r="H12" i="3"/>
  <c r="K7" i="3" s="1"/>
  <c r="H21" i="1"/>
  <c r="H22" i="1" s="1"/>
  <c r="H23" i="1" s="1"/>
  <c r="L8" i="1" s="1"/>
  <c r="M8" i="1" s="1"/>
  <c r="M10" i="1" l="1"/>
  <c r="M11" i="1" s="1"/>
  <c r="M12" i="1" s="1"/>
  <c r="P7" i="1" s="1"/>
</calcChain>
</file>

<file path=xl/sharedStrings.xml><?xml version="1.0" encoding="utf-8"?>
<sst xmlns="http://schemas.openxmlformats.org/spreadsheetml/2006/main" count="254" uniqueCount="35">
  <si>
    <t>Gender</t>
  </si>
  <si>
    <t>Age</t>
  </si>
  <si>
    <t>0=female, 1=male</t>
  </si>
  <si>
    <t>age in years</t>
  </si>
  <si>
    <t>Hidden node 1:</t>
  </si>
  <si>
    <t>Intercept</t>
  </si>
  <si>
    <t>Coefficient</t>
  </si>
  <si>
    <t>Value</t>
  </si>
  <si>
    <t>Variable</t>
  </si>
  <si>
    <t>Coeff*Value</t>
  </si>
  <si>
    <t>Hidden node 2:</t>
  </si>
  <si>
    <t>sum</t>
  </si>
  <si>
    <t>Exp(sum)</t>
  </si>
  <si>
    <t>Probability</t>
  </si>
  <si>
    <t>Output:</t>
  </si>
  <si>
    <t>Hidden1</t>
  </si>
  <si>
    <t>Hidden2</t>
  </si>
  <si>
    <t>Female</t>
  </si>
  <si>
    <t>Male</t>
  </si>
  <si>
    <t>Neural Network</t>
  </si>
  <si>
    <t>Inputs</t>
  </si>
  <si>
    <t>Sensitivity Analysis</t>
  </si>
  <si>
    <t>Note: coefficients will vary with each neural network run</t>
  </si>
  <si>
    <t>pclass</t>
  </si>
  <si>
    <t>passenger class</t>
  </si>
  <si>
    <t>interaction</t>
  </si>
  <si>
    <t>Logit Main Effects Only</t>
  </si>
  <si>
    <t>gendernum</t>
  </si>
  <si>
    <t>age</t>
  </si>
  <si>
    <t>intercept</t>
  </si>
  <si>
    <t>gendernum*age</t>
  </si>
  <si>
    <t>Logit Main Moderating Effects (Interactions)</t>
  </si>
  <si>
    <t>Probit Main Effects Only</t>
  </si>
  <si>
    <t>Hidden 1</t>
  </si>
  <si>
    <t>Hidden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</si>
</sst>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1" applyFont="1"/>
    <xf numFmtId="9" fontId="0" fillId="0" borderId="5" xfId="1" applyFont="1" applyBorder="1"/>
    <xf numFmtId="0" fontId="0" fillId="0" borderId="4" xfId="0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zoomScale="165" zoomScaleNormal="165" workbookViewId="0">
      <selection activeCell="N19" sqref="N19"/>
    </sheetView>
  </sheetViews>
  <sheetFormatPr baseColWidth="10" defaultColWidth="8.83203125" defaultRowHeight="15" x14ac:dyDescent="0.2"/>
  <cols>
    <col min="1" max="1" width="11.33203125" customWidth="1"/>
    <col min="2" max="2" width="6.1640625" bestFit="1" customWidth="1"/>
    <col min="3" max="3" width="16.83203125" bestFit="1" customWidth="1"/>
    <col min="4" max="4" width="8.6640625" customWidth="1"/>
    <col min="5" max="5" width="11.33203125" customWidth="1"/>
    <col min="6" max="6" width="10.8320312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4.83203125" customWidth="1"/>
    <col min="12" max="12" width="7.5" customWidth="1"/>
    <col min="13" max="13" width="5.5" customWidth="1"/>
  </cols>
  <sheetData>
    <row r="1" spans="1:13" x14ac:dyDescent="0.2">
      <c r="A1" t="s">
        <v>26</v>
      </c>
    </row>
    <row r="2" spans="1:13" ht="16" thickBot="1" x14ac:dyDescent="0.25"/>
    <row r="3" spans="1:13" ht="16" thickTop="1" x14ac:dyDescent="0.2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">
      <c r="A4" s="4"/>
      <c r="C4" s="5"/>
      <c r="E4" s="4"/>
      <c r="H4" s="5"/>
      <c r="J4" s="4"/>
      <c r="M4" s="5"/>
    </row>
    <row r="5" spans="1:13" x14ac:dyDescent="0.2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4"/>
      <c r="L5" t="s">
        <v>0</v>
      </c>
      <c r="M5" s="5"/>
    </row>
    <row r="6" spans="1:13" x14ac:dyDescent="0.2">
      <c r="A6" s="4"/>
      <c r="C6" s="5"/>
      <c r="E6" s="4" t="s">
        <v>29</v>
      </c>
      <c r="F6">
        <v>4.58927</v>
      </c>
      <c r="G6">
        <f>1</f>
        <v>1</v>
      </c>
      <c r="H6" s="5">
        <f>F6*G6</f>
        <v>4.58927</v>
      </c>
      <c r="J6" s="4"/>
      <c r="L6" t="s">
        <v>17</v>
      </c>
      <c r="M6" s="5" t="s">
        <v>18</v>
      </c>
    </row>
    <row r="7" spans="1:13" x14ac:dyDescent="0.2">
      <c r="A7" s="4" t="s">
        <v>27</v>
      </c>
      <c r="B7">
        <v>0</v>
      </c>
      <c r="C7" s="5" t="s">
        <v>2</v>
      </c>
      <c r="E7" s="4" t="s">
        <v>27</v>
      </c>
      <c r="F7">
        <v>-2.4973800000000002</v>
      </c>
      <c r="G7">
        <f>B7</f>
        <v>0</v>
      </c>
      <c r="H7" s="5">
        <f t="shared" ref="H7:H9" si="0">F7*G7</f>
        <v>0</v>
      </c>
      <c r="J7" s="4"/>
      <c r="K7" s="12">
        <f>H13</f>
        <v>0.95759789707870957</v>
      </c>
      <c r="L7">
        <v>0</v>
      </c>
      <c r="M7" s="5">
        <v>1</v>
      </c>
    </row>
    <row r="8" spans="1:13" x14ac:dyDescent="0.2">
      <c r="A8" s="4" t="s">
        <v>28</v>
      </c>
      <c r="B8">
        <v>10</v>
      </c>
      <c r="C8" s="5" t="s">
        <v>3</v>
      </c>
      <c r="E8" s="4" t="s">
        <v>28</v>
      </c>
      <c r="F8">
        <v>-3.388E-2</v>
      </c>
      <c r="G8">
        <f>B8</f>
        <v>10</v>
      </c>
      <c r="H8" s="5">
        <f t="shared" si="0"/>
        <v>-0.33879999999999999</v>
      </c>
      <c r="J8" s="14" t="s">
        <v>1</v>
      </c>
      <c r="K8">
        <v>0</v>
      </c>
      <c r="L8" s="12">
        <f t="dataTable" ref="L8:M22" dt2D="1" dtr="1" r1="B7" r2="B8"/>
        <v>0.96941046020529953</v>
      </c>
      <c r="M8" s="13">
        <v>0.72285143123382822</v>
      </c>
    </row>
    <row r="9" spans="1:13" x14ac:dyDescent="0.2">
      <c r="A9" s="4" t="s">
        <v>23</v>
      </c>
      <c r="B9">
        <v>1</v>
      </c>
      <c r="C9" s="5" t="s">
        <v>24</v>
      </c>
      <c r="E9" s="4" t="s">
        <v>23</v>
      </c>
      <c r="F9">
        <v>-1.13324</v>
      </c>
      <c r="G9">
        <f>B9</f>
        <v>1</v>
      </c>
      <c r="H9" s="5">
        <f t="shared" si="0"/>
        <v>-1.13324</v>
      </c>
      <c r="I9" s="5"/>
      <c r="J9" s="4"/>
      <c r="K9">
        <v>5</v>
      </c>
      <c r="L9" s="12">
        <v>0.96396728216845928</v>
      </c>
      <c r="M9" s="13">
        <v>0.68767026835755241</v>
      </c>
    </row>
    <row r="10" spans="1:13" x14ac:dyDescent="0.2">
      <c r="A10" s="4"/>
      <c r="C10" s="5"/>
      <c r="E10" s="4"/>
      <c r="H10" s="5"/>
      <c r="J10" s="4"/>
      <c r="K10">
        <v>10</v>
      </c>
      <c r="L10" s="12">
        <v>0.95759789707870957</v>
      </c>
      <c r="M10" s="13">
        <v>0.65018443264701453</v>
      </c>
    </row>
    <row r="11" spans="1:13" x14ac:dyDescent="0.2">
      <c r="A11" s="4"/>
      <c r="C11" s="5"/>
      <c r="E11" s="4"/>
      <c r="G11" t="s">
        <v>11</v>
      </c>
      <c r="H11" s="5">
        <f>SUM(H6:H9)</f>
        <v>3.1172300000000002</v>
      </c>
      <c r="J11" s="4"/>
      <c r="K11">
        <v>15</v>
      </c>
      <c r="L11" s="12">
        <v>0.95016082791861034</v>
      </c>
      <c r="M11" s="13">
        <v>0.61074622015278435</v>
      </c>
    </row>
    <row r="12" spans="1:13" x14ac:dyDescent="0.2">
      <c r="A12" s="4"/>
      <c r="C12" s="5"/>
      <c r="E12" s="4"/>
      <c r="G12" t="s">
        <v>12</v>
      </c>
      <c r="H12" s="5">
        <f>EXP(H11)</f>
        <v>22.583735973101735</v>
      </c>
      <c r="J12" s="4"/>
      <c r="K12">
        <v>20</v>
      </c>
      <c r="L12" s="12">
        <v>0.94149903096228349</v>
      </c>
      <c r="M12" s="13">
        <v>0.56980362660799977</v>
      </c>
    </row>
    <row r="13" spans="1:13" x14ac:dyDescent="0.2">
      <c r="A13" s="4"/>
      <c r="C13" s="5"/>
      <c r="E13" s="4"/>
      <c r="G13" t="s">
        <v>13</v>
      </c>
      <c r="H13" s="13">
        <f>H12/(1+H12)</f>
        <v>0.95759789707870957</v>
      </c>
      <c r="J13" s="4"/>
      <c r="K13">
        <v>25</v>
      </c>
      <c r="L13" s="12">
        <v>0.93144047885298986</v>
      </c>
      <c r="M13" s="13">
        <v>0.52788354030987028</v>
      </c>
    </row>
    <row r="14" spans="1:13" x14ac:dyDescent="0.2">
      <c r="A14" s="4"/>
      <c r="C14" s="5"/>
      <c r="E14" s="4"/>
      <c r="H14" s="5"/>
      <c r="J14" s="4"/>
      <c r="K14">
        <v>30</v>
      </c>
      <c r="L14" s="12">
        <v>0.91979979785834298</v>
      </c>
      <c r="M14" s="13">
        <v>0.48556651115932881</v>
      </c>
    </row>
    <row r="15" spans="1:13" x14ac:dyDescent="0.2">
      <c r="A15" s="4"/>
      <c r="C15" s="5"/>
      <c r="E15" s="4"/>
      <c r="H15" s="5"/>
      <c r="J15" s="4"/>
      <c r="K15">
        <v>35</v>
      </c>
      <c r="L15" s="12">
        <v>0.90638130606034817</v>
      </c>
      <c r="M15" s="13">
        <v>0.44345541931600591</v>
      </c>
    </row>
    <row r="16" spans="1:13" x14ac:dyDescent="0.2">
      <c r="A16" s="4"/>
      <c r="C16" s="5"/>
      <c r="E16" s="4"/>
      <c r="H16" s="5"/>
      <c r="J16" s="4"/>
      <c r="K16">
        <v>40</v>
      </c>
      <c r="L16" s="12">
        <v>0.89098382423935962</v>
      </c>
      <c r="M16" s="13">
        <v>0.40214152095120193</v>
      </c>
    </row>
    <row r="17" spans="1:13" x14ac:dyDescent="0.2">
      <c r="A17" s="4"/>
      <c r="C17" s="5"/>
      <c r="E17" s="4"/>
      <c r="H17" s="5"/>
      <c r="J17" s="4"/>
      <c r="K17">
        <v>45</v>
      </c>
      <c r="L17" s="12">
        <v>0.87340761477980133</v>
      </c>
      <c r="M17" s="13">
        <v>0.36217186542127994</v>
      </c>
    </row>
    <row r="18" spans="1:13" x14ac:dyDescent="0.2">
      <c r="A18" s="4"/>
      <c r="C18" s="5"/>
      <c r="E18" s="4"/>
      <c r="H18" s="5"/>
      <c r="J18" s="4"/>
      <c r="K18">
        <v>50</v>
      </c>
      <c r="L18" s="12">
        <v>0.85346372110569768</v>
      </c>
      <c r="M18" s="13">
        <v>0.32402180646642303</v>
      </c>
    </row>
    <row r="19" spans="1:13" x14ac:dyDescent="0.2">
      <c r="A19" s="4"/>
      <c r="C19" s="5"/>
      <c r="E19" s="4"/>
      <c r="H19" s="5"/>
      <c r="J19" s="4"/>
      <c r="K19">
        <v>55</v>
      </c>
      <c r="L19" s="12">
        <v>0.83098580396042587</v>
      </c>
      <c r="M19" s="13">
        <v>0.28807534985629935</v>
      </c>
    </row>
    <row r="20" spans="1:13" x14ac:dyDescent="0.2">
      <c r="A20" s="4"/>
      <c r="C20" s="5"/>
      <c r="E20" s="4"/>
      <c r="H20" s="5"/>
      <c r="J20" s="4"/>
      <c r="K20">
        <v>60</v>
      </c>
      <c r="L20" s="12">
        <v>0.80584427916320955</v>
      </c>
      <c r="M20" s="13">
        <v>0.25461467035756413</v>
      </c>
    </row>
    <row r="21" spans="1:13" x14ac:dyDescent="0.2">
      <c r="A21" s="4"/>
      <c r="C21" s="5"/>
      <c r="E21" s="4"/>
      <c r="H21" s="5"/>
      <c r="J21" s="4"/>
      <c r="K21">
        <v>65</v>
      </c>
      <c r="L21" s="12">
        <v>0.77796214831162502</v>
      </c>
      <c r="M21" s="13">
        <v>0.22381866139532453</v>
      </c>
    </row>
    <row r="22" spans="1:13" x14ac:dyDescent="0.2">
      <c r="A22" s="4"/>
      <c r="C22" s="5"/>
      <c r="E22" s="4"/>
      <c r="H22" s="5"/>
      <c r="J22" s="4"/>
      <c r="K22">
        <v>70</v>
      </c>
      <c r="L22" s="12">
        <v>0.74733140390405706</v>
      </c>
      <c r="M22" s="13">
        <v>0.19576918084041131</v>
      </c>
    </row>
    <row r="23" spans="1:13" ht="16" thickBot="1" x14ac:dyDescent="0.25">
      <c r="A23" s="6"/>
      <c r="B23" s="7"/>
      <c r="C23" s="8"/>
      <c r="E23" s="6"/>
      <c r="F23" s="7"/>
      <c r="G23" s="7"/>
      <c r="H23" s="8"/>
      <c r="J23" s="6"/>
      <c r="K23" s="7"/>
      <c r="L23" s="7"/>
      <c r="M23" s="8"/>
    </row>
    <row r="24" spans="1:13" ht="16" thickTop="1" x14ac:dyDescent="0.2"/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zoomScale="165" zoomScaleNormal="165" workbookViewId="0">
      <selection activeCell="H13" sqref="H13"/>
    </sheetView>
  </sheetViews>
  <sheetFormatPr baseColWidth="10" defaultColWidth="8.83203125" defaultRowHeight="15" x14ac:dyDescent="0.2"/>
  <cols>
    <col min="1" max="1" width="11.33203125" customWidth="1"/>
    <col min="2" max="2" width="6.1640625" bestFit="1" customWidth="1"/>
    <col min="3" max="3" width="16.83203125" bestFit="1" customWidth="1"/>
    <col min="4" max="4" width="8.6640625" customWidth="1"/>
    <col min="5" max="5" width="11.33203125" customWidth="1"/>
    <col min="6" max="6" width="10.83203125" customWidth="1"/>
    <col min="7" max="7" width="10.6640625" customWidth="1"/>
    <col min="8" max="8" width="12.33203125" customWidth="1"/>
    <col min="9" max="9" width="8.6640625" customWidth="1"/>
    <col min="10" max="10" width="18.33203125" customWidth="1"/>
    <col min="11" max="11" width="4.5" bestFit="1" customWidth="1"/>
    <col min="12" max="12" width="7.5" customWidth="1"/>
    <col min="13" max="13" width="5.5" customWidth="1"/>
  </cols>
  <sheetData>
    <row r="1" spans="1:13" x14ac:dyDescent="0.2">
      <c r="A1" t="s">
        <v>26</v>
      </c>
    </row>
    <row r="2" spans="1:13" ht="16" thickBot="1" x14ac:dyDescent="0.25"/>
    <row r="3" spans="1:13" ht="16" thickTop="1" x14ac:dyDescent="0.2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">
      <c r="A4" s="4"/>
      <c r="C4" s="5"/>
      <c r="E4" s="4"/>
      <c r="H4" s="5"/>
      <c r="J4" s="4"/>
      <c r="M4" s="5"/>
    </row>
    <row r="5" spans="1:13" x14ac:dyDescent="0.2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4"/>
      <c r="L5" t="s">
        <v>0</v>
      </c>
      <c r="M5" s="5"/>
    </row>
    <row r="6" spans="1:13" x14ac:dyDescent="0.2">
      <c r="A6" s="4"/>
      <c r="C6" s="5"/>
      <c r="E6" s="4" t="s">
        <v>29</v>
      </c>
      <c r="F6">
        <v>4.58927</v>
      </c>
      <c r="G6">
        <v>1</v>
      </c>
      <c r="H6" s="5">
        <f>F6*G6</f>
        <v>4.58927</v>
      </c>
      <c r="J6" s="4"/>
      <c r="L6" t="s">
        <v>17</v>
      </c>
      <c r="M6" s="5" t="s">
        <v>18</v>
      </c>
    </row>
    <row r="7" spans="1:13" x14ac:dyDescent="0.2">
      <c r="A7" s="4" t="s">
        <v>27</v>
      </c>
      <c r="B7">
        <v>0</v>
      </c>
      <c r="C7" s="5" t="s">
        <v>2</v>
      </c>
      <c r="E7" s="4" t="s">
        <v>27</v>
      </c>
      <c r="F7">
        <v>-2.4973800000000002</v>
      </c>
      <c r="G7">
        <f>B7</f>
        <v>0</v>
      </c>
      <c r="H7" s="5">
        <f>F7*G7</f>
        <v>0</v>
      </c>
      <c r="J7" s="4"/>
      <c r="K7" s="12">
        <f>H13</f>
        <v>0.95759789707870957</v>
      </c>
      <c r="L7">
        <v>0</v>
      </c>
      <c r="M7" s="5">
        <v>1</v>
      </c>
    </row>
    <row r="8" spans="1:13" x14ac:dyDescent="0.2">
      <c r="A8" s="4" t="s">
        <v>28</v>
      </c>
      <c r="B8">
        <v>10</v>
      </c>
      <c r="C8" s="5" t="s">
        <v>3</v>
      </c>
      <c r="E8" s="4" t="s">
        <v>28</v>
      </c>
      <c r="F8">
        <v>-3.388E-2</v>
      </c>
      <c r="G8">
        <f>B8</f>
        <v>10</v>
      </c>
      <c r="H8" s="5">
        <f>F8*G8</f>
        <v>-0.33879999999999999</v>
      </c>
      <c r="J8" s="14" t="s">
        <v>1</v>
      </c>
      <c r="K8">
        <v>0</v>
      </c>
      <c r="L8" s="12">
        <f t="dataTable" ref="L8:M22" dt2D="1" dtr="1" r1="B7" r2="B8"/>
        <v>0.96941046020529953</v>
      </c>
      <c r="M8" s="13">
        <v>0.72285143123382822</v>
      </c>
    </row>
    <row r="9" spans="1:13" x14ac:dyDescent="0.2">
      <c r="A9" s="4" t="s">
        <v>23</v>
      </c>
      <c r="B9">
        <v>1</v>
      </c>
      <c r="C9" s="5" t="s">
        <v>24</v>
      </c>
      <c r="E9" s="4" t="s">
        <v>23</v>
      </c>
      <c r="F9">
        <v>-1.13324</v>
      </c>
      <c r="G9">
        <f>B9</f>
        <v>1</v>
      </c>
      <c r="H9" s="5">
        <f>F9*G9</f>
        <v>-1.13324</v>
      </c>
      <c r="I9" s="5"/>
      <c r="J9" s="4"/>
      <c r="K9">
        <v>5</v>
      </c>
      <c r="L9" s="12">
        <v>0.96396728216845928</v>
      </c>
      <c r="M9" s="13">
        <v>0.68767026835755241</v>
      </c>
    </row>
    <row r="10" spans="1:13" x14ac:dyDescent="0.2">
      <c r="A10" s="4"/>
      <c r="C10" s="5"/>
      <c r="E10" s="4"/>
      <c r="H10" s="5"/>
      <c r="J10" s="4"/>
      <c r="K10">
        <v>10</v>
      </c>
      <c r="L10" s="12">
        <v>0.95759789707870957</v>
      </c>
      <c r="M10" s="13">
        <v>0.65018443264701453</v>
      </c>
    </row>
    <row r="11" spans="1:13" x14ac:dyDescent="0.2">
      <c r="A11" s="4"/>
      <c r="C11" s="5"/>
      <c r="E11" s="4"/>
      <c r="G11" t="s">
        <v>11</v>
      </c>
      <c r="H11" s="5">
        <f>SUM(H6:H9)</f>
        <v>3.1172300000000002</v>
      </c>
      <c r="J11" s="4"/>
      <c r="K11">
        <v>15</v>
      </c>
      <c r="L11" s="12">
        <v>0.95016082791861034</v>
      </c>
      <c r="M11" s="13">
        <v>0.61074622015278435</v>
      </c>
    </row>
    <row r="12" spans="1:13" x14ac:dyDescent="0.2">
      <c r="A12" s="4"/>
      <c r="C12" s="5"/>
      <c r="E12" s="4"/>
      <c r="G12" t="s">
        <v>12</v>
      </c>
      <c r="H12" s="5">
        <f>EXP(H11)</f>
        <v>22.583735973101735</v>
      </c>
      <c r="J12" s="4"/>
      <c r="K12">
        <v>20</v>
      </c>
      <c r="L12" s="12">
        <v>0.94149903096228349</v>
      </c>
      <c r="M12" s="13">
        <v>0.56980362660799977</v>
      </c>
    </row>
    <row r="13" spans="1:13" x14ac:dyDescent="0.2">
      <c r="A13" s="4"/>
      <c r="C13" s="5"/>
      <c r="E13" s="4"/>
      <c r="G13" t="s">
        <v>13</v>
      </c>
      <c r="H13" s="13">
        <f>H12/(1+H12)</f>
        <v>0.95759789707870957</v>
      </c>
      <c r="J13" s="4"/>
      <c r="K13">
        <v>25</v>
      </c>
      <c r="L13" s="12">
        <v>0.93144047885298986</v>
      </c>
      <c r="M13" s="13">
        <v>0.52788354030987028</v>
      </c>
    </row>
    <row r="14" spans="1:13" x14ac:dyDescent="0.2">
      <c r="A14" s="4"/>
      <c r="C14" s="5"/>
      <c r="E14" s="4"/>
      <c r="H14" s="5"/>
      <c r="J14" s="4"/>
      <c r="K14">
        <v>30</v>
      </c>
      <c r="L14" s="12">
        <v>0.91979979785834298</v>
      </c>
      <c r="M14" s="13">
        <v>0.48556651115932881</v>
      </c>
    </row>
    <row r="15" spans="1:13" x14ac:dyDescent="0.2">
      <c r="A15" s="4"/>
      <c r="C15" s="5"/>
      <c r="E15" s="4"/>
      <c r="H15" s="5"/>
      <c r="J15" s="4"/>
      <c r="K15">
        <v>35</v>
      </c>
      <c r="L15" s="12">
        <v>0.90638130606034817</v>
      </c>
      <c r="M15" s="13">
        <v>0.44345541931600591</v>
      </c>
    </row>
    <row r="16" spans="1:13" x14ac:dyDescent="0.2">
      <c r="A16" s="4"/>
      <c r="C16" s="5"/>
      <c r="E16" s="4"/>
      <c r="H16" s="5"/>
      <c r="J16" s="4"/>
      <c r="K16">
        <v>40</v>
      </c>
      <c r="L16" s="12">
        <v>0.89098382423935962</v>
      </c>
      <c r="M16" s="13">
        <v>0.40214152095120193</v>
      </c>
    </row>
    <row r="17" spans="1:13" x14ac:dyDescent="0.2">
      <c r="A17" s="4"/>
      <c r="C17" s="5"/>
      <c r="E17" s="4"/>
      <c r="H17" s="5"/>
      <c r="J17" s="4"/>
      <c r="K17">
        <v>45</v>
      </c>
      <c r="L17" s="12">
        <v>0.87340761477980133</v>
      </c>
      <c r="M17" s="13">
        <v>0.36217186542127994</v>
      </c>
    </row>
    <row r="18" spans="1:13" x14ac:dyDescent="0.2">
      <c r="A18" s="4"/>
      <c r="C18" s="5"/>
      <c r="E18" s="4"/>
      <c r="H18" s="5"/>
      <c r="J18" s="4"/>
      <c r="K18">
        <v>50</v>
      </c>
      <c r="L18" s="12">
        <v>0.85346372110569768</v>
      </c>
      <c r="M18" s="13">
        <v>0.32402180646642303</v>
      </c>
    </row>
    <row r="19" spans="1:13" x14ac:dyDescent="0.2">
      <c r="A19" s="4"/>
      <c r="C19" s="5"/>
      <c r="E19" s="4"/>
      <c r="H19" s="5"/>
      <c r="J19" s="4"/>
      <c r="K19">
        <v>55</v>
      </c>
      <c r="L19" s="12">
        <v>0.83098580396042587</v>
      </c>
      <c r="M19" s="13">
        <v>0.28807534985629935</v>
      </c>
    </row>
    <row r="20" spans="1:13" x14ac:dyDescent="0.2">
      <c r="A20" s="4"/>
      <c r="C20" s="5"/>
      <c r="E20" s="4"/>
      <c r="H20" s="5"/>
      <c r="J20" s="4"/>
      <c r="K20">
        <v>60</v>
      </c>
      <c r="L20" s="12">
        <v>0.80584427916320955</v>
      </c>
      <c r="M20" s="13">
        <v>0.25461467035756413</v>
      </c>
    </row>
    <row r="21" spans="1:13" x14ac:dyDescent="0.2">
      <c r="A21" s="4"/>
      <c r="C21" s="5"/>
      <c r="E21" s="4"/>
      <c r="H21" s="5"/>
      <c r="J21" s="4"/>
      <c r="K21">
        <v>65</v>
      </c>
      <c r="L21" s="12">
        <v>0.77796214831162502</v>
      </c>
      <c r="M21" s="13">
        <v>0.22381866139532453</v>
      </c>
    </row>
    <row r="22" spans="1:13" x14ac:dyDescent="0.2">
      <c r="A22" s="4"/>
      <c r="C22" s="5"/>
      <c r="E22" s="4"/>
      <c r="H22" s="5"/>
      <c r="J22" s="4"/>
      <c r="K22">
        <v>70</v>
      </c>
      <c r="L22" s="12">
        <v>0.74733140390405706</v>
      </c>
      <c r="M22" s="13">
        <v>0.19576918084041131</v>
      </c>
    </row>
    <row r="23" spans="1:13" ht="16" thickBot="1" x14ac:dyDescent="0.25">
      <c r="A23" s="6"/>
      <c r="B23" s="7"/>
      <c r="C23" s="8"/>
      <c r="E23" s="6"/>
      <c r="F23" s="7"/>
      <c r="G23" s="7"/>
      <c r="H23" s="8"/>
      <c r="J23" s="6"/>
      <c r="K23" s="7"/>
      <c r="L23" s="7"/>
      <c r="M23" s="8"/>
    </row>
    <row r="24" spans="1:13" ht="16" thickTop="1" x14ac:dyDescent="0.2"/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tabSelected="1" zoomScale="165" zoomScaleNormal="165" workbookViewId="0">
      <selection activeCell="L8" sqref="L8:M22"/>
    </sheetView>
  </sheetViews>
  <sheetFormatPr baseColWidth="10" defaultColWidth="8.83203125" defaultRowHeight="15" x14ac:dyDescent="0.2"/>
  <cols>
    <col min="1" max="1" width="11.1640625" customWidth="1"/>
    <col min="2" max="2" width="6.1640625" bestFit="1" customWidth="1"/>
    <col min="3" max="3" width="16.83203125" bestFit="1" customWidth="1"/>
    <col min="4" max="4" width="8.6640625" customWidth="1"/>
    <col min="5" max="5" width="9.1640625" customWidth="1"/>
    <col min="6" max="6" width="10.8320312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4.6640625" customWidth="1"/>
    <col min="12" max="12" width="7.5" customWidth="1"/>
    <col min="13" max="13" width="5.5" customWidth="1"/>
  </cols>
  <sheetData>
    <row r="1" spans="1:13" x14ac:dyDescent="0.2">
      <c r="A1" t="s">
        <v>32</v>
      </c>
    </row>
    <row r="2" spans="1:13" ht="16" thickBot="1" x14ac:dyDescent="0.25"/>
    <row r="3" spans="1:13" ht="16" thickTop="1" x14ac:dyDescent="0.2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">
      <c r="A4" s="4"/>
      <c r="C4" s="5"/>
      <c r="E4" s="4"/>
      <c r="H4" s="5"/>
      <c r="J4" s="4"/>
      <c r="M4" s="5"/>
    </row>
    <row r="5" spans="1:13" x14ac:dyDescent="0.2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4"/>
      <c r="L5" t="s">
        <v>0</v>
      </c>
      <c r="M5" s="5"/>
    </row>
    <row r="6" spans="1:13" x14ac:dyDescent="0.2">
      <c r="A6" s="4"/>
      <c r="C6" s="5"/>
      <c r="E6" s="4" t="s">
        <v>5</v>
      </c>
      <c r="F6">
        <v>2.643214</v>
      </c>
      <c r="G6">
        <f>1</f>
        <v>1</v>
      </c>
      <c r="H6" s="5">
        <f>F6*G6</f>
        <v>2.643214</v>
      </c>
      <c r="J6" s="4"/>
      <c r="L6" t="s">
        <v>17</v>
      </c>
      <c r="M6" s="5" t="s">
        <v>18</v>
      </c>
    </row>
    <row r="7" spans="1:13" x14ac:dyDescent="0.2">
      <c r="A7" s="4" t="s">
        <v>27</v>
      </c>
      <c r="B7">
        <v>0</v>
      </c>
      <c r="C7" s="5" t="s">
        <v>2</v>
      </c>
      <c r="E7" s="4" t="s">
        <v>0</v>
      </c>
      <c r="F7">
        <v>-1.4835339999999999</v>
      </c>
      <c r="G7">
        <f>B7</f>
        <v>0</v>
      </c>
      <c r="H7" s="5">
        <f t="shared" ref="H7:H9" si="0">F7*G7</f>
        <v>0</v>
      </c>
      <c r="J7" s="4"/>
      <c r="K7" s="12">
        <f>H12</f>
        <v>0.96500203424410214</v>
      </c>
      <c r="L7">
        <v>0</v>
      </c>
      <c r="M7" s="5">
        <v>1</v>
      </c>
    </row>
    <row r="8" spans="1:13" x14ac:dyDescent="0.2">
      <c r="A8" s="4" t="s">
        <v>28</v>
      </c>
      <c r="B8">
        <v>10</v>
      </c>
      <c r="C8" s="5" t="s">
        <v>3</v>
      </c>
      <c r="E8" s="4" t="s">
        <v>1</v>
      </c>
      <c r="F8">
        <v>-1.9074000000000001E-2</v>
      </c>
      <c r="G8">
        <f>B8</f>
        <v>10</v>
      </c>
      <c r="H8" s="5">
        <f t="shared" si="0"/>
        <v>-0.19074000000000002</v>
      </c>
      <c r="J8" s="14" t="s">
        <v>1</v>
      </c>
      <c r="K8">
        <v>0</v>
      </c>
      <c r="L8" s="12">
        <f t="dataTable" ref="L8:M22" dt2D="1" dtr="1" r1="B7" r2="B8"/>
        <v>0.97739401546980464</v>
      </c>
      <c r="M8" s="13">
        <v>0.69816948784928923</v>
      </c>
    </row>
    <row r="9" spans="1:13" x14ac:dyDescent="0.2">
      <c r="A9" s="4" t="s">
        <v>23</v>
      </c>
      <c r="B9">
        <v>1</v>
      </c>
      <c r="C9" s="5" t="s">
        <v>24</v>
      </c>
      <c r="E9" s="4" t="s">
        <v>23</v>
      </c>
      <c r="F9">
        <v>-0.64053700000000002</v>
      </c>
      <c r="G9">
        <f>B9</f>
        <v>1</v>
      </c>
      <c r="H9" s="5">
        <f t="shared" si="0"/>
        <v>-0.64053700000000002</v>
      </c>
      <c r="J9" s="4"/>
      <c r="K9">
        <v>5</v>
      </c>
      <c r="L9" s="12">
        <v>0.97175957786197309</v>
      </c>
      <c r="M9" s="13">
        <v>0.66413431458770311</v>
      </c>
    </row>
    <row r="10" spans="1:13" x14ac:dyDescent="0.2">
      <c r="A10" s="4"/>
      <c r="C10" s="5"/>
      <c r="E10" s="4"/>
      <c r="H10" s="5"/>
      <c r="J10" s="4"/>
      <c r="K10">
        <v>10</v>
      </c>
      <c r="L10" s="12">
        <v>0.96500203424410214</v>
      </c>
      <c r="M10" s="13">
        <v>0.62869651250373582</v>
      </c>
    </row>
    <row r="11" spans="1:13" x14ac:dyDescent="0.2">
      <c r="A11" s="4"/>
      <c r="C11" s="5"/>
      <c r="E11" s="4"/>
      <c r="G11" t="s">
        <v>11</v>
      </c>
      <c r="H11" s="5">
        <f>SUM(H6:H9)</f>
        <v>1.8119369999999999</v>
      </c>
      <c r="J11" s="4"/>
      <c r="K11">
        <v>15</v>
      </c>
      <c r="L11" s="12">
        <v>0.95697084182265113</v>
      </c>
      <c r="M11" s="13">
        <v>0.59213210960852347</v>
      </c>
    </row>
    <row r="12" spans="1:13" x14ac:dyDescent="0.2">
      <c r="A12" s="4"/>
      <c r="C12" s="5"/>
      <c r="E12" s="4"/>
      <c r="G12" t="s">
        <v>13</v>
      </c>
      <c r="H12" s="13">
        <f>_xlfn.NORM.S.DIST(H11,TRUE)</f>
        <v>0.96500203424410214</v>
      </c>
      <c r="J12" s="4"/>
      <c r="K12">
        <v>20</v>
      </c>
      <c r="L12" s="12">
        <v>0.94751230201469905</v>
      </c>
      <c r="M12" s="13">
        <v>0.55474661867953079</v>
      </c>
    </row>
    <row r="13" spans="1:13" x14ac:dyDescent="0.2">
      <c r="A13" s="4"/>
      <c r="C13" s="5"/>
      <c r="E13" s="4"/>
      <c r="H13" s="5"/>
      <c r="J13" s="4"/>
      <c r="K13">
        <v>25</v>
      </c>
      <c r="L13" s="12">
        <v>0.93647352268173634</v>
      </c>
      <c r="M13" s="13">
        <v>0.51686743725705819</v>
      </c>
    </row>
    <row r="14" spans="1:13" x14ac:dyDescent="0.2">
      <c r="A14" s="4"/>
      <c r="C14" s="5"/>
      <c r="E14" s="4"/>
      <c r="H14" s="5"/>
      <c r="J14" s="4"/>
      <c r="K14">
        <v>30</v>
      </c>
      <c r="L14" s="12">
        <v>0.92370705061613423</v>
      </c>
      <c r="M14" s="13">
        <v>0.47883527847849511</v>
      </c>
    </row>
    <row r="15" spans="1:13" x14ac:dyDescent="0.2">
      <c r="A15" s="4"/>
      <c r="C15" s="5"/>
      <c r="E15" s="4"/>
      <c r="H15" s="5"/>
      <c r="J15" s="4"/>
      <c r="K15">
        <v>35</v>
      </c>
      <c r="L15" s="12">
        <v>0.90907606313128542</v>
      </c>
      <c r="M15" s="13">
        <v>0.44099500514555934</v>
      </c>
    </row>
    <row r="16" spans="1:13" x14ac:dyDescent="0.2">
      <c r="A16" s="4"/>
      <c r="C16" s="5"/>
      <c r="E16" s="4"/>
      <c r="H16" s="5"/>
      <c r="J16" s="4"/>
      <c r="K16">
        <v>40</v>
      </c>
      <c r="L16" s="12">
        <v>0.89245995649143095</v>
      </c>
      <c r="M16" s="13">
        <v>0.40368627675069968</v>
      </c>
    </row>
    <row r="17" spans="1:13" x14ac:dyDescent="0.2">
      <c r="A17" s="4"/>
      <c r="C17" s="5"/>
      <c r="E17" s="4"/>
      <c r="H17" s="5"/>
      <c r="J17" s="4"/>
      <c r="K17">
        <v>45</v>
      </c>
      <c r="L17" s="12">
        <v>0.87376012058749997</v>
      </c>
      <c r="M17" s="13">
        <v>0.36723443095620739</v>
      </c>
    </row>
    <row r="18" spans="1:13" x14ac:dyDescent="0.2">
      <c r="A18" s="4"/>
      <c r="C18" s="5"/>
      <c r="E18" s="4"/>
      <c r="H18" s="5"/>
      <c r="J18" s="4"/>
      <c r="K18">
        <v>50</v>
      </c>
      <c r="L18" s="12">
        <v>0.85290564788637901</v>
      </c>
      <c r="M18" s="13">
        <v>0.33194200627438186</v>
      </c>
    </row>
    <row r="19" spans="1:13" x14ac:dyDescent="0.2">
      <c r="A19" s="4"/>
      <c r="C19" s="5"/>
      <c r="E19" s="4"/>
      <c r="H19" s="5"/>
      <c r="J19" s="4"/>
      <c r="K19">
        <v>55</v>
      </c>
      <c r="L19" s="12">
        <v>0.82985869444238913</v>
      </c>
      <c r="M19" s="13">
        <v>0.29808127262807671</v>
      </c>
    </row>
    <row r="20" spans="1:13" x14ac:dyDescent="0.2">
      <c r="A20" s="4"/>
      <c r="C20" s="5"/>
      <c r="E20" s="4"/>
      <c r="H20" s="5"/>
      <c r="J20" s="4"/>
      <c r="K20">
        <v>60</v>
      </c>
      <c r="L20" s="12">
        <v>0.8046191954769436</v>
      </c>
      <c r="M20" s="13">
        <v>0.26588807428777361</v>
      </c>
    </row>
    <row r="21" spans="1:13" x14ac:dyDescent="0.2">
      <c r="A21" s="4"/>
      <c r="C21" s="5"/>
      <c r="E21" s="4"/>
      <c r="H21" s="5"/>
      <c r="J21" s="4"/>
      <c r="K21">
        <v>65</v>
      </c>
      <c r="L21" s="12">
        <v>0.77722864073294318</v>
      </c>
      <c r="M21" s="13">
        <v>0.23555721030131591</v>
      </c>
    </row>
    <row r="22" spans="1:13" x14ac:dyDescent="0.2">
      <c r="A22" s="4"/>
      <c r="C22" s="5"/>
      <c r="E22" s="4"/>
      <c r="H22" s="5"/>
      <c r="J22" s="4"/>
      <c r="K22">
        <v>70</v>
      </c>
      <c r="L22" s="12">
        <v>0.74777263734856425</v>
      </c>
      <c r="M22" s="13">
        <v>0.20723948710675366</v>
      </c>
    </row>
    <row r="23" spans="1:13" ht="16" thickBot="1" x14ac:dyDescent="0.25">
      <c r="A23" s="6"/>
      <c r="B23" s="7"/>
      <c r="C23" s="8"/>
      <c r="E23" s="6"/>
      <c r="F23" s="7"/>
      <c r="G23" s="7"/>
      <c r="H23" s="8"/>
      <c r="J23" s="6"/>
      <c r="K23" s="7"/>
      <c r="L23" s="7"/>
      <c r="M23" s="8"/>
    </row>
    <row r="24" spans="1:13" ht="16" thickTop="1" x14ac:dyDescent="0.2"/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"/>
  <sheetViews>
    <sheetView zoomScale="165" zoomScaleNormal="165" workbookViewId="0"/>
  </sheetViews>
  <sheetFormatPr baseColWidth="10" defaultColWidth="8.83203125" defaultRowHeight="15" x14ac:dyDescent="0.2"/>
  <cols>
    <col min="1" max="1" width="11.33203125" customWidth="1"/>
    <col min="2" max="2" width="6.1640625" bestFit="1" customWidth="1"/>
    <col min="3" max="3" width="16.83203125" bestFit="1" customWidth="1"/>
    <col min="4" max="4" width="8.6640625" customWidth="1"/>
    <col min="5" max="5" width="9.1640625" customWidth="1"/>
    <col min="6" max="6" width="10.8320312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4.5" customWidth="1"/>
    <col min="12" max="12" width="7.5" customWidth="1"/>
    <col min="13" max="13" width="5.5" customWidth="1"/>
  </cols>
  <sheetData>
    <row r="1" spans="1:13" x14ac:dyDescent="0.2">
      <c r="A1" t="s">
        <v>32</v>
      </c>
    </row>
    <row r="2" spans="1:13" ht="16" thickBot="1" x14ac:dyDescent="0.25"/>
    <row r="3" spans="1:13" ht="16" thickTop="1" x14ac:dyDescent="0.2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">
      <c r="A4" s="4"/>
      <c r="C4" s="5"/>
      <c r="E4" s="4"/>
      <c r="H4" s="5"/>
      <c r="J4" s="4"/>
      <c r="M4" s="5"/>
    </row>
    <row r="5" spans="1:13" x14ac:dyDescent="0.2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4"/>
      <c r="L5" t="s">
        <v>0</v>
      </c>
      <c r="M5" s="5"/>
    </row>
    <row r="6" spans="1:13" x14ac:dyDescent="0.2">
      <c r="A6" s="4"/>
      <c r="C6" s="5"/>
      <c r="E6" s="4" t="s">
        <v>5</v>
      </c>
      <c r="F6">
        <v>2.643214</v>
      </c>
      <c r="G6">
        <v>1</v>
      </c>
      <c r="H6" s="5">
        <f>F6*G6</f>
        <v>2.643214</v>
      </c>
      <c r="J6" s="4"/>
      <c r="L6" t="s">
        <v>17</v>
      </c>
      <c r="M6" s="5" t="s">
        <v>18</v>
      </c>
    </row>
    <row r="7" spans="1:13" x14ac:dyDescent="0.2">
      <c r="A7" s="4" t="s">
        <v>27</v>
      </c>
      <c r="B7">
        <v>0</v>
      </c>
      <c r="C7" s="5" t="s">
        <v>2</v>
      </c>
      <c r="E7" s="4" t="s">
        <v>0</v>
      </c>
      <c r="F7">
        <v>-1.4835339999999999</v>
      </c>
      <c r="G7">
        <f>B7</f>
        <v>0</v>
      </c>
      <c r="H7" s="5">
        <f>F7*G7</f>
        <v>0</v>
      </c>
      <c r="J7" s="4"/>
      <c r="K7" s="12">
        <f>H12</f>
        <v>0.96500203424410214</v>
      </c>
      <c r="L7">
        <v>0</v>
      </c>
      <c r="M7" s="5">
        <v>1</v>
      </c>
    </row>
    <row r="8" spans="1:13" x14ac:dyDescent="0.2">
      <c r="A8" s="4" t="s">
        <v>28</v>
      </c>
      <c r="B8">
        <v>10</v>
      </c>
      <c r="C8" s="5" t="s">
        <v>3</v>
      </c>
      <c r="E8" s="4" t="s">
        <v>1</v>
      </c>
      <c r="F8">
        <v>-1.9074000000000001E-2</v>
      </c>
      <c r="G8">
        <f>B8</f>
        <v>10</v>
      </c>
      <c r="H8" s="5">
        <f>F8*G8</f>
        <v>-0.19074000000000002</v>
      </c>
      <c r="J8" s="14" t="s">
        <v>1</v>
      </c>
      <c r="K8">
        <v>0</v>
      </c>
      <c r="L8" s="12">
        <f t="dataTable" ref="L8:M22" dt2D="1" dtr="1" r1="B7" r2="B8"/>
        <v>0.97739401546980464</v>
      </c>
      <c r="M8" s="13">
        <v>0.69816948784928923</v>
      </c>
    </row>
    <row r="9" spans="1:13" x14ac:dyDescent="0.2">
      <c r="A9" s="4" t="s">
        <v>23</v>
      </c>
      <c r="B9">
        <v>1</v>
      </c>
      <c r="C9" s="5" t="s">
        <v>24</v>
      </c>
      <c r="E9" s="4" t="s">
        <v>23</v>
      </c>
      <c r="F9">
        <v>-0.64053700000000002</v>
      </c>
      <c r="G9">
        <f>B9</f>
        <v>1</v>
      </c>
      <c r="H9" s="5">
        <f>F9*G9</f>
        <v>-0.64053700000000002</v>
      </c>
      <c r="J9" s="4"/>
      <c r="K9">
        <v>5</v>
      </c>
      <c r="L9" s="12">
        <v>0.97175957786197309</v>
      </c>
      <c r="M9" s="13">
        <v>0.66413431458770311</v>
      </c>
    </row>
    <row r="10" spans="1:13" x14ac:dyDescent="0.2">
      <c r="A10" s="4"/>
      <c r="C10" s="5"/>
      <c r="E10" s="4"/>
      <c r="H10" s="5"/>
      <c r="J10" s="4"/>
      <c r="K10">
        <v>10</v>
      </c>
      <c r="L10" s="12">
        <v>0.96500203424410214</v>
      </c>
      <c r="M10" s="13">
        <v>0.62869651250373582</v>
      </c>
    </row>
    <row r="11" spans="1:13" x14ac:dyDescent="0.2">
      <c r="A11" s="4"/>
      <c r="C11" s="5"/>
      <c r="E11" s="4"/>
      <c r="G11" t="s">
        <v>11</v>
      </c>
      <c r="H11" s="5">
        <f>SUM(H6:H9)</f>
        <v>1.8119369999999999</v>
      </c>
      <c r="J11" s="4"/>
      <c r="K11">
        <v>15</v>
      </c>
      <c r="L11" s="12">
        <v>0.95697084182265113</v>
      </c>
      <c r="M11" s="13">
        <v>0.59213210960852347</v>
      </c>
    </row>
    <row r="12" spans="1:13" x14ac:dyDescent="0.2">
      <c r="A12" s="4"/>
      <c r="C12" s="5"/>
      <c r="E12" s="4"/>
      <c r="G12" t="s">
        <v>13</v>
      </c>
      <c r="H12" s="13">
        <f>_xlfn.NORM.S.DIST(H11,TRUE)</f>
        <v>0.96500203424410214</v>
      </c>
      <c r="J12" s="4"/>
      <c r="K12">
        <v>20</v>
      </c>
      <c r="L12" s="12">
        <v>0.94751230201469905</v>
      </c>
      <c r="M12" s="13">
        <v>0.55474661867953079</v>
      </c>
    </row>
    <row r="13" spans="1:13" x14ac:dyDescent="0.2">
      <c r="A13" s="4"/>
      <c r="C13" s="5"/>
      <c r="E13" s="4"/>
      <c r="H13" s="5"/>
      <c r="J13" s="4"/>
      <c r="K13">
        <v>25</v>
      </c>
      <c r="L13" s="12">
        <v>0.93647352268173634</v>
      </c>
      <c r="M13" s="13">
        <v>0.51686743725705819</v>
      </c>
    </row>
    <row r="14" spans="1:13" x14ac:dyDescent="0.2">
      <c r="A14" s="4"/>
      <c r="C14" s="5"/>
      <c r="E14" s="4"/>
      <c r="H14" s="5"/>
      <c r="J14" s="4"/>
      <c r="K14">
        <v>30</v>
      </c>
      <c r="L14" s="12">
        <v>0.92370705061613423</v>
      </c>
      <c r="M14" s="13">
        <v>0.47883527847849511</v>
      </c>
    </row>
    <row r="15" spans="1:13" x14ac:dyDescent="0.2">
      <c r="A15" s="4"/>
      <c r="C15" s="5"/>
      <c r="E15" s="4"/>
      <c r="H15" s="5"/>
      <c r="J15" s="4"/>
      <c r="K15">
        <v>35</v>
      </c>
      <c r="L15" s="12">
        <v>0.90907606313128542</v>
      </c>
      <c r="M15" s="13">
        <v>0.44099500514555934</v>
      </c>
    </row>
    <row r="16" spans="1:13" x14ac:dyDescent="0.2">
      <c r="A16" s="4"/>
      <c r="C16" s="5"/>
      <c r="E16" s="4"/>
      <c r="H16" s="5"/>
      <c r="J16" s="4"/>
      <c r="K16">
        <v>40</v>
      </c>
      <c r="L16" s="12">
        <v>0.89245995649143095</v>
      </c>
      <c r="M16" s="13">
        <v>0.40368627675069968</v>
      </c>
    </row>
    <row r="17" spans="1:13" x14ac:dyDescent="0.2">
      <c r="A17" s="4"/>
      <c r="C17" s="5"/>
      <c r="E17" s="4"/>
      <c r="H17" s="5"/>
      <c r="J17" s="4"/>
      <c r="K17">
        <v>45</v>
      </c>
      <c r="L17" s="12">
        <v>0.87376012058749997</v>
      </c>
      <c r="M17" s="13">
        <v>0.36723443095620739</v>
      </c>
    </row>
    <row r="18" spans="1:13" x14ac:dyDescent="0.2">
      <c r="A18" s="4"/>
      <c r="C18" s="5"/>
      <c r="E18" s="4"/>
      <c r="H18" s="5"/>
      <c r="J18" s="4"/>
      <c r="K18">
        <v>50</v>
      </c>
      <c r="L18" s="12">
        <v>0.85290564788637901</v>
      </c>
      <c r="M18" s="13">
        <v>0.33194200627438186</v>
      </c>
    </row>
    <row r="19" spans="1:13" x14ac:dyDescent="0.2">
      <c r="A19" s="4"/>
      <c r="C19" s="5"/>
      <c r="E19" s="4"/>
      <c r="H19" s="5"/>
      <c r="J19" s="4"/>
      <c r="K19">
        <v>55</v>
      </c>
      <c r="L19" s="12">
        <v>0.82985869444238913</v>
      </c>
      <c r="M19" s="13">
        <v>0.29808127262807671</v>
      </c>
    </row>
    <row r="20" spans="1:13" x14ac:dyDescent="0.2">
      <c r="A20" s="4"/>
      <c r="C20" s="5"/>
      <c r="E20" s="4"/>
      <c r="H20" s="5"/>
      <c r="J20" s="4"/>
      <c r="K20">
        <v>60</v>
      </c>
      <c r="L20" s="12">
        <v>0.8046191954769436</v>
      </c>
      <c r="M20" s="13">
        <v>0.26588807428777361</v>
      </c>
    </row>
    <row r="21" spans="1:13" x14ac:dyDescent="0.2">
      <c r="A21" s="4"/>
      <c r="C21" s="5"/>
      <c r="E21" s="4"/>
      <c r="H21" s="5"/>
      <c r="J21" s="4"/>
      <c r="K21">
        <v>65</v>
      </c>
      <c r="L21" s="12">
        <v>0.77722864073294318</v>
      </c>
      <c r="M21" s="13">
        <v>0.23555721030131591</v>
      </c>
    </row>
    <row r="22" spans="1:13" x14ac:dyDescent="0.2">
      <c r="A22" s="4"/>
      <c r="C22" s="5"/>
      <c r="E22" s="4"/>
      <c r="H22" s="5"/>
      <c r="J22" s="4"/>
      <c r="K22">
        <v>70</v>
      </c>
      <c r="L22" s="12">
        <v>0.74777263734856425</v>
      </c>
      <c r="M22" s="13">
        <v>0.20723948710675366</v>
      </c>
    </row>
    <row r="23" spans="1:13" ht="16" thickBot="1" x14ac:dyDescent="0.25">
      <c r="A23" s="6"/>
      <c r="B23" s="7"/>
      <c r="C23" s="8"/>
      <c r="E23" s="6"/>
      <c r="F23" s="7"/>
      <c r="G23" s="7"/>
      <c r="H23" s="8"/>
      <c r="J23" s="6"/>
      <c r="K23" s="7"/>
      <c r="L23" s="7"/>
      <c r="M23" s="8"/>
    </row>
    <row r="24" spans="1:13" ht="16" thickTop="1" x14ac:dyDescent="0.2"/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zoomScale="165" zoomScaleNormal="165" workbookViewId="0">
      <selection activeCell="E10" sqref="E10"/>
    </sheetView>
  </sheetViews>
  <sheetFormatPr baseColWidth="10" defaultColWidth="8.83203125" defaultRowHeight="15" x14ac:dyDescent="0.2"/>
  <cols>
    <col min="1" max="1" width="15.5" customWidth="1"/>
    <col min="2" max="2" width="6.1640625" bestFit="1" customWidth="1"/>
    <col min="3" max="3" width="16.83203125" bestFit="1" customWidth="1"/>
    <col min="4" max="4" width="8.6640625" customWidth="1"/>
    <col min="5" max="5" width="15.5" customWidth="1"/>
    <col min="6" max="6" width="10.8320312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5.6640625" customWidth="1"/>
    <col min="12" max="12" width="7.5" customWidth="1"/>
    <col min="13" max="13" width="5.5" customWidth="1"/>
  </cols>
  <sheetData>
    <row r="1" spans="1:13" x14ac:dyDescent="0.2">
      <c r="A1" t="s">
        <v>31</v>
      </c>
    </row>
    <row r="2" spans="1:13" ht="16" thickBot="1" x14ac:dyDescent="0.25"/>
    <row r="3" spans="1:13" ht="16" thickTop="1" x14ac:dyDescent="0.2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">
      <c r="A4" s="4"/>
      <c r="C4" s="5"/>
      <c r="E4" s="4"/>
      <c r="H4" s="5"/>
      <c r="J4" s="4"/>
      <c r="M4" s="5"/>
    </row>
    <row r="5" spans="1:13" x14ac:dyDescent="0.2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4"/>
      <c r="L5" t="s">
        <v>0</v>
      </c>
      <c r="M5" s="5"/>
    </row>
    <row r="6" spans="1:13" x14ac:dyDescent="0.2">
      <c r="A6" s="4"/>
      <c r="C6" s="5"/>
      <c r="E6" s="4" t="s">
        <v>29</v>
      </c>
      <c r="H6" s="5"/>
      <c r="J6" s="4"/>
      <c r="L6" t="s">
        <v>17</v>
      </c>
      <c r="M6" s="5" t="s">
        <v>18</v>
      </c>
    </row>
    <row r="7" spans="1:13" x14ac:dyDescent="0.2">
      <c r="A7" s="4" t="s">
        <v>27</v>
      </c>
      <c r="C7" s="5" t="s">
        <v>2</v>
      </c>
      <c r="E7" s="4" t="s">
        <v>27</v>
      </c>
      <c r="H7" s="5"/>
      <c r="J7" s="4"/>
      <c r="K7" s="12"/>
      <c r="L7">
        <v>0</v>
      </c>
      <c r="M7" s="5">
        <v>1</v>
      </c>
    </row>
    <row r="8" spans="1:13" x14ac:dyDescent="0.2">
      <c r="A8" s="4" t="s">
        <v>28</v>
      </c>
      <c r="C8" s="5" t="s">
        <v>3</v>
      </c>
      <c r="E8" s="4" t="s">
        <v>28</v>
      </c>
      <c r="H8" s="5"/>
      <c r="J8" s="14" t="s">
        <v>1</v>
      </c>
      <c r="K8">
        <v>0</v>
      </c>
      <c r="L8" s="12"/>
      <c r="M8" s="13"/>
    </row>
    <row r="9" spans="1:13" x14ac:dyDescent="0.2">
      <c r="A9" s="4" t="s">
        <v>30</v>
      </c>
      <c r="C9" s="5" t="s">
        <v>25</v>
      </c>
      <c r="E9" s="4" t="s">
        <v>30</v>
      </c>
      <c r="H9" s="5"/>
      <c r="I9" s="5"/>
      <c r="J9" s="4"/>
      <c r="K9">
        <v>5</v>
      </c>
      <c r="L9" s="12"/>
      <c r="M9" s="13"/>
    </row>
    <row r="10" spans="1:13" x14ac:dyDescent="0.2">
      <c r="A10" s="4"/>
      <c r="C10" s="5"/>
      <c r="E10" s="4"/>
      <c r="H10" s="5"/>
      <c r="J10" s="4"/>
      <c r="K10">
        <v>10</v>
      </c>
      <c r="L10" s="12"/>
      <c r="M10" s="13"/>
    </row>
    <row r="11" spans="1:13" x14ac:dyDescent="0.2">
      <c r="A11" s="4"/>
      <c r="C11" s="5"/>
      <c r="E11" s="4"/>
      <c r="G11" t="s">
        <v>11</v>
      </c>
      <c r="H11" s="5"/>
      <c r="J11" s="4"/>
      <c r="K11">
        <v>15</v>
      </c>
      <c r="L11" s="12"/>
      <c r="M11" s="13"/>
    </row>
    <row r="12" spans="1:13" x14ac:dyDescent="0.2">
      <c r="A12" s="4"/>
      <c r="C12" s="5"/>
      <c r="E12" s="4"/>
      <c r="G12" t="s">
        <v>12</v>
      </c>
      <c r="H12" s="5"/>
      <c r="J12" s="4"/>
      <c r="K12">
        <v>20</v>
      </c>
      <c r="L12" s="12"/>
      <c r="M12" s="13"/>
    </row>
    <row r="13" spans="1:13" x14ac:dyDescent="0.2">
      <c r="A13" s="4"/>
      <c r="C13" s="5"/>
      <c r="E13" s="4"/>
      <c r="G13" t="s">
        <v>13</v>
      </c>
      <c r="H13" s="13"/>
      <c r="J13" s="4"/>
      <c r="K13">
        <v>25</v>
      </c>
      <c r="L13" s="12"/>
      <c r="M13" s="13"/>
    </row>
    <row r="14" spans="1:13" x14ac:dyDescent="0.2">
      <c r="A14" s="4"/>
      <c r="C14" s="5"/>
      <c r="E14" s="4"/>
      <c r="H14" s="5"/>
      <c r="J14" s="4"/>
      <c r="K14">
        <v>30</v>
      </c>
      <c r="L14" s="12"/>
      <c r="M14" s="13"/>
    </row>
    <row r="15" spans="1:13" x14ac:dyDescent="0.2">
      <c r="A15" s="4"/>
      <c r="C15" s="5"/>
      <c r="E15" s="4"/>
      <c r="H15" s="5"/>
      <c r="J15" s="4"/>
      <c r="K15">
        <v>35</v>
      </c>
      <c r="L15" s="12"/>
      <c r="M15" s="13"/>
    </row>
    <row r="16" spans="1:13" x14ac:dyDescent="0.2">
      <c r="A16" s="4"/>
      <c r="C16" s="5"/>
      <c r="E16" s="4"/>
      <c r="H16" s="5"/>
      <c r="J16" s="4"/>
      <c r="K16">
        <v>40</v>
      </c>
      <c r="L16" s="12"/>
      <c r="M16" s="13"/>
    </row>
    <row r="17" spans="1:13" x14ac:dyDescent="0.2">
      <c r="A17" s="4"/>
      <c r="C17" s="5"/>
      <c r="E17" s="4"/>
      <c r="H17" s="5"/>
      <c r="J17" s="4"/>
      <c r="K17">
        <v>45</v>
      </c>
      <c r="L17" s="12"/>
      <c r="M17" s="13"/>
    </row>
    <row r="18" spans="1:13" x14ac:dyDescent="0.2">
      <c r="A18" s="4"/>
      <c r="C18" s="5"/>
      <c r="E18" s="4"/>
      <c r="H18" s="5"/>
      <c r="J18" s="4"/>
      <c r="K18">
        <v>50</v>
      </c>
      <c r="L18" s="12"/>
      <c r="M18" s="13"/>
    </row>
    <row r="19" spans="1:13" x14ac:dyDescent="0.2">
      <c r="A19" s="4"/>
      <c r="C19" s="5"/>
      <c r="E19" s="4"/>
      <c r="H19" s="5"/>
      <c r="J19" s="4"/>
      <c r="K19">
        <v>55</v>
      </c>
      <c r="L19" s="12"/>
      <c r="M19" s="13"/>
    </row>
    <row r="20" spans="1:13" x14ac:dyDescent="0.2">
      <c r="A20" s="4"/>
      <c r="C20" s="5"/>
      <c r="E20" s="4"/>
      <c r="H20" s="5"/>
      <c r="J20" s="4"/>
      <c r="K20">
        <v>60</v>
      </c>
      <c r="L20" s="12"/>
      <c r="M20" s="13"/>
    </row>
    <row r="21" spans="1:13" x14ac:dyDescent="0.2">
      <c r="A21" s="4"/>
      <c r="C21" s="5"/>
      <c r="E21" s="4"/>
      <c r="H21" s="5"/>
      <c r="J21" s="4"/>
      <c r="K21">
        <v>65</v>
      </c>
      <c r="L21" s="12"/>
      <c r="M21" s="13"/>
    </row>
    <row r="22" spans="1:13" x14ac:dyDescent="0.2">
      <c r="A22" s="4"/>
      <c r="C22" s="5"/>
      <c r="E22" s="4"/>
      <c r="H22" s="5"/>
      <c r="J22" s="4"/>
      <c r="K22">
        <v>70</v>
      </c>
      <c r="L22" s="12"/>
      <c r="M22" s="13"/>
    </row>
    <row r="23" spans="1:13" ht="16" thickBot="1" x14ac:dyDescent="0.25">
      <c r="A23" s="6"/>
      <c r="B23" s="7"/>
      <c r="C23" s="8"/>
      <c r="E23" s="6"/>
      <c r="F23" s="7"/>
      <c r="G23" s="7"/>
      <c r="H23" s="8"/>
      <c r="J23" s="6"/>
      <c r="K23" s="7"/>
      <c r="L23" s="7"/>
      <c r="M23" s="8"/>
    </row>
    <row r="24" spans="1:13" ht="16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zoomScale="165" zoomScaleNormal="165" workbookViewId="0">
      <selection activeCell="E6" sqref="E6:E9"/>
    </sheetView>
  </sheetViews>
  <sheetFormatPr baseColWidth="10" defaultColWidth="8.83203125" defaultRowHeight="15" x14ac:dyDescent="0.2"/>
  <cols>
    <col min="1" max="1" width="15.5" customWidth="1"/>
    <col min="2" max="2" width="6.1640625" customWidth="1"/>
    <col min="3" max="3" width="16.83203125" customWidth="1"/>
    <col min="4" max="4" width="8.6640625" customWidth="1"/>
    <col min="5" max="5" width="15.5" bestFit="1" customWidth="1"/>
    <col min="6" max="6" width="10.83203125" bestFit="1" customWidth="1"/>
    <col min="7" max="7" width="10.6640625" bestFit="1" customWidth="1"/>
    <col min="8" max="8" width="12.33203125" bestFit="1" customWidth="1"/>
    <col min="10" max="10" width="18.33203125" customWidth="1"/>
    <col min="11" max="11" width="4.5" customWidth="1"/>
    <col min="12" max="12" width="7.5" customWidth="1"/>
    <col min="13" max="13" width="5.5" customWidth="1"/>
  </cols>
  <sheetData>
    <row r="1" spans="1:13" x14ac:dyDescent="0.2">
      <c r="A1" t="s">
        <v>31</v>
      </c>
    </row>
    <row r="2" spans="1:13" ht="16" thickBot="1" x14ac:dyDescent="0.25"/>
    <row r="3" spans="1:13" ht="16" thickTop="1" x14ac:dyDescent="0.2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">
      <c r="A4" s="4"/>
      <c r="C4" s="5"/>
      <c r="E4" s="4"/>
      <c r="H4" s="5"/>
      <c r="J4" s="4"/>
      <c r="M4" s="5"/>
    </row>
    <row r="5" spans="1:13" x14ac:dyDescent="0.2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4"/>
      <c r="L5" t="s">
        <v>0</v>
      </c>
      <c r="M5" s="5"/>
    </row>
    <row r="6" spans="1:13" x14ac:dyDescent="0.2">
      <c r="A6" s="4"/>
      <c r="C6" s="5"/>
      <c r="E6" s="4" t="s">
        <v>29</v>
      </c>
      <c r="F6">
        <v>0.49338100000000001</v>
      </c>
      <c r="G6">
        <v>1</v>
      </c>
      <c r="H6" s="5">
        <f>F6*G6</f>
        <v>0.49338100000000001</v>
      </c>
      <c r="J6" s="4"/>
      <c r="L6" t="s">
        <v>17</v>
      </c>
      <c r="M6" s="5" t="s">
        <v>18</v>
      </c>
    </row>
    <row r="7" spans="1:13" x14ac:dyDescent="0.2">
      <c r="A7" s="4" t="s">
        <v>27</v>
      </c>
      <c r="B7">
        <v>0</v>
      </c>
      <c r="C7" s="5" t="s">
        <v>2</v>
      </c>
      <c r="E7" s="4" t="s">
        <v>27</v>
      </c>
      <c r="F7">
        <v>-1.154139</v>
      </c>
      <c r="G7">
        <f>B7</f>
        <v>0</v>
      </c>
      <c r="H7" s="5">
        <f>F7*G7</f>
        <v>0</v>
      </c>
      <c r="J7" s="4"/>
      <c r="K7" s="12">
        <f>H13</f>
        <v>0.67228565444788491</v>
      </c>
      <c r="L7">
        <v>0</v>
      </c>
      <c r="M7" s="5">
        <v>1</v>
      </c>
    </row>
    <row r="8" spans="1:13" x14ac:dyDescent="0.2">
      <c r="A8" s="4" t="s">
        <v>28</v>
      </c>
      <c r="B8">
        <v>10</v>
      </c>
      <c r="C8" s="5" t="s">
        <v>3</v>
      </c>
      <c r="E8" s="4" t="s">
        <v>28</v>
      </c>
      <c r="F8">
        <v>2.2516000000000001E-2</v>
      </c>
      <c r="G8">
        <f>B8</f>
        <v>10</v>
      </c>
      <c r="H8" s="5">
        <f>F8*G8</f>
        <v>0.22516000000000003</v>
      </c>
      <c r="J8" s="14" t="s">
        <v>1</v>
      </c>
      <c r="K8">
        <v>0</v>
      </c>
      <c r="L8" s="12">
        <f t="dataTable" ref="L8:M22" dt2D="1" dtr="1" r1="B7" r2="B8"/>
        <v>0.62090258548117239</v>
      </c>
      <c r="M8" s="13">
        <v>0.34056935792414533</v>
      </c>
    </row>
    <row r="9" spans="1:13" x14ac:dyDescent="0.2">
      <c r="A9" s="4" t="s">
        <v>30</v>
      </c>
      <c r="B9">
        <f>B7*B8</f>
        <v>0</v>
      </c>
      <c r="C9" s="5" t="s">
        <v>25</v>
      </c>
      <c r="E9" s="4" t="s">
        <v>30</v>
      </c>
      <c r="F9">
        <v>-4.6275999999999998E-2</v>
      </c>
      <c r="G9">
        <f>B9</f>
        <v>0</v>
      </c>
      <c r="H9" s="5">
        <f>F9*G9</f>
        <v>0</v>
      </c>
      <c r="I9" s="5"/>
      <c r="J9" s="4"/>
      <c r="K9">
        <v>5</v>
      </c>
      <c r="L9" s="12">
        <v>0.64701890196472389</v>
      </c>
      <c r="M9" s="13">
        <v>0.31441515499869221</v>
      </c>
    </row>
    <row r="10" spans="1:13" x14ac:dyDescent="0.2">
      <c r="A10" s="4"/>
      <c r="C10" s="5"/>
      <c r="E10" s="4"/>
      <c r="H10" s="5"/>
      <c r="J10" s="4"/>
      <c r="K10">
        <v>10</v>
      </c>
      <c r="L10" s="12">
        <v>0.67228565444788491</v>
      </c>
      <c r="M10" s="13">
        <v>0.28938804572349913</v>
      </c>
    </row>
    <row r="11" spans="1:13" x14ac:dyDescent="0.2">
      <c r="A11" s="4"/>
      <c r="C11" s="5"/>
      <c r="E11" s="4"/>
      <c r="G11" t="s">
        <v>11</v>
      </c>
      <c r="H11" s="5">
        <f>SUM(H6:H9)</f>
        <v>0.7185410000000001</v>
      </c>
      <c r="J11" s="4"/>
      <c r="K11">
        <v>15</v>
      </c>
      <c r="L11" s="12">
        <v>0.69659190719227015</v>
      </c>
      <c r="M11" s="13">
        <v>0.26558135723640403</v>
      </c>
    </row>
    <row r="12" spans="1:13" x14ac:dyDescent="0.2">
      <c r="A12" s="4"/>
      <c r="C12" s="5"/>
      <c r="E12" s="4"/>
      <c r="G12" t="s">
        <v>12</v>
      </c>
      <c r="H12" s="5">
        <f>EXP(H11)</f>
        <v>2.0514379781429923</v>
      </c>
      <c r="J12" s="4"/>
      <c r="K12">
        <v>20</v>
      </c>
      <c r="L12" s="12">
        <v>0.71984663560200846</v>
      </c>
      <c r="M12" s="13">
        <v>0.24306324979921326</v>
      </c>
    </row>
    <row r="13" spans="1:13" x14ac:dyDescent="0.2">
      <c r="A13" s="4"/>
      <c r="C13" s="5"/>
      <c r="E13" s="4"/>
      <c r="G13" t="s">
        <v>13</v>
      </c>
      <c r="H13" s="13">
        <f>H12/(1+H12)</f>
        <v>0.67228565444788491</v>
      </c>
      <c r="J13" s="4"/>
      <c r="K13">
        <v>25</v>
      </c>
      <c r="L13" s="12">
        <v>0.74197919835309911</v>
      </c>
      <c r="M13" s="13">
        <v>0.22187759306147795</v>
      </c>
    </row>
    <row r="14" spans="1:13" x14ac:dyDescent="0.2">
      <c r="A14" s="4"/>
      <c r="C14" s="5"/>
      <c r="E14" s="4"/>
      <c r="H14" s="5"/>
      <c r="J14" s="4"/>
      <c r="K14">
        <v>30</v>
      </c>
      <c r="L14" s="12">
        <v>0.76293907441984865</v>
      </c>
      <c r="M14" s="13">
        <v>0.20204560620072556</v>
      </c>
    </row>
    <row r="15" spans="1:13" x14ac:dyDescent="0.2">
      <c r="A15" s="4"/>
      <c r="C15" s="5"/>
      <c r="E15" s="4"/>
      <c r="H15" s="5"/>
      <c r="J15" s="4"/>
      <c r="K15">
        <v>35</v>
      </c>
      <c r="L15" s="12">
        <v>0.78269496666616634</v>
      </c>
      <c r="M15" s="13">
        <v>0.18356806827860245</v>
      </c>
    </row>
    <row r="16" spans="1:13" x14ac:dyDescent="0.2">
      <c r="A16" s="4"/>
      <c r="C16" s="5"/>
      <c r="E16" s="4"/>
      <c r="H16" s="5"/>
      <c r="J16" s="4"/>
      <c r="K16">
        <v>40</v>
      </c>
      <c r="L16" s="12">
        <v>0.80123339708042485</v>
      </c>
      <c r="M16" s="13">
        <v>0.16642790257309947</v>
      </c>
    </row>
    <row r="17" spans="1:13" x14ac:dyDescent="0.2">
      <c r="A17" s="4"/>
      <c r="C17" s="5"/>
      <c r="E17" s="4"/>
      <c r="H17" s="5"/>
      <c r="J17" s="4"/>
      <c r="K17">
        <v>45</v>
      </c>
      <c r="L17" s="12">
        <v>0.81855692883195563</v>
      </c>
      <c r="M17" s="13">
        <v>0.15059295208502801</v>
      </c>
    </row>
    <row r="18" spans="1:13" x14ac:dyDescent="0.2">
      <c r="A18" s="4"/>
      <c r="C18" s="5"/>
      <c r="E18" s="4"/>
      <c r="H18" s="5"/>
      <c r="J18" s="4"/>
      <c r="K18">
        <v>50</v>
      </c>
      <c r="L18" s="12">
        <v>0.8346821487275583</v>
      </c>
      <c r="M18" s="13">
        <v>0.13601878799339573</v>
      </c>
    </row>
    <row r="19" spans="1:13" x14ac:dyDescent="0.2">
      <c r="A19" s="4"/>
      <c r="C19" s="5"/>
      <c r="E19" s="4"/>
      <c r="H19" s="5"/>
      <c r="J19" s="4"/>
      <c r="K19">
        <v>55</v>
      </c>
      <c r="L19" s="12">
        <v>0.84963753288231048</v>
      </c>
      <c r="M19" s="13">
        <v>0.12265142363156321</v>
      </c>
    </row>
    <row r="20" spans="1:13" x14ac:dyDescent="0.2">
      <c r="A20" s="4"/>
      <c r="C20" s="5"/>
      <c r="E20" s="4"/>
      <c r="H20" s="5"/>
      <c r="J20" s="4"/>
      <c r="K20">
        <v>60</v>
      </c>
      <c r="L20" s="12">
        <v>0.86346130140835031</v>
      </c>
      <c r="M20" s="13">
        <v>0.11042983927226664</v>
      </c>
    </row>
    <row r="21" spans="1:13" x14ac:dyDescent="0.2">
      <c r="A21" s="4"/>
      <c r="C21" s="5"/>
      <c r="E21" s="4"/>
      <c r="H21" s="5"/>
      <c r="J21" s="4"/>
      <c r="K21">
        <v>65</v>
      </c>
      <c r="L21" s="12">
        <v>0.87619934751603412</v>
      </c>
      <c r="M21" s="13">
        <v>9.9288254325021641E-2</v>
      </c>
    </row>
    <row r="22" spans="1:13" x14ac:dyDescent="0.2">
      <c r="A22" s="4"/>
      <c r="C22" s="5"/>
      <c r="E22" s="4"/>
      <c r="H22" s="5"/>
      <c r="J22" s="4"/>
      <c r="K22">
        <v>70</v>
      </c>
      <c r="L22" s="12">
        <v>0.88790330507378246</v>
      </c>
      <c r="M22" s="13">
        <v>8.9158111235965537E-2</v>
      </c>
    </row>
    <row r="23" spans="1:13" ht="16" thickBot="1" x14ac:dyDescent="0.25">
      <c r="A23" s="6"/>
      <c r="B23" s="7"/>
      <c r="C23" s="8"/>
      <c r="E23" s="6"/>
      <c r="F23" s="7"/>
      <c r="G23" s="7"/>
      <c r="H23" s="8"/>
      <c r="J23" s="6"/>
      <c r="K23" s="7"/>
      <c r="L23" s="7"/>
      <c r="M23" s="8"/>
    </row>
    <row r="24" spans="1:13" ht="16" thickTop="1" x14ac:dyDescent="0.2"/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4"/>
  <sheetViews>
    <sheetView zoomScale="128" zoomScaleNormal="128" workbookViewId="0"/>
  </sheetViews>
  <sheetFormatPr baseColWidth="10" defaultColWidth="8.83203125" defaultRowHeight="15" x14ac:dyDescent="0.2"/>
  <cols>
    <col min="1" max="1" width="14.5" bestFit="1" customWidth="1"/>
    <col min="2" max="2" width="6.1640625" bestFit="1" customWidth="1"/>
    <col min="3" max="3" width="16.83203125" bestFit="1" customWidth="1"/>
    <col min="4" max="4" width="9.6640625" customWidth="1"/>
    <col min="6" max="6" width="12.6640625" bestFit="1" customWidth="1"/>
    <col min="7" max="7" width="10.6640625" bestFit="1" customWidth="1"/>
    <col min="8" max="8" width="12.6640625" bestFit="1" customWidth="1"/>
    <col min="9" max="9" width="12" bestFit="1" customWidth="1"/>
    <col min="11" max="11" width="12.6640625" bestFit="1" customWidth="1"/>
    <col min="12" max="12" width="12" bestFit="1" customWidth="1"/>
    <col min="13" max="13" width="12.6640625" bestFit="1" customWidth="1"/>
  </cols>
  <sheetData>
    <row r="1" spans="1:18" x14ac:dyDescent="0.2">
      <c r="A1" t="s">
        <v>19</v>
      </c>
      <c r="E1" t="s">
        <v>22</v>
      </c>
    </row>
    <row r="2" spans="1:18" ht="16" thickBot="1" x14ac:dyDescent="0.25"/>
    <row r="3" spans="1:18" ht="16" thickTop="1" x14ac:dyDescent="0.2">
      <c r="A3" s="1" t="s">
        <v>20</v>
      </c>
      <c r="B3" s="2"/>
      <c r="C3" s="3"/>
      <c r="E3" s="1" t="s">
        <v>4</v>
      </c>
      <c r="F3" s="2"/>
      <c r="G3" s="2"/>
      <c r="H3" s="3"/>
      <c r="J3" s="1" t="s">
        <v>14</v>
      </c>
      <c r="K3" s="2"/>
      <c r="L3" s="2"/>
      <c r="M3" s="3"/>
      <c r="O3" s="1" t="s">
        <v>21</v>
      </c>
      <c r="P3" s="2"/>
      <c r="Q3" s="2"/>
      <c r="R3" s="3"/>
    </row>
    <row r="4" spans="1:18" x14ac:dyDescent="0.2">
      <c r="A4" s="4"/>
      <c r="C4" s="5"/>
      <c r="E4" s="4"/>
      <c r="H4" s="5"/>
      <c r="J4" s="4"/>
      <c r="M4" s="5"/>
      <c r="O4" s="4"/>
      <c r="R4" s="5"/>
    </row>
    <row r="5" spans="1:18" x14ac:dyDescent="0.2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10" t="s">
        <v>8</v>
      </c>
      <c r="K5" s="9" t="s">
        <v>6</v>
      </c>
      <c r="L5" s="9" t="s">
        <v>7</v>
      </c>
      <c r="M5" s="11" t="s">
        <v>9</v>
      </c>
      <c r="O5" s="4"/>
      <c r="Q5" t="s">
        <v>0</v>
      </c>
      <c r="R5" s="5"/>
    </row>
    <row r="6" spans="1:18" x14ac:dyDescent="0.2">
      <c r="A6" s="4"/>
      <c r="C6" s="5"/>
      <c r="E6" s="4" t="s">
        <v>5</v>
      </c>
      <c r="H6" s="5"/>
      <c r="J6" s="4" t="s">
        <v>5</v>
      </c>
      <c r="M6" s="5"/>
      <c r="O6" s="4"/>
      <c r="Q6" t="s">
        <v>17</v>
      </c>
      <c r="R6" s="5" t="s">
        <v>18</v>
      </c>
    </row>
    <row r="7" spans="1:18" x14ac:dyDescent="0.2">
      <c r="A7" s="4" t="s">
        <v>0</v>
      </c>
      <c r="B7">
        <v>0</v>
      </c>
      <c r="C7" s="5" t="s">
        <v>2</v>
      </c>
      <c r="E7" s="4" t="s">
        <v>0</v>
      </c>
      <c r="H7" s="5"/>
      <c r="J7" s="4" t="s">
        <v>15</v>
      </c>
      <c r="M7" s="5"/>
      <c r="O7" s="4"/>
      <c r="P7" s="12">
        <f>M12</f>
        <v>0</v>
      </c>
      <c r="Q7">
        <v>0</v>
      </c>
      <c r="R7" s="5">
        <v>1</v>
      </c>
    </row>
    <row r="8" spans="1:18" x14ac:dyDescent="0.2">
      <c r="A8" s="4" t="s">
        <v>1</v>
      </c>
      <c r="B8">
        <v>10</v>
      </c>
      <c r="C8" s="5" t="s">
        <v>3</v>
      </c>
      <c r="E8" s="4" t="s">
        <v>1</v>
      </c>
      <c r="H8" s="5"/>
      <c r="J8" s="4" t="s">
        <v>16</v>
      </c>
      <c r="M8" s="5"/>
      <c r="O8" s="4" t="s">
        <v>1</v>
      </c>
      <c r="P8">
        <v>0</v>
      </c>
      <c r="Q8" s="12"/>
      <c r="R8" s="13"/>
    </row>
    <row r="9" spans="1:18" x14ac:dyDescent="0.2">
      <c r="A9" s="4"/>
      <c r="C9" s="5"/>
      <c r="E9" s="4"/>
      <c r="H9" s="5"/>
      <c r="J9" s="4"/>
      <c r="M9" s="5"/>
      <c r="O9" s="4"/>
      <c r="P9">
        <v>5</v>
      </c>
      <c r="Q9" s="12"/>
      <c r="R9" s="13"/>
    </row>
    <row r="10" spans="1:18" x14ac:dyDescent="0.2">
      <c r="A10" s="4"/>
      <c r="C10" s="5"/>
      <c r="E10" s="4"/>
      <c r="G10" t="s">
        <v>11</v>
      </c>
      <c r="H10" s="5"/>
      <c r="J10" s="4"/>
      <c r="L10" t="s">
        <v>11</v>
      </c>
      <c r="M10" s="5"/>
      <c r="O10" s="4"/>
      <c r="P10">
        <v>10</v>
      </c>
      <c r="Q10" s="12"/>
      <c r="R10" s="13"/>
    </row>
    <row r="11" spans="1:18" x14ac:dyDescent="0.2">
      <c r="A11" s="4"/>
      <c r="C11" s="5"/>
      <c r="E11" s="4"/>
      <c r="G11" t="s">
        <v>12</v>
      </c>
      <c r="H11" s="5"/>
      <c r="J11" s="4"/>
      <c r="L11" t="s">
        <v>12</v>
      </c>
      <c r="M11" s="5"/>
      <c r="O11" s="4"/>
      <c r="P11">
        <v>15</v>
      </c>
      <c r="Q11" s="12"/>
      <c r="R11" s="13"/>
    </row>
    <row r="12" spans="1:18" x14ac:dyDescent="0.2">
      <c r="A12" s="4"/>
      <c r="C12" s="5"/>
      <c r="E12" s="4"/>
      <c r="G12" t="s">
        <v>33</v>
      </c>
      <c r="H12" s="5"/>
      <c r="J12" s="4"/>
      <c r="L12" t="s">
        <v>13</v>
      </c>
      <c r="M12" s="13"/>
      <c r="O12" s="4"/>
      <c r="P12">
        <v>20</v>
      </c>
      <c r="Q12" s="12"/>
      <c r="R12" s="13"/>
    </row>
    <row r="13" spans="1:18" x14ac:dyDescent="0.2">
      <c r="A13" s="4"/>
      <c r="C13" s="5"/>
      <c r="E13" s="4"/>
      <c r="H13" s="5"/>
      <c r="J13" s="4"/>
      <c r="M13" s="5"/>
      <c r="O13" s="4"/>
      <c r="P13">
        <v>25</v>
      </c>
      <c r="Q13" s="12"/>
      <c r="R13" s="13"/>
    </row>
    <row r="14" spans="1:18" x14ac:dyDescent="0.2">
      <c r="A14" s="4"/>
      <c r="C14" s="5"/>
      <c r="E14" s="4" t="s">
        <v>10</v>
      </c>
      <c r="H14" s="5"/>
      <c r="J14" s="4"/>
      <c r="M14" s="5"/>
      <c r="O14" s="4"/>
      <c r="P14">
        <v>30</v>
      </c>
      <c r="Q14" s="12"/>
      <c r="R14" s="13"/>
    </row>
    <row r="15" spans="1:18" x14ac:dyDescent="0.2">
      <c r="A15" s="4"/>
      <c r="C15" s="5"/>
      <c r="E15" s="4"/>
      <c r="H15" s="5"/>
      <c r="J15" s="4"/>
      <c r="M15" s="5"/>
      <c r="O15" s="4"/>
      <c r="P15">
        <v>35</v>
      </c>
      <c r="Q15" s="12"/>
      <c r="R15" s="13"/>
    </row>
    <row r="16" spans="1:18" x14ac:dyDescent="0.2">
      <c r="A16" s="4"/>
      <c r="C16" s="5"/>
      <c r="E16" s="10" t="s">
        <v>8</v>
      </c>
      <c r="F16" s="9" t="s">
        <v>6</v>
      </c>
      <c r="G16" s="9" t="s">
        <v>7</v>
      </c>
      <c r="H16" s="11" t="s">
        <v>9</v>
      </c>
      <c r="J16" s="4"/>
      <c r="M16" s="5"/>
      <c r="O16" s="4"/>
      <c r="P16">
        <v>40</v>
      </c>
      <c r="Q16" s="12"/>
      <c r="R16" s="13"/>
    </row>
    <row r="17" spans="1:18" x14ac:dyDescent="0.2">
      <c r="A17" s="4"/>
      <c r="C17" s="5"/>
      <c r="E17" s="4" t="s">
        <v>5</v>
      </c>
      <c r="H17" s="5"/>
      <c r="J17" s="4"/>
      <c r="M17" s="5"/>
      <c r="O17" s="4"/>
      <c r="P17">
        <v>45</v>
      </c>
      <c r="Q17" s="12"/>
      <c r="R17" s="13"/>
    </row>
    <row r="18" spans="1:18" x14ac:dyDescent="0.2">
      <c r="A18" s="4"/>
      <c r="C18" s="5"/>
      <c r="E18" s="4" t="s">
        <v>0</v>
      </c>
      <c r="H18" s="5"/>
      <c r="J18" s="4"/>
      <c r="M18" s="5"/>
      <c r="O18" s="4"/>
      <c r="P18">
        <v>50</v>
      </c>
      <c r="Q18" s="12"/>
      <c r="R18" s="13"/>
    </row>
    <row r="19" spans="1:18" x14ac:dyDescent="0.2">
      <c r="A19" s="4"/>
      <c r="C19" s="5"/>
      <c r="E19" s="4" t="s">
        <v>1</v>
      </c>
      <c r="H19" s="5"/>
      <c r="J19" s="4"/>
      <c r="M19" s="5"/>
      <c r="O19" s="4"/>
      <c r="P19">
        <v>55</v>
      </c>
      <c r="Q19" s="12"/>
      <c r="R19" s="13"/>
    </row>
    <row r="20" spans="1:18" x14ac:dyDescent="0.2">
      <c r="A20" s="4"/>
      <c r="C20" s="5"/>
      <c r="E20" s="4"/>
      <c r="H20" s="5"/>
      <c r="J20" s="4"/>
      <c r="M20" s="5"/>
      <c r="O20" s="4"/>
      <c r="P20">
        <v>60</v>
      </c>
      <c r="Q20" s="12"/>
      <c r="R20" s="13"/>
    </row>
    <row r="21" spans="1:18" x14ac:dyDescent="0.2">
      <c r="A21" s="4"/>
      <c r="C21" s="5"/>
      <c r="E21" s="4"/>
      <c r="G21" t="s">
        <v>11</v>
      </c>
      <c r="H21" s="5"/>
      <c r="J21" s="4"/>
      <c r="M21" s="5"/>
      <c r="O21" s="4"/>
      <c r="P21">
        <v>65</v>
      </c>
      <c r="Q21" s="12"/>
      <c r="R21" s="13"/>
    </row>
    <row r="22" spans="1:18" x14ac:dyDescent="0.2">
      <c r="A22" s="4"/>
      <c r="C22" s="5"/>
      <c r="E22" s="4"/>
      <c r="G22" t="s">
        <v>12</v>
      </c>
      <c r="H22" s="5"/>
      <c r="J22" s="4"/>
      <c r="M22" s="5"/>
      <c r="O22" s="4"/>
      <c r="P22">
        <v>70</v>
      </c>
      <c r="Q22" s="12"/>
      <c r="R22" s="13"/>
    </row>
    <row r="23" spans="1:18" ht="16" thickBot="1" x14ac:dyDescent="0.25">
      <c r="A23" s="6"/>
      <c r="B23" s="7"/>
      <c r="C23" s="8"/>
      <c r="E23" s="6"/>
      <c r="F23" s="7"/>
      <c r="G23" s="7" t="s">
        <v>34</v>
      </c>
      <c r="H23" s="8"/>
      <c r="J23" s="6"/>
      <c r="K23" s="7"/>
      <c r="L23" s="7"/>
      <c r="M23" s="8"/>
      <c r="O23" s="6"/>
      <c r="P23" s="7"/>
      <c r="Q23" s="7"/>
      <c r="R23" s="8"/>
    </row>
    <row r="24" spans="1:18" ht="16" thickTop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4"/>
  <sheetViews>
    <sheetView zoomScale="130" zoomScaleNormal="130" workbookViewId="0"/>
  </sheetViews>
  <sheetFormatPr baseColWidth="10" defaultColWidth="8.83203125" defaultRowHeight="15" x14ac:dyDescent="0.2"/>
  <cols>
    <col min="1" max="1" width="14.5" bestFit="1" customWidth="1"/>
    <col min="2" max="2" width="6.1640625" bestFit="1" customWidth="1"/>
    <col min="3" max="3" width="16.83203125" bestFit="1" customWidth="1"/>
    <col min="4" max="4" width="9.6640625" customWidth="1"/>
    <col min="6" max="6" width="12.6640625" bestFit="1" customWidth="1"/>
    <col min="7" max="7" width="10.6640625" bestFit="1" customWidth="1"/>
    <col min="8" max="8" width="12.6640625" bestFit="1" customWidth="1"/>
    <col min="9" max="9" width="12" bestFit="1" customWidth="1"/>
    <col min="11" max="11" width="12.6640625" bestFit="1" customWidth="1"/>
    <col min="12" max="12" width="12" bestFit="1" customWidth="1"/>
    <col min="13" max="13" width="12.6640625" bestFit="1" customWidth="1"/>
  </cols>
  <sheetData>
    <row r="1" spans="1:18" x14ac:dyDescent="0.2">
      <c r="A1" t="s">
        <v>19</v>
      </c>
      <c r="E1" t="s">
        <v>22</v>
      </c>
    </row>
    <row r="2" spans="1:18" ht="16" thickBot="1" x14ac:dyDescent="0.25"/>
    <row r="3" spans="1:18" ht="16" thickTop="1" x14ac:dyDescent="0.2">
      <c r="A3" s="1" t="s">
        <v>20</v>
      </c>
      <c r="B3" s="2"/>
      <c r="C3" s="3"/>
      <c r="E3" s="1" t="s">
        <v>4</v>
      </c>
      <c r="F3" s="2"/>
      <c r="G3" s="2"/>
      <c r="H3" s="3"/>
      <c r="J3" s="1" t="s">
        <v>14</v>
      </c>
      <c r="K3" s="2"/>
      <c r="L3" s="2"/>
      <c r="M3" s="3"/>
      <c r="O3" s="1" t="s">
        <v>21</v>
      </c>
      <c r="P3" s="2"/>
      <c r="Q3" s="2"/>
      <c r="R3" s="3"/>
    </row>
    <row r="4" spans="1:18" x14ac:dyDescent="0.2">
      <c r="A4" s="4"/>
      <c r="C4" s="5"/>
      <c r="E4" s="4"/>
      <c r="H4" s="5"/>
      <c r="J4" s="4"/>
      <c r="M4" s="5"/>
      <c r="O4" s="4"/>
      <c r="R4" s="5"/>
    </row>
    <row r="5" spans="1:18" x14ac:dyDescent="0.2">
      <c r="A5" s="4" t="s">
        <v>8</v>
      </c>
      <c r="B5" t="s">
        <v>7</v>
      </c>
      <c r="C5" s="5"/>
      <c r="E5" s="10" t="s">
        <v>8</v>
      </c>
      <c r="F5" s="9" t="s">
        <v>6</v>
      </c>
      <c r="G5" s="9" t="s">
        <v>7</v>
      </c>
      <c r="H5" s="11" t="s">
        <v>9</v>
      </c>
      <c r="J5" s="10" t="s">
        <v>8</v>
      </c>
      <c r="K5" s="9" t="s">
        <v>6</v>
      </c>
      <c r="L5" s="9" t="s">
        <v>7</v>
      </c>
      <c r="M5" s="11" t="s">
        <v>9</v>
      </c>
      <c r="O5" s="4"/>
      <c r="Q5" t="s">
        <v>0</v>
      </c>
      <c r="R5" s="5"/>
    </row>
    <row r="6" spans="1:18" x14ac:dyDescent="0.2">
      <c r="A6" s="4"/>
      <c r="C6" s="5"/>
      <c r="E6" s="4" t="s">
        <v>5</v>
      </c>
      <c r="F6">
        <v>-0.218346735795</v>
      </c>
      <c r="G6">
        <v>1</v>
      </c>
      <c r="H6" s="5">
        <f>F6*G6</f>
        <v>-0.218346735795</v>
      </c>
      <c r="J6" s="4" t="s">
        <v>5</v>
      </c>
      <c r="K6">
        <v>0.37946878515999999</v>
      </c>
      <c r="L6">
        <v>1</v>
      </c>
      <c r="M6" s="5">
        <f>K6*L6</f>
        <v>0.37946878515999999</v>
      </c>
      <c r="O6" s="4"/>
      <c r="Q6" t="s">
        <v>17</v>
      </c>
      <c r="R6" s="5" t="s">
        <v>18</v>
      </c>
    </row>
    <row r="7" spans="1:18" x14ac:dyDescent="0.2">
      <c r="A7" s="4" t="s">
        <v>0</v>
      </c>
      <c r="B7">
        <v>0</v>
      </c>
      <c r="C7" s="5" t="s">
        <v>2</v>
      </c>
      <c r="E7" s="4" t="s">
        <v>0</v>
      </c>
      <c r="F7">
        <v>-92.083197323663995</v>
      </c>
      <c r="G7">
        <f>B7</f>
        <v>0</v>
      </c>
      <c r="H7" s="5">
        <f>F7*G7</f>
        <v>0</v>
      </c>
      <c r="J7" s="4" t="s">
        <v>15</v>
      </c>
      <c r="K7">
        <v>4.1129835747110004</v>
      </c>
      <c r="L7">
        <f>H12</f>
        <v>0.51777271230774902</v>
      </c>
      <c r="M7" s="5">
        <f>K7*L7</f>
        <v>2.1295906611553361</v>
      </c>
      <c r="O7" s="4"/>
      <c r="P7" s="12">
        <f>M12</f>
        <v>0.64597192860770558</v>
      </c>
      <c r="Q7">
        <v>0</v>
      </c>
      <c r="R7" s="5">
        <v>1</v>
      </c>
    </row>
    <row r="8" spans="1:18" x14ac:dyDescent="0.2">
      <c r="A8" s="4" t="s">
        <v>1</v>
      </c>
      <c r="B8">
        <v>10</v>
      </c>
      <c r="C8" s="5" t="s">
        <v>3</v>
      </c>
      <c r="E8" s="4" t="s">
        <v>1</v>
      </c>
      <c r="F8">
        <v>2.8946754830000001E-2</v>
      </c>
      <c r="G8">
        <f>B8</f>
        <v>10</v>
      </c>
      <c r="H8" s="5">
        <f>F8*G8</f>
        <v>0.28946754829999999</v>
      </c>
      <c r="J8" s="4" t="s">
        <v>16</v>
      </c>
      <c r="K8">
        <v>-1.907679605372</v>
      </c>
      <c r="L8">
        <f>H23</f>
        <v>0.99999999998991163</v>
      </c>
      <c r="M8" s="5">
        <f>K8*L8</f>
        <v>-1.9076796053527545</v>
      </c>
      <c r="O8" s="4" t="s">
        <v>1</v>
      </c>
      <c r="P8">
        <v>0</v>
      </c>
      <c r="Q8" s="12">
        <f t="dataTable" ref="Q8:R22" dt2D="1" dtr="1" r1="B7" r2="B8"/>
        <v>0.88996206481585016</v>
      </c>
      <c r="R8" s="13">
        <v>0.59374497398643677</v>
      </c>
    </row>
    <row r="9" spans="1:18" x14ac:dyDescent="0.2">
      <c r="A9" s="4"/>
      <c r="C9" s="5"/>
      <c r="E9" s="4"/>
      <c r="H9" s="5"/>
      <c r="J9" s="4"/>
      <c r="M9" s="5"/>
      <c r="O9" s="4"/>
      <c r="P9">
        <v>5</v>
      </c>
      <c r="Q9" s="12">
        <v>0.61126818023777951</v>
      </c>
      <c r="R9" s="13">
        <v>0.59374351033715467</v>
      </c>
    </row>
    <row r="10" spans="1:18" x14ac:dyDescent="0.2">
      <c r="A10" s="4"/>
      <c r="C10" s="5"/>
      <c r="E10" s="4"/>
      <c r="G10" t="s">
        <v>11</v>
      </c>
      <c r="H10" s="5">
        <f>SUM(H6:H8)</f>
        <v>7.1120812504999992E-2</v>
      </c>
      <c r="J10" s="4"/>
      <c r="L10" t="s">
        <v>11</v>
      </c>
      <c r="M10" s="5">
        <f>SUM(M6:M8)</f>
        <v>0.60137984096258146</v>
      </c>
      <c r="O10" s="4"/>
      <c r="P10">
        <v>10</v>
      </c>
      <c r="Q10" s="12">
        <v>0.64597192860770558</v>
      </c>
      <c r="R10" s="13">
        <v>0.24353795359387373</v>
      </c>
    </row>
    <row r="11" spans="1:18" x14ac:dyDescent="0.2">
      <c r="A11" s="4"/>
      <c r="C11" s="5"/>
      <c r="E11" s="4"/>
      <c r="G11" t="s">
        <v>12</v>
      </c>
      <c r="H11" s="5">
        <f>EXP(H10)</f>
        <v>1.0737109357407051</v>
      </c>
      <c r="J11" s="4"/>
      <c r="L11" t="s">
        <v>12</v>
      </c>
      <c r="M11" s="5">
        <f>EXP(M10)</f>
        <v>1.8246347699697283</v>
      </c>
      <c r="O11" s="4"/>
      <c r="P11">
        <v>15</v>
      </c>
      <c r="Q11" s="12">
        <v>0.67904244936517844</v>
      </c>
      <c r="R11" s="13">
        <v>0.17825567551659008</v>
      </c>
    </row>
    <row r="12" spans="1:18" x14ac:dyDescent="0.2">
      <c r="A12" s="4"/>
      <c r="C12" s="5"/>
      <c r="E12" s="4"/>
      <c r="G12" t="s">
        <v>15</v>
      </c>
      <c r="H12" s="5">
        <f>H11/(1+H11)</f>
        <v>0.51777271230774902</v>
      </c>
      <c r="J12" s="4"/>
      <c r="L12" t="s">
        <v>13</v>
      </c>
      <c r="M12" s="13">
        <f>M11/(1+M11)</f>
        <v>0.64597192860770558</v>
      </c>
      <c r="O12" s="4"/>
      <c r="P12">
        <v>20</v>
      </c>
      <c r="Q12" s="12">
        <v>0.70993915815771125</v>
      </c>
      <c r="R12" s="13">
        <v>0.17825561497530282</v>
      </c>
    </row>
    <row r="13" spans="1:18" x14ac:dyDescent="0.2">
      <c r="A13" s="4"/>
      <c r="C13" s="5"/>
      <c r="E13" s="4"/>
      <c r="H13" s="5"/>
      <c r="J13" s="4"/>
      <c r="M13" s="5"/>
      <c r="O13" s="4"/>
      <c r="P13">
        <v>25</v>
      </c>
      <c r="Q13" s="12">
        <v>0.73828909927941144</v>
      </c>
      <c r="R13" s="13">
        <v>0.17825561497525258</v>
      </c>
    </row>
    <row r="14" spans="1:18" x14ac:dyDescent="0.2">
      <c r="A14" s="4"/>
      <c r="C14" s="5"/>
      <c r="E14" s="4" t="s">
        <v>10</v>
      </c>
      <c r="H14" s="5"/>
      <c r="J14" s="4"/>
      <c r="M14" s="5"/>
      <c r="O14" s="4"/>
      <c r="P14">
        <v>30</v>
      </c>
      <c r="Q14" s="12">
        <v>0.76388787867277697</v>
      </c>
      <c r="R14" s="13">
        <v>0.17825561497525258</v>
      </c>
    </row>
    <row r="15" spans="1:18" x14ac:dyDescent="0.2">
      <c r="A15" s="4"/>
      <c r="C15" s="5"/>
      <c r="E15" s="4"/>
      <c r="H15" s="5"/>
      <c r="J15" s="4"/>
      <c r="M15" s="5"/>
      <c r="O15" s="4"/>
      <c r="P15">
        <v>35</v>
      </c>
      <c r="Q15" s="12">
        <v>0.78668438159944432</v>
      </c>
      <c r="R15" s="13">
        <v>0.17825561497525258</v>
      </c>
    </row>
    <row r="16" spans="1:18" x14ac:dyDescent="0.2">
      <c r="A16" s="4"/>
      <c r="C16" s="5"/>
      <c r="E16" s="10" t="s">
        <v>8</v>
      </c>
      <c r="F16" s="9" t="s">
        <v>6</v>
      </c>
      <c r="G16" s="9" t="s">
        <v>7</v>
      </c>
      <c r="H16" s="11" t="s">
        <v>9</v>
      </c>
      <c r="J16" s="4"/>
      <c r="M16" s="5"/>
      <c r="O16" s="4"/>
      <c r="P16">
        <v>40</v>
      </c>
      <c r="Q16" s="12">
        <v>0.80675142827701296</v>
      </c>
      <c r="R16" s="13">
        <v>0.17825561497525258</v>
      </c>
    </row>
    <row r="17" spans="1:18" x14ac:dyDescent="0.2">
      <c r="A17" s="4"/>
      <c r="C17" s="5"/>
      <c r="E17" s="4" t="s">
        <v>5</v>
      </c>
      <c r="F17">
        <v>-2.683703893009</v>
      </c>
      <c r="G17">
        <v>1</v>
      </c>
      <c r="H17" s="5">
        <f>F17*G17</f>
        <v>-2.683703893009</v>
      </c>
      <c r="J17" s="4"/>
      <c r="M17" s="5"/>
      <c r="O17" s="4"/>
      <c r="P17">
        <v>45</v>
      </c>
      <c r="Q17" s="12">
        <v>0.82425078696107978</v>
      </c>
      <c r="R17" s="13">
        <v>0.17825561497525258</v>
      </c>
    </row>
    <row r="18" spans="1:18" x14ac:dyDescent="0.2">
      <c r="A18" s="4"/>
      <c r="C18" s="5"/>
      <c r="E18" s="4" t="s">
        <v>0</v>
      </c>
      <c r="F18">
        <v>-23.976351842890001</v>
      </c>
      <c r="G18">
        <f>B7</f>
        <v>0</v>
      </c>
      <c r="H18" s="5">
        <f>F18*G18</f>
        <v>0</v>
      </c>
      <c r="J18" s="4"/>
      <c r="M18" s="5"/>
      <c r="O18" s="4"/>
      <c r="P18">
        <v>50</v>
      </c>
      <c r="Q18" s="12">
        <v>0.83939934921224746</v>
      </c>
      <c r="R18" s="13">
        <v>0.17825561497525258</v>
      </c>
    </row>
    <row r="19" spans="1:18" x14ac:dyDescent="0.2">
      <c r="A19" s="4"/>
      <c r="C19" s="5"/>
      <c r="E19" s="4" t="s">
        <v>1</v>
      </c>
      <c r="F19">
        <v>2.800334674083</v>
      </c>
      <c r="G19">
        <f>B8</f>
        <v>10</v>
      </c>
      <c r="H19" s="5">
        <f>F19*G19</f>
        <v>28.003346740830001</v>
      </c>
      <c r="J19" s="4"/>
      <c r="M19" s="5"/>
      <c r="O19" s="4"/>
      <c r="P19">
        <v>55</v>
      </c>
      <c r="Q19" s="12">
        <v>0.85244064524863439</v>
      </c>
      <c r="R19" s="13">
        <v>0.17825561497525258</v>
      </c>
    </row>
    <row r="20" spans="1:18" x14ac:dyDescent="0.2">
      <c r="A20" s="4"/>
      <c r="C20" s="5"/>
      <c r="E20" s="4"/>
      <c r="H20" s="5"/>
      <c r="J20" s="4"/>
      <c r="M20" s="5"/>
      <c r="O20" s="4"/>
      <c r="P20">
        <v>60</v>
      </c>
      <c r="Q20" s="12">
        <v>0.86362337705209302</v>
      </c>
      <c r="R20" s="13">
        <v>0.17825561497525258</v>
      </c>
    </row>
    <row r="21" spans="1:18" x14ac:dyDescent="0.2">
      <c r="A21" s="4"/>
      <c r="C21" s="5"/>
      <c r="E21" s="4"/>
      <c r="G21" t="s">
        <v>11</v>
      </c>
      <c r="H21" s="5">
        <f>SUM(H17:H19)</f>
        <v>25.319642847821001</v>
      </c>
      <c r="J21" s="4"/>
      <c r="M21" s="5"/>
      <c r="O21" s="4"/>
      <c r="P21">
        <v>65</v>
      </c>
      <c r="Q21" s="12">
        <v>0.87318686051996741</v>
      </c>
      <c r="R21" s="13">
        <v>0.17825561497525258</v>
      </c>
    </row>
    <row r="22" spans="1:18" x14ac:dyDescent="0.2">
      <c r="A22" s="4"/>
      <c r="C22" s="5"/>
      <c r="E22" s="4"/>
      <c r="G22" t="s">
        <v>12</v>
      </c>
      <c r="H22" s="5">
        <f>EXP(H21)</f>
        <v>99124537178.483612</v>
      </c>
      <c r="J22" s="4"/>
      <c r="M22" s="5"/>
      <c r="O22" s="4"/>
      <c r="P22">
        <v>70</v>
      </c>
      <c r="Q22" s="12">
        <v>0.88135229308655094</v>
      </c>
      <c r="R22" s="13">
        <v>0.17825561497525258</v>
      </c>
    </row>
    <row r="23" spans="1:18" ht="16" thickBot="1" x14ac:dyDescent="0.25">
      <c r="A23" s="6"/>
      <c r="B23" s="7"/>
      <c r="C23" s="8"/>
      <c r="E23" s="6"/>
      <c r="F23" s="7"/>
      <c r="G23" s="7" t="s">
        <v>16</v>
      </c>
      <c r="H23" s="8">
        <f>H22/(1+H22)</f>
        <v>0.99999999998991163</v>
      </c>
      <c r="J23" s="6"/>
      <c r="K23" s="7"/>
      <c r="L23" s="7"/>
      <c r="M23" s="8"/>
      <c r="O23" s="6"/>
      <c r="P23" s="7"/>
      <c r="Q23" s="7"/>
      <c r="R23" s="8"/>
    </row>
    <row r="24" spans="1:18" ht="16" thickTop="1" x14ac:dyDescent="0.2"/>
  </sheetData>
  <conditionalFormatting sqref="Q8:R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LogitMainEffects</vt:lpstr>
      <vt:lpstr>LogitMainEffectsSolution</vt:lpstr>
      <vt:lpstr>ProbitMainEffects</vt:lpstr>
      <vt:lpstr>ProbitMainEffectsSolution</vt:lpstr>
      <vt:lpstr>LogitModerating</vt:lpstr>
      <vt:lpstr>LogitModeratingSolution</vt:lpstr>
      <vt:lpstr>NeuralNetwork</vt:lpstr>
      <vt:lpstr>NeuralNetworkSolution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Tim Tieng</cp:lastModifiedBy>
  <dcterms:created xsi:type="dcterms:W3CDTF">2016-06-10T18:42:52Z</dcterms:created>
  <dcterms:modified xsi:type="dcterms:W3CDTF">2022-05-24T00:24:10Z</dcterms:modified>
</cp:coreProperties>
</file>