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autoCompressPictures="0"/>
  <mc:AlternateContent xmlns:mc="http://schemas.openxmlformats.org/markup-compatibility/2006">
    <mc:Choice Requires="x15">
      <x15ac:absPath xmlns:x15ac="http://schemas.microsoft.com/office/spreadsheetml/2010/11/ac" url="C:\Users\obraz\Desktop\vscode\pvplcwebscraping\"/>
    </mc:Choice>
  </mc:AlternateContent>
  <xr:revisionPtr revIDLastSave="0" documentId="13_ncr:1_{F1638E89-AA92-4776-B7FC-1B6A279F6706}" xr6:coauthVersionLast="47" xr6:coauthVersionMax="47" xr10:uidLastSave="{00000000-0000-0000-0000-000000000000}"/>
  <bookViews>
    <workbookView xWindow="3540" yWindow="3540" windowWidth="21600" windowHeight="11385" activeTab="3" xr2:uid="{00000000-000D-0000-FFFF-FFFF00000000}"/>
  </bookViews>
  <sheets>
    <sheet name="Communications Snapshot" sheetId="2" r:id="rId1"/>
    <sheet name="Communications Snapshot 2019" sheetId="8" r:id="rId2"/>
    <sheet name="2021" sheetId="10" r:id="rId3"/>
    <sheet name="2020" sheetId="9" r:id="rId4"/>
    <sheet name="2019" sheetId="6" r:id="rId5"/>
    <sheet name="2018" sheetId="7" r:id="rId6"/>
    <sheet name="2017" sheetId="5"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67" i="10" l="1"/>
  <c r="Q67" i="10"/>
  <c r="P58" i="10"/>
  <c r="O58" i="10"/>
  <c r="Q57" i="10"/>
  <c r="Q53" i="10"/>
  <c r="N53" i="10"/>
  <c r="R49" i="10"/>
  <c r="Q49" i="10"/>
  <c r="N49" i="10"/>
  <c r="R45" i="10"/>
  <c r="Q45" i="10"/>
  <c r="N45" i="10"/>
  <c r="R40" i="10"/>
  <c r="Q40" i="10"/>
  <c r="N40" i="10"/>
  <c r="R29" i="10"/>
  <c r="Q29" i="10"/>
  <c r="M29" i="10"/>
  <c r="K13" i="10"/>
  <c r="J13" i="10"/>
  <c r="I13" i="10"/>
  <c r="H13" i="10"/>
  <c r="G13" i="10"/>
  <c r="F13" i="10"/>
  <c r="E13" i="10"/>
  <c r="D13" i="10"/>
  <c r="C13" i="10"/>
  <c r="B13" i="10"/>
  <c r="Q11" i="10"/>
  <c r="Q13" i="10" s="1"/>
  <c r="P11" i="10"/>
  <c r="P13" i="10" s="1"/>
  <c r="O11" i="10"/>
  <c r="N11" i="10"/>
  <c r="M11" i="10"/>
  <c r="N36" i="6"/>
  <c r="N93" i="6"/>
  <c r="R67" i="9"/>
  <c r="Q67" i="9"/>
  <c r="P58" i="9"/>
  <c r="O58" i="9"/>
  <c r="Q57" i="9"/>
  <c r="Q53" i="9"/>
  <c r="N53" i="9"/>
  <c r="R49" i="9"/>
  <c r="Q49" i="9"/>
  <c r="N49" i="9"/>
  <c r="R45" i="9"/>
  <c r="Q45" i="9"/>
  <c r="R40" i="9"/>
  <c r="Q40" i="9"/>
  <c r="R29" i="9"/>
  <c r="Q29" i="9"/>
  <c r="M29" i="9"/>
  <c r="Q11" i="9"/>
  <c r="Q13" i="9" s="1"/>
  <c r="P11" i="9"/>
  <c r="P13" i="9" s="1"/>
  <c r="O11" i="9"/>
  <c r="N11" i="9"/>
  <c r="M11" i="9"/>
  <c r="K13" i="9"/>
  <c r="J13" i="9"/>
  <c r="I13" i="9"/>
  <c r="H13" i="9"/>
  <c r="G13" i="9"/>
  <c r="F13" i="9"/>
  <c r="E13" i="9"/>
  <c r="D13" i="9"/>
  <c r="C13" i="9"/>
  <c r="B13" i="9"/>
  <c r="R57" i="10" l="1"/>
  <c r="N58" i="10"/>
  <c r="Q58" i="10"/>
  <c r="Q58" i="9"/>
  <c r="R58" i="10"/>
  <c r="R57" i="9"/>
  <c r="R58" i="9" s="1"/>
  <c r="N40" i="9"/>
  <c r="N45" i="9"/>
  <c r="N58" i="9" s="1"/>
  <c r="K7" i="8"/>
  <c r="J6" i="8"/>
  <c r="N115" i="6" l="1"/>
  <c r="N114" i="6"/>
  <c r="N112" i="6"/>
  <c r="N113" i="6"/>
  <c r="N104" i="6"/>
  <c r="N107" i="6"/>
  <c r="N106" i="6"/>
  <c r="N105" i="6"/>
  <c r="N103" i="6"/>
  <c r="N102" i="6"/>
  <c r="N95" i="6"/>
  <c r="N94" i="6"/>
  <c r="N91" i="6"/>
  <c r="N90" i="6"/>
  <c r="N87" i="6"/>
  <c r="O58" i="6"/>
  <c r="N56" i="6"/>
  <c r="N55" i="6"/>
  <c r="N52" i="6"/>
  <c r="N51" i="6"/>
  <c r="N53" i="6" s="1"/>
  <c r="N48" i="6"/>
  <c r="N47" i="6"/>
  <c r="N49" i="6" s="1"/>
  <c r="N44" i="6"/>
  <c r="N43" i="6"/>
  <c r="N42" i="6"/>
  <c r="G25" i="8"/>
  <c r="G24" i="8"/>
  <c r="G23" i="8"/>
  <c r="D20" i="8"/>
  <c r="C20" i="8"/>
  <c r="G19" i="8"/>
  <c r="G18" i="8"/>
  <c r="G17" i="8"/>
  <c r="G16" i="8"/>
  <c r="G15" i="8"/>
  <c r="N39" i="6"/>
  <c r="N38" i="6"/>
  <c r="N37" i="6"/>
  <c r="N40" i="6" s="1"/>
  <c r="P58" i="6"/>
  <c r="Q57" i="6"/>
  <c r="Q53" i="6"/>
  <c r="R49" i="6"/>
  <c r="Q49" i="6"/>
  <c r="R45" i="6"/>
  <c r="Q45" i="6"/>
  <c r="R40" i="6"/>
  <c r="Q40" i="6"/>
  <c r="N45" i="6" l="1"/>
  <c r="G20" i="8"/>
  <c r="Q58" i="6"/>
  <c r="R57" i="6"/>
  <c r="R58" i="6" s="1"/>
  <c r="N28" i="6"/>
  <c r="N26" i="6"/>
  <c r="N23" i="6"/>
  <c r="N21" i="6"/>
  <c r="N20" i="6"/>
  <c r="K123" i="7" l="1"/>
  <c r="M118" i="7"/>
  <c r="N109" i="7"/>
  <c r="N108" i="7"/>
  <c r="N103" i="7"/>
  <c r="N102" i="7"/>
  <c r="N101" i="7"/>
  <c r="N100" i="7"/>
  <c r="N95" i="7"/>
  <c r="N93" i="7"/>
  <c r="N92" i="7"/>
  <c r="N91" i="7"/>
  <c r="N89" i="7"/>
  <c r="N88" i="7"/>
  <c r="N86" i="7"/>
  <c r="N85" i="7"/>
  <c r="Q67" i="7"/>
  <c r="P67" i="7"/>
  <c r="M67" i="7"/>
  <c r="L67" i="7"/>
  <c r="K67" i="7"/>
  <c r="J67" i="7"/>
  <c r="I67" i="7"/>
  <c r="H67" i="7"/>
  <c r="G67" i="7"/>
  <c r="F67" i="7"/>
  <c r="E67" i="7"/>
  <c r="D67" i="7"/>
  <c r="C67" i="7"/>
  <c r="B67" i="7"/>
  <c r="N66" i="7"/>
  <c r="N65" i="7"/>
  <c r="N64" i="7"/>
  <c r="O58" i="7"/>
  <c r="P57" i="7"/>
  <c r="M57" i="7"/>
  <c r="M58" i="7" s="1"/>
  <c r="L57" i="7"/>
  <c r="L58" i="7" s="1"/>
  <c r="K57" i="7"/>
  <c r="K58" i="7" s="1"/>
  <c r="J57" i="7"/>
  <c r="I57" i="7"/>
  <c r="H57" i="7"/>
  <c r="G57" i="7"/>
  <c r="G58" i="7" s="1"/>
  <c r="F57" i="7"/>
  <c r="F58" i="7" s="1"/>
  <c r="E57" i="7"/>
  <c r="D57" i="7"/>
  <c r="C57" i="7"/>
  <c r="B57" i="7"/>
  <c r="N56" i="7"/>
  <c r="N55" i="7"/>
  <c r="P53" i="7"/>
  <c r="J53" i="7"/>
  <c r="I53" i="7"/>
  <c r="H53" i="7"/>
  <c r="G53" i="7"/>
  <c r="F53" i="7"/>
  <c r="E53" i="7"/>
  <c r="D53" i="7"/>
  <c r="C53" i="7"/>
  <c r="B53" i="7"/>
  <c r="N52" i="7"/>
  <c r="N51" i="7"/>
  <c r="Q49" i="7"/>
  <c r="P49" i="7"/>
  <c r="J49" i="7"/>
  <c r="I49" i="7"/>
  <c r="H49" i="7"/>
  <c r="G49" i="7"/>
  <c r="E49" i="7"/>
  <c r="D49" i="7"/>
  <c r="C49" i="7"/>
  <c r="B49" i="7"/>
  <c r="N48" i="7"/>
  <c r="N47" i="7"/>
  <c r="Q45" i="7"/>
  <c r="P45" i="7"/>
  <c r="J45" i="7"/>
  <c r="I45" i="7"/>
  <c r="H45" i="7"/>
  <c r="G45" i="7"/>
  <c r="F45" i="7"/>
  <c r="E45" i="7"/>
  <c r="D45" i="7"/>
  <c r="C45" i="7"/>
  <c r="N44" i="7"/>
  <c r="N43" i="7"/>
  <c r="N42" i="7"/>
  <c r="N45" i="7" s="1"/>
  <c r="Q40" i="7"/>
  <c r="P40" i="7"/>
  <c r="J40" i="7"/>
  <c r="I40" i="7"/>
  <c r="H40" i="7"/>
  <c r="G40" i="7"/>
  <c r="F40" i="7"/>
  <c r="E40" i="7"/>
  <c r="D40" i="7"/>
  <c r="C40" i="7"/>
  <c r="B40" i="7"/>
  <c r="N39" i="7"/>
  <c r="N38" i="7"/>
  <c r="N37" i="7"/>
  <c r="N36" i="7"/>
  <c r="Q29" i="7"/>
  <c r="P29" i="7"/>
  <c r="M29" i="7"/>
  <c r="L29" i="7"/>
  <c r="K29" i="7"/>
  <c r="J29" i="7"/>
  <c r="I29" i="7"/>
  <c r="H29" i="7"/>
  <c r="G29" i="7"/>
  <c r="F29" i="7"/>
  <c r="E29" i="7"/>
  <c r="D29" i="7"/>
  <c r="C29" i="7"/>
  <c r="B29" i="7"/>
  <c r="N28" i="7"/>
  <c r="N26" i="7"/>
  <c r="N23" i="7"/>
  <c r="N20" i="7"/>
  <c r="P11" i="7"/>
  <c r="P13" i="7" s="1"/>
  <c r="O11" i="7"/>
  <c r="O13" i="7" s="1"/>
  <c r="N11" i="7"/>
  <c r="M11" i="7"/>
  <c r="M13" i="7" s="1"/>
  <c r="L11" i="7"/>
  <c r="L13" i="7" s="1"/>
  <c r="K11" i="7"/>
  <c r="K13" i="7" s="1"/>
  <c r="J11" i="7"/>
  <c r="J13" i="7" s="1"/>
  <c r="I11" i="7"/>
  <c r="I13" i="7" s="1"/>
  <c r="H11" i="7"/>
  <c r="H13" i="7" s="1"/>
  <c r="G11" i="7"/>
  <c r="F11" i="7"/>
  <c r="E11" i="7"/>
  <c r="E13" i="7" s="1"/>
  <c r="D11" i="7"/>
  <c r="D13" i="7" s="1"/>
  <c r="C11" i="7"/>
  <c r="C13" i="7" s="1"/>
  <c r="B11" i="7"/>
  <c r="B13" i="7" s="1"/>
  <c r="N40" i="7" l="1"/>
  <c r="N49" i="7"/>
  <c r="N53" i="7"/>
  <c r="B58" i="7"/>
  <c r="N57" i="7"/>
  <c r="P58" i="7"/>
  <c r="N67" i="7"/>
  <c r="I58" i="7"/>
  <c r="N29" i="7"/>
  <c r="D58" i="7"/>
  <c r="C58" i="7"/>
  <c r="J58" i="7"/>
  <c r="E58" i="7"/>
  <c r="H58" i="7"/>
  <c r="Q57" i="7"/>
  <c r="Q58" i="7" s="1"/>
  <c r="N58" i="7" l="1"/>
  <c r="N66" i="6"/>
  <c r="N65" i="6"/>
  <c r="N64" i="6"/>
  <c r="M57" i="6" l="1"/>
  <c r="L57" i="6"/>
  <c r="K57" i="6"/>
  <c r="J57" i="6"/>
  <c r="M11" i="6" l="1"/>
  <c r="L11" i="6"/>
  <c r="K11" i="6"/>
  <c r="K13" i="6" s="1"/>
  <c r="J11" i="6"/>
  <c r="J13" i="6" s="1"/>
  <c r="I11" i="6"/>
  <c r="I13" i="6" s="1"/>
  <c r="B11" i="6"/>
  <c r="B13" i="6" s="1"/>
  <c r="E57" i="6"/>
  <c r="F57" i="6"/>
  <c r="G57" i="6"/>
  <c r="H57" i="6"/>
  <c r="I57" i="6"/>
  <c r="D57" i="6"/>
  <c r="G67" i="6"/>
  <c r="H67" i="6"/>
  <c r="I67" i="6"/>
  <c r="J67" i="6"/>
  <c r="K67" i="6"/>
  <c r="L67" i="6"/>
  <c r="M67" i="6"/>
  <c r="F67" i="6"/>
  <c r="I53" i="6" l="1"/>
  <c r="J53" i="6"/>
  <c r="K53" i="6"/>
  <c r="L53" i="6"/>
  <c r="M53" i="6"/>
  <c r="H53" i="6"/>
  <c r="I49" i="6"/>
  <c r="J49" i="6"/>
  <c r="K49" i="6"/>
  <c r="L49" i="6"/>
  <c r="M49" i="6"/>
  <c r="H49" i="6"/>
  <c r="I45" i="6"/>
  <c r="J45" i="6"/>
  <c r="K45" i="6"/>
  <c r="L45" i="6"/>
  <c r="M45" i="6"/>
  <c r="H45" i="6"/>
  <c r="I40" i="6"/>
  <c r="J40" i="6"/>
  <c r="K40" i="6"/>
  <c r="L40" i="6"/>
  <c r="M40" i="6"/>
  <c r="H40" i="6"/>
  <c r="H29" i="6"/>
  <c r="I29" i="6"/>
  <c r="J29" i="6"/>
  <c r="K29" i="6"/>
  <c r="L29" i="6"/>
  <c r="M29" i="6"/>
  <c r="G29" i="6"/>
  <c r="E11" i="6"/>
  <c r="E13" i="6" s="1"/>
  <c r="F11" i="6"/>
  <c r="F13" i="6" s="1"/>
  <c r="G11" i="6"/>
  <c r="G13" i="6" s="1"/>
  <c r="H11" i="6"/>
  <c r="H13" i="6" s="1"/>
  <c r="D11" i="6"/>
  <c r="D13" i="6" s="1"/>
  <c r="G40" i="6"/>
  <c r="G58" i="6" s="1"/>
  <c r="F40" i="6"/>
  <c r="F58" i="6" s="1"/>
  <c r="E40" i="6"/>
  <c r="E58" i="6" s="1"/>
  <c r="E29" i="6"/>
  <c r="F29" i="6"/>
  <c r="M58" i="6" l="1"/>
  <c r="L58" i="6"/>
  <c r="I58" i="6"/>
  <c r="K58" i="6"/>
  <c r="H58" i="6"/>
  <c r="J58" i="6"/>
  <c r="E67" i="6"/>
  <c r="D67" i="6"/>
  <c r="D53" i="6"/>
  <c r="D49" i="6"/>
  <c r="D45" i="6"/>
  <c r="D40" i="6"/>
  <c r="D29" i="6"/>
  <c r="C29" i="6"/>
  <c r="B29" i="6"/>
  <c r="N11" i="6"/>
  <c r="N29" i="6" l="1"/>
  <c r="D58" i="6"/>
  <c r="C67" i="6"/>
  <c r="B67" i="6"/>
  <c r="N67" i="6" s="1"/>
  <c r="C57" i="6"/>
  <c r="B57" i="6"/>
  <c r="N57" i="6" s="1"/>
  <c r="N58" i="6" s="1"/>
  <c r="C49" i="6"/>
  <c r="B49" i="6"/>
  <c r="C53" i="6"/>
  <c r="B53" i="6"/>
  <c r="C45" i="6"/>
  <c r="B45" i="6"/>
  <c r="C40" i="6"/>
  <c r="B40" i="6"/>
  <c r="C11" i="6"/>
  <c r="C13" i="6" s="1"/>
  <c r="C58" i="6" l="1"/>
  <c r="B58" i="6"/>
  <c r="O11" i="6" l="1"/>
  <c r="R67" i="6"/>
  <c r="Q67" i="6"/>
  <c r="R29" i="6"/>
  <c r="Q29" i="6"/>
  <c r="Q11" i="6"/>
  <c r="Q13" i="6" s="1"/>
  <c r="P11" i="6"/>
  <c r="P13" i="6" s="1"/>
  <c r="P67" i="5" l="1"/>
  <c r="E25" i="2" l="1"/>
  <c r="E24" i="2"/>
  <c r="E23" i="2"/>
  <c r="N37" i="5"/>
  <c r="E19" i="2"/>
  <c r="E18" i="2"/>
  <c r="E17" i="2"/>
  <c r="E16" i="2"/>
  <c r="E15" i="2"/>
  <c r="C20" i="2"/>
  <c r="D20" i="2"/>
  <c r="N93" i="5"/>
  <c r="N92" i="5"/>
  <c r="N91" i="5"/>
  <c r="E20" i="2" l="1"/>
  <c r="N95" i="5"/>
  <c r="N94" i="5"/>
  <c r="M103" i="5"/>
  <c r="N89" i="5"/>
  <c r="N88" i="5"/>
  <c r="N86" i="5"/>
  <c r="K108" i="5"/>
  <c r="N85" i="5"/>
  <c r="M67" i="5"/>
  <c r="L67" i="5"/>
  <c r="M57" i="5"/>
  <c r="L57" i="5"/>
  <c r="M53" i="5"/>
  <c r="L53" i="5"/>
  <c r="K53" i="5"/>
  <c r="J53" i="5"/>
  <c r="M49" i="5"/>
  <c r="L49" i="5"/>
  <c r="K49" i="5"/>
  <c r="J49" i="5"/>
  <c r="M45" i="5"/>
  <c r="L45" i="5"/>
  <c r="K45" i="5"/>
  <c r="J45" i="5"/>
  <c r="M40" i="5"/>
  <c r="L40" i="5"/>
  <c r="K40" i="5"/>
  <c r="J40" i="5"/>
  <c r="N28" i="5"/>
  <c r="N26" i="5"/>
  <c r="N23" i="5"/>
  <c r="M29" i="5"/>
  <c r="L29" i="5"/>
  <c r="M11" i="5"/>
  <c r="L11" i="5"/>
  <c r="N21" i="5"/>
  <c r="N20" i="5"/>
  <c r="K67" i="5"/>
  <c r="J67" i="5"/>
  <c r="K57" i="5"/>
  <c r="J57" i="5"/>
  <c r="K29" i="5"/>
  <c r="J29" i="5"/>
  <c r="K11" i="5"/>
  <c r="J11" i="5"/>
  <c r="I57" i="5"/>
  <c r="I40" i="5"/>
  <c r="I67" i="5"/>
  <c r="I29" i="5"/>
  <c r="I53" i="5"/>
  <c r="I49" i="5"/>
  <c r="I45" i="5"/>
  <c r="I11" i="5"/>
  <c r="I13" i="5" s="1"/>
  <c r="H67" i="5"/>
  <c r="H57" i="5"/>
  <c r="H29" i="5"/>
  <c r="H53" i="5"/>
  <c r="H49" i="5"/>
  <c r="H11" i="5"/>
  <c r="H13" i="5" s="1"/>
  <c r="H45" i="5"/>
  <c r="H40" i="5"/>
  <c r="J58" i="5" l="1"/>
  <c r="M58" i="5"/>
  <c r="K58" i="5"/>
  <c r="L58" i="5"/>
  <c r="N29" i="5"/>
  <c r="H58" i="5"/>
  <c r="I58" i="5"/>
  <c r="G67" i="5"/>
  <c r="F67" i="5"/>
  <c r="G57" i="5"/>
  <c r="G53" i="5"/>
  <c r="G49" i="5"/>
  <c r="G45" i="5"/>
  <c r="G40" i="5"/>
  <c r="E29" i="5"/>
  <c r="G29" i="5"/>
  <c r="G11" i="5"/>
  <c r="G13" i="5" s="1"/>
  <c r="F29" i="5"/>
  <c r="F11" i="5"/>
  <c r="F13" i="5" s="1"/>
  <c r="F57" i="5"/>
  <c r="F53" i="5"/>
  <c r="F49" i="5"/>
  <c r="F45" i="5"/>
  <c r="F40" i="5"/>
  <c r="E67" i="5"/>
  <c r="E57" i="5"/>
  <c r="E53" i="5"/>
  <c r="E49" i="5"/>
  <c r="E45" i="5"/>
  <c r="E40" i="5"/>
  <c r="E11" i="5"/>
  <c r="E13" i="5" s="1"/>
  <c r="N42" i="5"/>
  <c r="N36" i="5"/>
  <c r="N38" i="5"/>
  <c r="N39" i="5"/>
  <c r="N43" i="5"/>
  <c r="N44" i="5"/>
  <c r="N47" i="5"/>
  <c r="N48" i="5"/>
  <c r="N51" i="5"/>
  <c r="N52" i="5"/>
  <c r="N55" i="5"/>
  <c r="N56" i="5"/>
  <c r="C67" i="5"/>
  <c r="N66" i="5"/>
  <c r="N65" i="5"/>
  <c r="N64" i="5"/>
  <c r="D67" i="5"/>
  <c r="D11" i="5"/>
  <c r="D13" i="5" s="1"/>
  <c r="D57" i="5"/>
  <c r="D53" i="5"/>
  <c r="D49" i="5"/>
  <c r="D45" i="5"/>
  <c r="D40" i="5"/>
  <c r="D29" i="5"/>
  <c r="G58" i="5" l="1"/>
  <c r="E58" i="5"/>
  <c r="F58" i="5"/>
  <c r="D58" i="5"/>
  <c r="B67" i="5"/>
  <c r="N67" i="5" s="1"/>
  <c r="C57" i="5"/>
  <c r="B57" i="5"/>
  <c r="C53" i="5"/>
  <c r="B53" i="5"/>
  <c r="C49" i="5"/>
  <c r="B49" i="5"/>
  <c r="C45" i="5"/>
  <c r="B45" i="5"/>
  <c r="C40" i="5"/>
  <c r="B40" i="5"/>
  <c r="C29" i="5"/>
  <c r="B29" i="5"/>
  <c r="C11" i="5"/>
  <c r="C13" i="5" s="1"/>
  <c r="B11" i="5"/>
  <c r="B13" i="5" s="1"/>
  <c r="O67" i="5"/>
  <c r="C58" i="5" l="1"/>
  <c r="N40" i="5"/>
  <c r="B58" i="5"/>
  <c r="N49" i="5"/>
  <c r="N57" i="5"/>
  <c r="N45" i="5"/>
  <c r="N53" i="5"/>
  <c r="O57" i="5"/>
  <c r="O53" i="5"/>
  <c r="O40" i="5"/>
  <c r="O45" i="5"/>
  <c r="O49" i="5"/>
  <c r="O29" i="5"/>
  <c r="N58" i="5" l="1"/>
  <c r="O58" i="5"/>
  <c r="P29" i="5"/>
  <c r="P49" i="5"/>
  <c r="P45" i="5"/>
  <c r="P40" i="5"/>
  <c r="O11" i="5"/>
  <c r="O13" i="5" s="1"/>
  <c r="N11" i="5"/>
  <c r="N13" i="5" s="1"/>
  <c r="P57" i="5" l="1"/>
  <c r="P58"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Louise Olfarnes</author>
  </authors>
  <commentList>
    <comment ref="C11" authorId="0" shapeId="0" xr:uid="{00000000-0006-0000-0000-000001000000}">
      <text>
        <r>
          <rPr>
            <b/>
            <sz val="9"/>
            <color indexed="81"/>
            <rFont val="Tahoma"/>
            <family val="2"/>
          </rPr>
          <t>Louise Olfarnes:</t>
        </r>
        <r>
          <rPr>
            <sz val="9"/>
            <color indexed="81"/>
            <rFont val="Tahoma"/>
            <family val="2"/>
          </rPr>
          <t xml:space="preserve">
Delivered - does not include unsubscribed and bounced so far less than in our database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Louise Olfarnes</author>
  </authors>
  <commentList>
    <comment ref="C11" authorId="0" shapeId="0" xr:uid="{00000000-0006-0000-0100-000001000000}">
      <text>
        <r>
          <rPr>
            <b/>
            <sz val="9"/>
            <color indexed="81"/>
            <rFont val="Tahoma"/>
            <family val="2"/>
          </rPr>
          <t>Louise Olfarnes:</t>
        </r>
        <r>
          <rPr>
            <sz val="9"/>
            <color indexed="81"/>
            <rFont val="Tahoma"/>
            <family val="2"/>
          </rPr>
          <t xml:space="preserve">
Delivered - does not include unsubscribed and bounced so far less than in our database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Louise Olfarnes</author>
    <author>intern</author>
    <author>Louise</author>
  </authors>
  <commentList>
    <comment ref="Q4" authorId="0" shapeId="0" xr:uid="{00000000-0006-0000-0200-000001000000}">
      <text>
        <r>
          <rPr>
            <b/>
            <sz val="9"/>
            <color indexed="81"/>
            <rFont val="Tahoma"/>
            <family val="2"/>
          </rPr>
          <t>Louise Olfarnes:</t>
        </r>
        <r>
          <rPr>
            <sz val="9"/>
            <color indexed="81"/>
            <rFont val="Tahoma"/>
            <family val="2"/>
          </rPr>
          <t xml:space="preserve">
Data ended 2015</t>
        </r>
      </text>
    </comment>
    <comment ref="A6" authorId="1" shapeId="0" xr:uid="{00000000-0006-0000-0200-000002000000}">
      <text>
        <r>
          <rPr>
            <b/>
            <sz val="9"/>
            <color indexed="81"/>
            <rFont val="Tahoma"/>
            <family val="2"/>
          </rPr>
          <t>Louise:</t>
        </r>
        <r>
          <rPr>
            <sz val="9"/>
            <color indexed="81"/>
            <rFont val="Tahoma"/>
            <family val="2"/>
          </rPr>
          <t xml:space="preserve">
Insights &gt; Likes
Move curser to the last day of the specific month on the "Total Page Likes" graph.
</t>
        </r>
      </text>
    </comment>
    <comment ref="A7" authorId="2" shapeId="0" xr:uid="{00000000-0006-0000-0200-000003000000}">
      <text>
        <r>
          <rPr>
            <b/>
            <sz val="9"/>
            <color indexed="81"/>
            <rFont val="Tahoma"/>
            <family val="2"/>
          </rPr>
          <t>Louise:</t>
        </r>
        <r>
          <rPr>
            <sz val="9"/>
            <color indexed="81"/>
            <rFont val="Tahoma"/>
            <family val="2"/>
          </rPr>
          <t xml:space="preserve">
Twitter Analytics &gt; Audiences
Hover curser over the graph to the last day of the specific month.
This gives the follower count as of that day.</t>
        </r>
      </text>
    </comment>
    <comment ref="A8" authorId="1" shapeId="0" xr:uid="{00000000-0006-0000-0200-000004000000}">
      <text>
        <r>
          <rPr>
            <b/>
            <sz val="9"/>
            <color indexed="81"/>
            <rFont val="Tahoma"/>
            <family val="2"/>
          </rPr>
          <t>Louise:</t>
        </r>
        <r>
          <rPr>
            <sz val="9"/>
            <color indexed="81"/>
            <rFont val="Tahoma"/>
            <family val="2"/>
          </rPr>
          <t xml:space="preserve">
Pinterest.com
Hover over pvplc icon on far right.
Choose "My Profile" 
View follower count.
(For most accuracy, must be done at the very end of the month or very beginning of the following month)</t>
        </r>
      </text>
    </comment>
    <comment ref="A9" authorId="1" shapeId="0" xr:uid="{00000000-0006-0000-0200-000005000000}">
      <text>
        <r>
          <rPr>
            <b/>
            <sz val="9"/>
            <color indexed="81"/>
            <rFont val="Tahoma"/>
            <family val="2"/>
          </rPr>
          <t>Louise:</t>
        </r>
        <r>
          <rPr>
            <sz val="9"/>
            <color indexed="81"/>
            <rFont val="Tahoma"/>
            <family val="2"/>
          </rPr>
          <t xml:space="preserve">
Instagram.com/pvplc
View follower count.
(For most accuracy, must be done at the very end of the month or very beginning of the following month)</t>
        </r>
      </text>
    </comment>
    <comment ref="A10" authorId="2" shapeId="0" xr:uid="{00000000-0006-0000-0200-000006000000}">
      <text>
        <r>
          <rPr>
            <b/>
            <sz val="9"/>
            <color indexed="81"/>
            <rFont val="Tahoma"/>
            <charset val="1"/>
          </rPr>
          <t>Louise:</t>
        </r>
        <r>
          <rPr>
            <sz val="9"/>
            <color indexed="81"/>
            <rFont val="Tahoma"/>
            <charset val="1"/>
          </rPr>
          <t xml:space="preserve">
Check MyEmma
Audience &gt; View All
Active
</t>
        </r>
      </text>
    </comment>
    <comment ref="A20" authorId="1" shapeId="0" xr:uid="{00000000-0006-0000-0200-000007000000}">
      <text>
        <r>
          <rPr>
            <b/>
            <sz val="9"/>
            <color indexed="81"/>
            <rFont val="Tahoma"/>
            <family val="2"/>
          </rPr>
          <t xml:space="preserve">Louise:
</t>
        </r>
        <r>
          <rPr>
            <sz val="9"/>
            <color indexed="81"/>
            <rFont val="Tahoma"/>
            <family val="2"/>
          </rPr>
          <t>Insights &gt; Posts
Scroll down to the specific month's posts.
Hand total the "impressions" (orange bar).
(Paid impressions are darker orange).
Hover over the orange bar to get accurarte numbers (EX: 1,067 as oposed to 1.1k).</t>
        </r>
      </text>
    </comment>
    <comment ref="A23" authorId="1" shapeId="0" xr:uid="{00000000-0006-0000-0200-000008000000}">
      <text>
        <r>
          <rPr>
            <b/>
            <sz val="9"/>
            <color indexed="81"/>
            <rFont val="Tahoma"/>
            <family val="2"/>
          </rPr>
          <t>Louise:</t>
        </r>
        <r>
          <rPr>
            <sz val="9"/>
            <color indexed="81"/>
            <rFont val="Tahoma"/>
            <family val="2"/>
          </rPr>
          <t xml:space="preserve">
Twitter Analytics home page
Scroll down to specific month.
"Tweet Impressions" in righthand summary coulmn.</t>
        </r>
      </text>
    </comment>
    <comment ref="A26" authorId="1" shapeId="0" xr:uid="{00000000-0006-0000-0200-000009000000}">
      <text>
        <r>
          <rPr>
            <b/>
            <sz val="9"/>
            <color indexed="81"/>
            <rFont val="Tahoma"/>
            <family val="2"/>
          </rPr>
          <t>Louise:</t>
        </r>
        <r>
          <rPr>
            <sz val="9"/>
            <color indexed="81"/>
            <rFont val="Tahoma"/>
            <family val="2"/>
          </rPr>
          <t xml:space="preserve">
Pinterest.com
Click "Analytics" in top left corner.
Choose date range from left menu
Choose "impressions" from menu above the chart
See total impressions below the chart</t>
        </r>
      </text>
    </comment>
    <comment ref="A28" authorId="1" shapeId="0" xr:uid="{00000000-0006-0000-0200-00000A000000}">
      <text>
        <r>
          <rPr>
            <b/>
            <sz val="9"/>
            <color indexed="81"/>
            <rFont val="Tahoma"/>
            <family val="2"/>
          </rPr>
          <t>Louise:</t>
        </r>
        <r>
          <rPr>
            <sz val="9"/>
            <color indexed="81"/>
            <rFont val="Tahoma"/>
            <family val="2"/>
          </rPr>
          <t xml:space="preserve">
Youtube.com
pvplcorg@gmail.com
Open the left-side menu.
"My channel" in top left column.
Click tab "View" on top menu, it will direct you to "channel analytics" then see "Overview"
Change the date to the specific month.
Video views on overview.</t>
        </r>
      </text>
    </comment>
    <comment ref="A36" authorId="1" shapeId="0" xr:uid="{00000000-0006-0000-0200-00000B000000}">
      <text>
        <r>
          <rPr>
            <b/>
            <sz val="9"/>
            <color indexed="81"/>
            <rFont val="Tahoma"/>
            <family val="2"/>
          </rPr>
          <t>Louise:</t>
        </r>
        <r>
          <rPr>
            <sz val="9"/>
            <color indexed="81"/>
            <rFont val="Tahoma"/>
            <family val="2"/>
          </rPr>
          <t xml:space="preserve">
Insights &gt; Posts
Change rightmost column header to "Reactions/Comments/Shares"
Scroll to specific month's posts.
Hand total all of the reactions (purple bar).
</t>
        </r>
      </text>
    </comment>
    <comment ref="A37" authorId="1" shapeId="0" xr:uid="{00000000-0006-0000-0200-00000C000000}">
      <text>
        <r>
          <rPr>
            <b/>
            <sz val="9"/>
            <color indexed="81"/>
            <rFont val="Tahoma"/>
            <family val="2"/>
          </rPr>
          <t>Louise:</t>
        </r>
        <r>
          <rPr>
            <sz val="9"/>
            <color indexed="81"/>
            <rFont val="Tahoma"/>
            <family val="2"/>
          </rPr>
          <t xml:space="preserve">
Insights &gt; Posts
Change rightmost column header to "Reactions/Comments/Shares"
Scroll to specific month's posts
Hand total all of the comments (pink bar)
</t>
        </r>
      </text>
    </comment>
    <comment ref="A38" authorId="1" shapeId="0" xr:uid="{00000000-0006-0000-0200-00000D000000}">
      <text>
        <r>
          <rPr>
            <b/>
            <sz val="9"/>
            <color indexed="81"/>
            <rFont val="Tahoma"/>
            <family val="2"/>
          </rPr>
          <t>Louise:</t>
        </r>
        <r>
          <rPr>
            <sz val="9"/>
            <color indexed="81"/>
            <rFont val="Tahoma"/>
            <family val="2"/>
          </rPr>
          <t xml:space="preserve">
Insights &gt; Posts
Change rightmost column header to "Reactions/Comments/Shares"
Scroll to specific month's posts
Hand total all of the shares (magenta)</t>
        </r>
      </text>
    </comment>
    <comment ref="A39" authorId="1" shapeId="0" xr:uid="{00000000-0006-0000-0200-00000E000000}">
      <text>
        <r>
          <rPr>
            <b/>
            <sz val="9"/>
            <color indexed="81"/>
            <rFont val="Tahoma"/>
            <family val="2"/>
          </rPr>
          <t>Louise:</t>
        </r>
        <r>
          <rPr>
            <sz val="9"/>
            <color indexed="81"/>
            <rFont val="Tahoma"/>
            <family val="2"/>
          </rPr>
          <t xml:space="preserve">
Insights &gt; Posts
Change rightmost column header to "Post Clicks/ Reactions, Comments &amp; Shares"
Scroll to specific month's posts
Hand total all of the post clicks (blue)
</t>
        </r>
      </text>
    </comment>
    <comment ref="A42" authorId="1" shapeId="0" xr:uid="{00000000-0006-0000-0200-00000F000000}">
      <text>
        <r>
          <rPr>
            <b/>
            <sz val="9"/>
            <color indexed="81"/>
            <rFont val="Tahoma"/>
            <family val="2"/>
          </rPr>
          <t>Louise:</t>
        </r>
        <r>
          <rPr>
            <sz val="9"/>
            <color indexed="81"/>
            <rFont val="Tahoma"/>
            <family val="2"/>
          </rPr>
          <t xml:space="preserve">
Twitter Analytics via Profile Icon.
Select tab "Tweets" from top menu
Change dates to specific month.
Righthand column has all stats.</t>
        </r>
      </text>
    </comment>
    <comment ref="A43" authorId="1" shapeId="0" xr:uid="{00000000-0006-0000-0200-000010000000}">
      <text>
        <r>
          <rPr>
            <b/>
            <sz val="9"/>
            <color indexed="81"/>
            <rFont val="Tahoma"/>
            <family val="2"/>
          </rPr>
          <t xml:space="preserve">Louise:
</t>
        </r>
        <r>
          <rPr>
            <sz val="9"/>
            <color indexed="81"/>
            <rFont val="Tahoma"/>
            <family val="2"/>
          </rPr>
          <t>Twitter Analytics via Profile Icon.
Select "Tweets" from top menu
Change dates to specific month.
Righthand column has all stats.</t>
        </r>
      </text>
    </comment>
    <comment ref="A44" authorId="1" shapeId="0" xr:uid="{00000000-0006-0000-0200-000011000000}">
      <text>
        <r>
          <rPr>
            <b/>
            <sz val="9"/>
            <color indexed="81"/>
            <rFont val="Tahoma"/>
            <family val="2"/>
          </rPr>
          <t xml:space="preserve">Louise:
</t>
        </r>
        <r>
          <rPr>
            <sz val="9"/>
            <color indexed="81"/>
            <rFont val="Tahoma"/>
            <family val="2"/>
          </rPr>
          <t xml:space="preserve">Twitter Analytics via Profile Icon.
Select "Tweets" from top menu
Change dates to specific month.
Righthand column has all stats.
</t>
        </r>
      </text>
    </comment>
    <comment ref="A47" authorId="1" shapeId="0" xr:uid="{00000000-0006-0000-0200-000012000000}">
      <text>
        <r>
          <rPr>
            <b/>
            <sz val="9"/>
            <color indexed="81"/>
            <rFont val="Tahoma"/>
            <family val="2"/>
          </rPr>
          <t>Louise:</t>
        </r>
        <r>
          <rPr>
            <sz val="9"/>
            <color indexed="81"/>
            <rFont val="Tahoma"/>
            <family val="2"/>
          </rPr>
          <t xml:space="preserve">
Instagram Profile
Hover over each picure from the month.
Hand total the number of hearts.
Dates are visible at the bottom of the post when opened.</t>
        </r>
      </text>
    </comment>
    <comment ref="A48" authorId="1" shapeId="0" xr:uid="{00000000-0006-0000-0200-000013000000}">
      <text>
        <r>
          <rPr>
            <b/>
            <sz val="9"/>
            <color indexed="81"/>
            <rFont val="Tahoma"/>
            <family val="2"/>
          </rPr>
          <t xml:space="preserve">Louise:
</t>
        </r>
        <r>
          <rPr>
            <sz val="9"/>
            <color indexed="81"/>
            <rFont val="Tahoma"/>
            <family val="2"/>
          </rPr>
          <t>Instagram Profile
Hover over each picure from the month.
Hand total the number of comment bubbles.
Dates are visible at the bottom of the post when opened.</t>
        </r>
      </text>
    </comment>
    <comment ref="A51" authorId="1" shapeId="0" xr:uid="{00000000-0006-0000-0200-000014000000}">
      <text>
        <r>
          <rPr>
            <b/>
            <sz val="9"/>
            <color indexed="81"/>
            <rFont val="Tahoma"/>
            <family val="2"/>
          </rPr>
          <t>Louise:</t>
        </r>
        <r>
          <rPr>
            <sz val="9"/>
            <color indexed="81"/>
            <rFont val="Tahoma"/>
            <family val="2"/>
          </rPr>
          <t xml:space="preserve">
Pinterest.com
Click "Analytics" in top left corner.
Choose date range from left menu
Choose "Saves" from menu above the chart
See total saves below the chart</t>
        </r>
      </text>
    </comment>
    <comment ref="A52" authorId="1" shapeId="0" xr:uid="{00000000-0006-0000-0200-000015000000}">
      <text>
        <r>
          <rPr>
            <b/>
            <sz val="9"/>
            <color indexed="81"/>
            <rFont val="Tahoma"/>
            <family val="2"/>
          </rPr>
          <t>Louise:</t>
        </r>
        <r>
          <rPr>
            <sz val="9"/>
            <color indexed="81"/>
            <rFont val="Tahoma"/>
            <family val="2"/>
          </rPr>
          <t xml:space="preserve">
Pinterest.com
Click "Analytics" in top left corner.
Choose date range from left menu
Choose "link clicks" from menu above the chart
See total link clicks below the chart</t>
        </r>
      </text>
    </comment>
    <comment ref="R55" authorId="2" shapeId="0" xr:uid="{00000000-0006-0000-0200-000016000000}">
      <text>
        <r>
          <rPr>
            <b/>
            <sz val="9"/>
            <color indexed="81"/>
            <rFont val="Tahoma"/>
            <charset val="1"/>
          </rPr>
          <t>Louise:</t>
        </r>
        <r>
          <rPr>
            <sz val="9"/>
            <color indexed="81"/>
            <rFont val="Tahoma"/>
            <charset val="1"/>
          </rPr>
          <t xml:space="preserve">
From 7/30/15-12/31/15
No data before that on MyEmma</t>
        </r>
      </text>
    </comment>
    <comment ref="R56" authorId="2" shapeId="0" xr:uid="{00000000-0006-0000-0200-000017000000}">
      <text>
        <r>
          <rPr>
            <b/>
            <sz val="9"/>
            <color indexed="81"/>
            <rFont val="Tahoma"/>
            <charset val="1"/>
          </rPr>
          <t>Louise:</t>
        </r>
        <r>
          <rPr>
            <sz val="9"/>
            <color indexed="81"/>
            <rFont val="Tahoma"/>
            <charset val="1"/>
          </rPr>
          <t xml:space="preserve">
From 7/30/15-12/31/15
No data before that on MyEmma</t>
        </r>
      </text>
    </comment>
    <comment ref="B65" authorId="0" shapeId="0" xr:uid="{00000000-0006-0000-0200-000018000000}">
      <text>
        <r>
          <rPr>
            <b/>
            <sz val="9"/>
            <color indexed="81"/>
            <rFont val="Tahoma"/>
            <charset val="1"/>
          </rPr>
          <t>Louise Olfarnes:</t>
        </r>
        <r>
          <rPr>
            <sz val="9"/>
            <color indexed="81"/>
            <rFont val="Tahoma"/>
            <charset val="1"/>
          </rPr>
          <t xml:space="preserve">
7 Day Planner Guided Nature Walk KABC week of Jan 29th</t>
        </r>
      </text>
    </comment>
    <comment ref="C65" authorId="0" shapeId="0" xr:uid="{00000000-0006-0000-0200-000019000000}">
      <text>
        <r>
          <rPr>
            <b/>
            <sz val="9"/>
            <color indexed="81"/>
            <rFont val="Tahoma"/>
            <charset val="1"/>
          </rPr>
          <t>Louise Olfarnes:</t>
        </r>
        <r>
          <rPr>
            <sz val="9"/>
            <color indexed="81"/>
            <rFont val="Tahoma"/>
            <charset val="1"/>
          </rPr>
          <t xml:space="preserve">
KABC 7 Day Planner Week of Feb 26th Nature Walk</t>
        </r>
      </text>
    </comment>
    <comment ref="A66" authorId="2" shapeId="0" xr:uid="{00000000-0006-0000-0200-00001A000000}">
      <text>
        <r>
          <rPr>
            <b/>
            <sz val="9"/>
            <color indexed="81"/>
            <rFont val="Tahoma"/>
            <family val="2"/>
          </rPr>
          <t>Louise:</t>
        </r>
        <r>
          <rPr>
            <sz val="9"/>
            <color indexed="81"/>
            <rFont val="Tahoma"/>
            <family val="2"/>
          </rPr>
          <t xml:space="preserve">
Twitter Analytics Home
Scroll down to specific month.
"Mentions" in righthand summary column. Or export month - total excel "Media Engagement" or to to notifications, mentions and count</t>
        </r>
      </text>
    </comment>
    <comment ref="A73" authorId="1" shapeId="0" xr:uid="{00000000-0006-0000-0200-00001B000000}">
      <text>
        <r>
          <rPr>
            <b/>
            <sz val="9"/>
            <color indexed="81"/>
            <rFont val="Tahoma"/>
            <family val="2"/>
          </rPr>
          <t>Louise:</t>
        </r>
        <r>
          <rPr>
            <sz val="9"/>
            <color indexed="81"/>
            <rFont val="Tahoma"/>
            <family val="2"/>
          </rPr>
          <t xml:space="preserve">
Google Analytics</t>
        </r>
      </text>
    </comment>
    <comment ref="A74" authorId="1" shapeId="0" xr:uid="{00000000-0006-0000-0200-00001C000000}">
      <text>
        <r>
          <rPr>
            <b/>
            <sz val="9"/>
            <color indexed="81"/>
            <rFont val="Tahoma"/>
            <family val="2"/>
          </rPr>
          <t>Louise:</t>
        </r>
        <r>
          <rPr>
            <sz val="9"/>
            <color indexed="81"/>
            <rFont val="Tahoma"/>
            <family val="2"/>
          </rPr>
          <t xml:space="preserve">
Facebook Insights</t>
        </r>
      </text>
    </comment>
    <comment ref="A76" authorId="1" shapeId="0" xr:uid="{00000000-0006-0000-0200-00001D000000}">
      <text>
        <r>
          <rPr>
            <b/>
            <sz val="9"/>
            <color indexed="81"/>
            <rFont val="Tahoma"/>
            <family val="2"/>
          </rPr>
          <t>Louise:</t>
        </r>
        <r>
          <rPr>
            <sz val="9"/>
            <color indexed="81"/>
            <rFont val="Tahoma"/>
            <family val="2"/>
          </rPr>
          <t xml:space="preserve">
Twitter account.
Analytics via profile icon.
Click "Tweets" tab.
Select specific dates.
Click "top tweets" at the top of the list.</t>
        </r>
      </text>
    </comment>
    <comment ref="A78" authorId="1" shapeId="0" xr:uid="{00000000-0006-0000-0200-00001E000000}">
      <text>
        <r>
          <rPr>
            <b/>
            <sz val="9"/>
            <color indexed="81"/>
            <rFont val="Tahoma"/>
            <family val="2"/>
          </rPr>
          <t>Louise:</t>
        </r>
        <r>
          <rPr>
            <sz val="9"/>
            <color indexed="81"/>
            <rFont val="Tahoma"/>
            <family val="2"/>
          </rPr>
          <t xml:space="preserve">
Instagram Profile
Hover over images from the month.
See which has the most likes.
Dates are visible at the bottom of the post when opened.</t>
        </r>
      </text>
    </comment>
    <comment ref="A83" authorId="2" shapeId="0" xr:uid="{00000000-0006-0000-0200-00001F000000}">
      <text>
        <r>
          <rPr>
            <b/>
            <sz val="9"/>
            <color indexed="81"/>
            <rFont val="Tahoma"/>
            <family val="2"/>
          </rPr>
          <t>Louise:</t>
        </r>
        <r>
          <rPr>
            <sz val="9"/>
            <color indexed="81"/>
            <rFont val="Tahoma"/>
            <family val="2"/>
          </rPr>
          <t xml:space="preserve">
Go to the link at the bottom of this page.
Change the dates to the specific month.
All the information is on that dashboard.</t>
        </r>
      </text>
    </comment>
    <comment ref="A87" authorId="2" shapeId="0" xr:uid="{00000000-0006-0000-0200-000020000000}">
      <text>
        <r>
          <rPr>
            <b/>
            <sz val="9"/>
            <color indexed="81"/>
            <rFont val="Tahoma"/>
            <charset val="1"/>
          </rPr>
          <t>Louise:</t>
        </r>
        <r>
          <rPr>
            <sz val="9"/>
            <color indexed="81"/>
            <rFont val="Tahoma"/>
            <charset val="1"/>
          </rPr>
          <t xml:space="preserve">
In Acquistion Overview</t>
        </r>
      </text>
    </comment>
    <comment ref="A88" authorId="2" shapeId="0" xr:uid="{00000000-0006-0000-0200-000021000000}">
      <text>
        <r>
          <rPr>
            <b/>
            <sz val="9"/>
            <color indexed="81"/>
            <rFont val="Tahoma"/>
            <charset val="1"/>
          </rPr>
          <t>Louise:</t>
        </r>
        <r>
          <rPr>
            <sz val="9"/>
            <color indexed="81"/>
            <rFont val="Tahoma"/>
            <charset val="1"/>
          </rPr>
          <t xml:space="preserve">
Acquisition/Social/Landing page</t>
        </r>
      </text>
    </comment>
    <comment ref="H96" authorId="2" shapeId="0" xr:uid="{00000000-0006-0000-0200-000022000000}">
      <text>
        <r>
          <rPr>
            <b/>
            <sz val="9"/>
            <color indexed="81"/>
            <rFont val="Tahoma"/>
            <charset val="1"/>
          </rPr>
          <t>Louise:</t>
        </r>
        <r>
          <rPr>
            <sz val="9"/>
            <color indexed="81"/>
            <rFont val="Tahoma"/>
            <charset val="1"/>
          </rPr>
          <t xml:space="preserve">
Number of session per user</t>
        </r>
      </text>
    </comment>
    <comment ref="I96" authorId="2" shapeId="0" xr:uid="{00000000-0006-0000-0200-000023000000}">
      <text>
        <r>
          <rPr>
            <b/>
            <sz val="9"/>
            <color indexed="81"/>
            <rFont val="Tahoma"/>
            <charset val="1"/>
          </rPr>
          <t>Louise:</t>
        </r>
        <r>
          <rPr>
            <sz val="9"/>
            <color indexed="81"/>
            <rFont val="Tahoma"/>
            <charset val="1"/>
          </rPr>
          <t xml:space="preserve">
Number of session per user</t>
        </r>
      </text>
    </comment>
    <comment ref="J96" authorId="2" shapeId="0" xr:uid="{00000000-0006-0000-0200-000024000000}">
      <text>
        <r>
          <rPr>
            <b/>
            <sz val="9"/>
            <color indexed="81"/>
            <rFont val="Tahoma"/>
            <charset val="1"/>
          </rPr>
          <t>Louise:</t>
        </r>
        <r>
          <rPr>
            <sz val="9"/>
            <color indexed="81"/>
            <rFont val="Tahoma"/>
            <charset val="1"/>
          </rPr>
          <t xml:space="preserve">
Number of session per user</t>
        </r>
      </text>
    </comment>
    <comment ref="A102" authorId="2" shapeId="0" xr:uid="{00000000-0006-0000-0200-000025000000}">
      <text>
        <r>
          <rPr>
            <b/>
            <sz val="9"/>
            <color indexed="81"/>
            <rFont val="Tahoma"/>
            <charset val="1"/>
          </rPr>
          <t>Louise:</t>
        </r>
        <r>
          <rPr>
            <sz val="9"/>
            <color indexed="81"/>
            <rFont val="Tahoma"/>
            <charset val="1"/>
          </rPr>
          <t xml:space="preserve">
https://ads.google.com/aw/overview?ocid=194039493&amp;__c=7850894557&amp;authuser=1&amp;__u=4664294289</t>
        </r>
      </text>
    </comment>
    <comment ref="A106" authorId="2" shapeId="0" xr:uid="{00000000-0006-0000-0200-000026000000}">
      <text>
        <r>
          <rPr>
            <b/>
            <sz val="9"/>
            <color indexed="81"/>
            <rFont val="Tahoma"/>
            <charset val="1"/>
          </rPr>
          <t>Louise:</t>
        </r>
        <r>
          <rPr>
            <sz val="9"/>
            <color indexed="81"/>
            <rFont val="Tahoma"/>
            <charset val="1"/>
          </rPr>
          <t xml:space="preserve">
scroll down to Campaigns</t>
        </r>
      </text>
    </comment>
    <comment ref="A107" authorId="2" shapeId="0" xr:uid="{00000000-0006-0000-0200-000027000000}">
      <text>
        <r>
          <rPr>
            <b/>
            <sz val="9"/>
            <color indexed="81"/>
            <rFont val="Tahoma"/>
            <charset val="1"/>
          </rPr>
          <t>Louise:</t>
        </r>
        <r>
          <rPr>
            <sz val="9"/>
            <color indexed="81"/>
            <rFont val="Tahoma"/>
            <charset val="1"/>
          </rPr>
          <t xml:space="preserve">
scroll down to Keywords. Select only the top keyword</t>
        </r>
      </text>
    </comment>
    <comment ref="A112" authorId="2" shapeId="0" xr:uid="{00000000-0006-0000-0200-000028000000}">
      <text>
        <r>
          <rPr>
            <b/>
            <sz val="9"/>
            <color indexed="81"/>
            <rFont val="Tahoma"/>
            <charset val="1"/>
          </rPr>
          <t>Louise:</t>
        </r>
        <r>
          <rPr>
            <sz val="9"/>
            <color indexed="81"/>
            <rFont val="Tahoma"/>
            <charset val="1"/>
          </rPr>
          <t xml:space="preserve">
yelp.com
pvplandconservancy@pvplc.org
password: Lulu2017
Go to 12 months, then hover over month</t>
        </r>
      </text>
    </comment>
    <comment ref="A113" authorId="2" shapeId="0" xr:uid="{00000000-0006-0000-0200-000029000000}">
      <text>
        <r>
          <rPr>
            <b/>
            <sz val="9"/>
            <color indexed="81"/>
            <rFont val="Tahoma"/>
            <charset val="1"/>
          </rPr>
          <t>Louise:</t>
        </r>
        <r>
          <rPr>
            <sz val="9"/>
            <color indexed="81"/>
            <rFont val="Tahoma"/>
            <charset val="1"/>
          </rPr>
          <t xml:space="preserve">
Click on leads, and hover over month</t>
        </r>
      </text>
    </comment>
    <comment ref="A114" authorId="2" shapeId="0" xr:uid="{00000000-0006-0000-0200-00002A000000}">
      <text>
        <r>
          <rPr>
            <b/>
            <sz val="9"/>
            <color indexed="81"/>
            <rFont val="Tahoma"/>
            <charset val="1"/>
          </rPr>
          <t>Louise:</t>
        </r>
        <r>
          <rPr>
            <sz val="9"/>
            <color indexed="81"/>
            <rFont val="Tahoma"/>
            <charset val="1"/>
          </rPr>
          <t xml:space="preserve">
yelp.com
csmith@pvplc.org
password: Pvplc0123
Go to 12 months, then hover over month</t>
        </r>
      </text>
    </comment>
    <comment ref="A115" authorId="2" shapeId="0" xr:uid="{00000000-0006-0000-0200-00002B000000}">
      <text>
        <r>
          <rPr>
            <b/>
            <sz val="9"/>
            <color indexed="81"/>
            <rFont val="Tahoma"/>
            <charset val="1"/>
          </rPr>
          <t>Louise:</t>
        </r>
        <r>
          <rPr>
            <sz val="9"/>
            <color indexed="81"/>
            <rFont val="Tahoma"/>
            <charset val="1"/>
          </rPr>
          <t xml:space="preserve">
Click on leads, and hover over month</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Louise Olfarnes</author>
    <author>intern</author>
    <author>Louise</author>
  </authors>
  <commentList>
    <comment ref="Q4" authorId="0" shapeId="0" xr:uid="{00000000-0006-0000-0300-000001000000}">
      <text>
        <r>
          <rPr>
            <b/>
            <sz val="9"/>
            <color indexed="81"/>
            <rFont val="Tahoma"/>
            <family val="2"/>
          </rPr>
          <t>Louise Olfarnes:</t>
        </r>
        <r>
          <rPr>
            <sz val="9"/>
            <color indexed="81"/>
            <rFont val="Tahoma"/>
            <family val="2"/>
          </rPr>
          <t xml:space="preserve">
Data ended 2015</t>
        </r>
      </text>
    </comment>
    <comment ref="A6" authorId="1" shapeId="0" xr:uid="{00000000-0006-0000-0300-000002000000}">
      <text>
        <r>
          <rPr>
            <b/>
            <sz val="9"/>
            <color indexed="81"/>
            <rFont val="Tahoma"/>
            <family val="2"/>
          </rPr>
          <t>Louise:</t>
        </r>
        <r>
          <rPr>
            <sz val="9"/>
            <color indexed="81"/>
            <rFont val="Tahoma"/>
            <family val="2"/>
          </rPr>
          <t xml:space="preserve">
Insights &gt; Likes
Move curser to the last day of the specific month on the "Total Page Likes" graph.
</t>
        </r>
      </text>
    </comment>
    <comment ref="A7" authorId="2" shapeId="0" xr:uid="{00000000-0006-0000-0300-000003000000}">
      <text>
        <r>
          <rPr>
            <b/>
            <sz val="9"/>
            <color indexed="81"/>
            <rFont val="Tahoma"/>
            <family val="2"/>
          </rPr>
          <t>Louise:</t>
        </r>
        <r>
          <rPr>
            <sz val="9"/>
            <color indexed="81"/>
            <rFont val="Tahoma"/>
            <family val="2"/>
          </rPr>
          <t xml:space="preserve">
Twitter Analytics &gt; Audiences
Hover curser over the graph to the last day of the specific month.
This gives the follower count as of that day.</t>
        </r>
      </text>
    </comment>
    <comment ref="A8" authorId="1" shapeId="0" xr:uid="{00000000-0006-0000-0300-000004000000}">
      <text>
        <r>
          <rPr>
            <b/>
            <sz val="9"/>
            <color indexed="81"/>
            <rFont val="Tahoma"/>
            <family val="2"/>
          </rPr>
          <t>Louise:</t>
        </r>
        <r>
          <rPr>
            <sz val="9"/>
            <color indexed="81"/>
            <rFont val="Tahoma"/>
            <family val="2"/>
          </rPr>
          <t xml:space="preserve">
Pinterest.com
Hover over pvplc icon on far right.
Choose "My Profile" 
View follower count.
(For most accuracy, must be done at the very end of the month or very beginning of the following month)</t>
        </r>
      </text>
    </comment>
    <comment ref="A9" authorId="1" shapeId="0" xr:uid="{00000000-0006-0000-0300-000005000000}">
      <text>
        <r>
          <rPr>
            <b/>
            <sz val="9"/>
            <color indexed="81"/>
            <rFont val="Tahoma"/>
            <family val="2"/>
          </rPr>
          <t>Louise:</t>
        </r>
        <r>
          <rPr>
            <sz val="9"/>
            <color indexed="81"/>
            <rFont val="Tahoma"/>
            <family val="2"/>
          </rPr>
          <t xml:space="preserve">
Instagram.com/pvplc
View follower count.
(For most accuracy, must be done at the very end of the month or very beginning of the following month)</t>
        </r>
      </text>
    </comment>
    <comment ref="A10" authorId="2" shapeId="0" xr:uid="{00000000-0006-0000-0300-000006000000}">
      <text>
        <r>
          <rPr>
            <b/>
            <sz val="9"/>
            <color indexed="81"/>
            <rFont val="Tahoma"/>
            <charset val="1"/>
          </rPr>
          <t>Louise:</t>
        </r>
        <r>
          <rPr>
            <sz val="9"/>
            <color indexed="81"/>
            <rFont val="Tahoma"/>
            <charset val="1"/>
          </rPr>
          <t xml:space="preserve">
Check MyEmma
Audience &gt; View All
Active
</t>
        </r>
      </text>
    </comment>
    <comment ref="A20" authorId="1" shapeId="0" xr:uid="{00000000-0006-0000-0300-000007000000}">
      <text>
        <r>
          <rPr>
            <b/>
            <sz val="9"/>
            <color indexed="81"/>
            <rFont val="Tahoma"/>
            <family val="2"/>
          </rPr>
          <t xml:space="preserve">Louise:
</t>
        </r>
        <r>
          <rPr>
            <sz val="9"/>
            <color indexed="81"/>
            <rFont val="Tahoma"/>
            <family val="2"/>
          </rPr>
          <t>Insights &gt; Posts
Scroll down to the specific month's posts.
Hand total the "impressions" (orange bar).
(Paid impressions are darker orange).
Hover over the orange bar to get accurarte numbers (EX: 1,067 as oposed to 1.1k).</t>
        </r>
      </text>
    </comment>
    <comment ref="A23" authorId="1" shapeId="0" xr:uid="{00000000-0006-0000-0300-000008000000}">
      <text>
        <r>
          <rPr>
            <b/>
            <sz val="9"/>
            <color indexed="81"/>
            <rFont val="Tahoma"/>
            <family val="2"/>
          </rPr>
          <t>Louise:</t>
        </r>
        <r>
          <rPr>
            <sz val="9"/>
            <color indexed="81"/>
            <rFont val="Tahoma"/>
            <family val="2"/>
          </rPr>
          <t xml:space="preserve">
Twitter Analytics home page
Scroll down to specific month.
"Tweet Impressions" in righthand summary coulmn.</t>
        </r>
      </text>
    </comment>
    <comment ref="A26" authorId="1" shapeId="0" xr:uid="{00000000-0006-0000-0300-000009000000}">
      <text>
        <r>
          <rPr>
            <b/>
            <sz val="9"/>
            <color indexed="81"/>
            <rFont val="Tahoma"/>
            <family val="2"/>
          </rPr>
          <t>Louise:</t>
        </r>
        <r>
          <rPr>
            <sz val="9"/>
            <color indexed="81"/>
            <rFont val="Tahoma"/>
            <family val="2"/>
          </rPr>
          <t xml:space="preserve">
Pinterest.com
Click "Analytics" in top left corner.
Choose date range from left menu
Choose "impressions" from menu above the chart
See total impressions below the chart</t>
        </r>
      </text>
    </comment>
    <comment ref="A28" authorId="1" shapeId="0" xr:uid="{00000000-0006-0000-0300-00000A000000}">
      <text>
        <r>
          <rPr>
            <b/>
            <sz val="9"/>
            <color indexed="81"/>
            <rFont val="Tahoma"/>
            <family val="2"/>
          </rPr>
          <t>Louise:</t>
        </r>
        <r>
          <rPr>
            <sz val="9"/>
            <color indexed="81"/>
            <rFont val="Tahoma"/>
            <family val="2"/>
          </rPr>
          <t xml:space="preserve">
Youtube.com
pvplcorg@gmail.com
Open the left-side menu.
"My channel" in top left column.
Click tab "View" on top menu, it will direct you to "channel analytics" then see "Overview"
Change the date to the specific month.
Video views on overview.</t>
        </r>
      </text>
    </comment>
    <comment ref="A36" authorId="1" shapeId="0" xr:uid="{00000000-0006-0000-0300-00000B000000}">
      <text>
        <r>
          <rPr>
            <b/>
            <sz val="9"/>
            <color indexed="81"/>
            <rFont val="Tahoma"/>
            <family val="2"/>
          </rPr>
          <t>Louise:</t>
        </r>
        <r>
          <rPr>
            <sz val="9"/>
            <color indexed="81"/>
            <rFont val="Tahoma"/>
            <family val="2"/>
          </rPr>
          <t xml:space="preserve">
Insights &gt; Posts
Change rightmost column header to "Reactions/Comments/Shares"
Scroll to specific month's posts.
Hand total all of the reactions (purple bar).
</t>
        </r>
      </text>
    </comment>
    <comment ref="A37" authorId="1" shapeId="0" xr:uid="{00000000-0006-0000-0300-00000C000000}">
      <text>
        <r>
          <rPr>
            <b/>
            <sz val="9"/>
            <color indexed="81"/>
            <rFont val="Tahoma"/>
            <family val="2"/>
          </rPr>
          <t>Louise:</t>
        </r>
        <r>
          <rPr>
            <sz val="9"/>
            <color indexed="81"/>
            <rFont val="Tahoma"/>
            <family val="2"/>
          </rPr>
          <t xml:space="preserve">
Insights &gt; Posts
Change rightmost column header to "Reactions/Comments/Shares"
Scroll to specific month's posts
Hand total all of the comments (pink bar)
</t>
        </r>
      </text>
    </comment>
    <comment ref="A38" authorId="1" shapeId="0" xr:uid="{00000000-0006-0000-0300-00000D000000}">
      <text>
        <r>
          <rPr>
            <b/>
            <sz val="9"/>
            <color indexed="81"/>
            <rFont val="Tahoma"/>
            <family val="2"/>
          </rPr>
          <t>Louise:</t>
        </r>
        <r>
          <rPr>
            <sz val="9"/>
            <color indexed="81"/>
            <rFont val="Tahoma"/>
            <family val="2"/>
          </rPr>
          <t xml:space="preserve">
Insights &gt; Posts
Change rightmost column header to "Reactions/Comments/Shares"
Scroll to specific month's posts
Hand total all of the shares (magenta)</t>
        </r>
      </text>
    </comment>
    <comment ref="A39" authorId="1" shapeId="0" xr:uid="{00000000-0006-0000-0300-00000E000000}">
      <text>
        <r>
          <rPr>
            <b/>
            <sz val="9"/>
            <color indexed="81"/>
            <rFont val="Tahoma"/>
            <family val="2"/>
          </rPr>
          <t>Louise:</t>
        </r>
        <r>
          <rPr>
            <sz val="9"/>
            <color indexed="81"/>
            <rFont val="Tahoma"/>
            <family val="2"/>
          </rPr>
          <t xml:space="preserve">
Insights &gt; Posts
Change rightmost column header to "Post Clicks/ Reactions, Comments &amp; Shares"
Scroll to specific month's posts
Hand total all of the post clicks (blue)
</t>
        </r>
      </text>
    </comment>
    <comment ref="A42" authorId="1" shapeId="0" xr:uid="{00000000-0006-0000-0300-00000F000000}">
      <text>
        <r>
          <rPr>
            <b/>
            <sz val="9"/>
            <color indexed="81"/>
            <rFont val="Tahoma"/>
            <family val="2"/>
          </rPr>
          <t>Louise:</t>
        </r>
        <r>
          <rPr>
            <sz val="9"/>
            <color indexed="81"/>
            <rFont val="Tahoma"/>
            <family val="2"/>
          </rPr>
          <t xml:space="preserve">
Twitter Analytics via Profile Icon.
Select tab "Tweets" from top menu
Change dates to specific month.
Righthand column has all stats.</t>
        </r>
      </text>
    </comment>
    <comment ref="A43" authorId="1" shapeId="0" xr:uid="{00000000-0006-0000-0300-000010000000}">
      <text>
        <r>
          <rPr>
            <b/>
            <sz val="9"/>
            <color indexed="81"/>
            <rFont val="Tahoma"/>
            <family val="2"/>
          </rPr>
          <t xml:space="preserve">Louise:
</t>
        </r>
        <r>
          <rPr>
            <sz val="9"/>
            <color indexed="81"/>
            <rFont val="Tahoma"/>
            <family val="2"/>
          </rPr>
          <t>Twitter Analytics via Profile Icon.
Select "Tweets" from top menu
Change dates to specific month.
Righthand column has all stats.</t>
        </r>
      </text>
    </comment>
    <comment ref="A44" authorId="1" shapeId="0" xr:uid="{00000000-0006-0000-0300-000011000000}">
      <text>
        <r>
          <rPr>
            <b/>
            <sz val="9"/>
            <color indexed="81"/>
            <rFont val="Tahoma"/>
            <family val="2"/>
          </rPr>
          <t xml:space="preserve">Louise:
</t>
        </r>
        <r>
          <rPr>
            <sz val="9"/>
            <color indexed="81"/>
            <rFont val="Tahoma"/>
            <family val="2"/>
          </rPr>
          <t xml:space="preserve">Twitter Analytics via Profile Icon.
Select "Tweets" from top menu
Change dates to specific month.
Righthand column has all stats.
</t>
        </r>
      </text>
    </comment>
    <comment ref="A47" authorId="1" shapeId="0" xr:uid="{00000000-0006-0000-0300-000012000000}">
      <text>
        <r>
          <rPr>
            <b/>
            <sz val="9"/>
            <color indexed="81"/>
            <rFont val="Tahoma"/>
            <family val="2"/>
          </rPr>
          <t>Louise:</t>
        </r>
        <r>
          <rPr>
            <sz val="9"/>
            <color indexed="81"/>
            <rFont val="Tahoma"/>
            <family val="2"/>
          </rPr>
          <t xml:space="preserve">
Instagram Profile
Hover over each picure from the month.
Hand total the number of hearts.
Dates are visible at the bottom of the post when opened.</t>
        </r>
      </text>
    </comment>
    <comment ref="A48" authorId="1" shapeId="0" xr:uid="{00000000-0006-0000-0300-000013000000}">
      <text>
        <r>
          <rPr>
            <b/>
            <sz val="9"/>
            <color indexed="81"/>
            <rFont val="Tahoma"/>
            <family val="2"/>
          </rPr>
          <t xml:space="preserve">Louise:
</t>
        </r>
        <r>
          <rPr>
            <sz val="9"/>
            <color indexed="81"/>
            <rFont val="Tahoma"/>
            <family val="2"/>
          </rPr>
          <t>Instagram Profile
Hover over each picure from the month.
Hand total the number of comment bubbles.
Dates are visible at the bottom of the post when opened.</t>
        </r>
      </text>
    </comment>
    <comment ref="A51" authorId="1" shapeId="0" xr:uid="{00000000-0006-0000-0300-000014000000}">
      <text>
        <r>
          <rPr>
            <b/>
            <sz val="9"/>
            <color indexed="81"/>
            <rFont val="Tahoma"/>
            <family val="2"/>
          </rPr>
          <t>Louise:</t>
        </r>
        <r>
          <rPr>
            <sz val="9"/>
            <color indexed="81"/>
            <rFont val="Tahoma"/>
            <family val="2"/>
          </rPr>
          <t xml:space="preserve">
Pinterest.com
Click "Analytics" in top left corner.
Choose date range from left menu
Choose "Saves" from menu above the chart
See total saves below the chart</t>
        </r>
      </text>
    </comment>
    <comment ref="A52" authorId="1" shapeId="0" xr:uid="{00000000-0006-0000-0300-000015000000}">
      <text>
        <r>
          <rPr>
            <b/>
            <sz val="9"/>
            <color indexed="81"/>
            <rFont val="Tahoma"/>
            <family val="2"/>
          </rPr>
          <t>Louise:</t>
        </r>
        <r>
          <rPr>
            <sz val="9"/>
            <color indexed="81"/>
            <rFont val="Tahoma"/>
            <family val="2"/>
          </rPr>
          <t xml:space="preserve">
Pinterest.com
Click "Analytics" in top left corner.
Choose date range from left menu
Choose "link clicks" from menu above the chart
See total link clicks below the chart</t>
        </r>
      </text>
    </comment>
    <comment ref="R55" authorId="2" shapeId="0" xr:uid="{00000000-0006-0000-0300-000016000000}">
      <text>
        <r>
          <rPr>
            <b/>
            <sz val="9"/>
            <color indexed="81"/>
            <rFont val="Tahoma"/>
            <charset val="1"/>
          </rPr>
          <t>Louise:</t>
        </r>
        <r>
          <rPr>
            <sz val="9"/>
            <color indexed="81"/>
            <rFont val="Tahoma"/>
            <charset val="1"/>
          </rPr>
          <t xml:space="preserve">
From 7/30/15-12/31/15
No data before that on MyEmma</t>
        </r>
      </text>
    </comment>
    <comment ref="R56" authorId="2" shapeId="0" xr:uid="{00000000-0006-0000-0300-000017000000}">
      <text>
        <r>
          <rPr>
            <b/>
            <sz val="9"/>
            <color indexed="81"/>
            <rFont val="Tahoma"/>
            <charset val="1"/>
          </rPr>
          <t>Louise:</t>
        </r>
        <r>
          <rPr>
            <sz val="9"/>
            <color indexed="81"/>
            <rFont val="Tahoma"/>
            <charset val="1"/>
          </rPr>
          <t xml:space="preserve">
From 7/30/15-12/31/15
No data before that on MyEmma</t>
        </r>
      </text>
    </comment>
    <comment ref="B65" authorId="0" shapeId="0" xr:uid="{00000000-0006-0000-0300-000018000000}">
      <text>
        <r>
          <rPr>
            <b/>
            <sz val="9"/>
            <color indexed="81"/>
            <rFont val="Tahoma"/>
            <charset val="1"/>
          </rPr>
          <t>Louise Olfarnes:</t>
        </r>
        <r>
          <rPr>
            <sz val="9"/>
            <color indexed="81"/>
            <rFont val="Tahoma"/>
            <charset val="1"/>
          </rPr>
          <t xml:space="preserve">
7 Day Planner Guided Nature Walk KABC week of Jan 29th</t>
        </r>
      </text>
    </comment>
    <comment ref="C65" authorId="0" shapeId="0" xr:uid="{00000000-0006-0000-0300-000019000000}">
      <text>
        <r>
          <rPr>
            <b/>
            <sz val="9"/>
            <color indexed="81"/>
            <rFont val="Tahoma"/>
            <charset val="1"/>
          </rPr>
          <t>Louise Olfarnes:</t>
        </r>
        <r>
          <rPr>
            <sz val="9"/>
            <color indexed="81"/>
            <rFont val="Tahoma"/>
            <charset val="1"/>
          </rPr>
          <t xml:space="preserve">
KABC 7 Day Planner Week of Feb 26th Nature Walk</t>
        </r>
      </text>
    </comment>
    <comment ref="A66" authorId="2" shapeId="0" xr:uid="{00000000-0006-0000-0300-00001A000000}">
      <text>
        <r>
          <rPr>
            <b/>
            <sz val="9"/>
            <color indexed="81"/>
            <rFont val="Tahoma"/>
            <family val="2"/>
          </rPr>
          <t>Louise:</t>
        </r>
        <r>
          <rPr>
            <sz val="9"/>
            <color indexed="81"/>
            <rFont val="Tahoma"/>
            <family val="2"/>
          </rPr>
          <t xml:space="preserve">
Twitter Analytics Home
Scroll down to specific month.
"Mentions" in righthand summary column. Or export month - total excel "Media Engagement" or to to notifications, mentions and count</t>
        </r>
      </text>
    </comment>
    <comment ref="A73" authorId="1" shapeId="0" xr:uid="{00000000-0006-0000-0300-00001B000000}">
      <text>
        <r>
          <rPr>
            <b/>
            <sz val="9"/>
            <color indexed="81"/>
            <rFont val="Tahoma"/>
            <family val="2"/>
          </rPr>
          <t>Louise:</t>
        </r>
        <r>
          <rPr>
            <sz val="9"/>
            <color indexed="81"/>
            <rFont val="Tahoma"/>
            <family val="2"/>
          </rPr>
          <t xml:space="preserve">
Google Analytics</t>
        </r>
      </text>
    </comment>
    <comment ref="A74" authorId="1" shapeId="0" xr:uid="{00000000-0006-0000-0300-00001C000000}">
      <text>
        <r>
          <rPr>
            <b/>
            <sz val="9"/>
            <color indexed="81"/>
            <rFont val="Tahoma"/>
            <family val="2"/>
          </rPr>
          <t>Louise:</t>
        </r>
        <r>
          <rPr>
            <sz val="9"/>
            <color indexed="81"/>
            <rFont val="Tahoma"/>
            <family val="2"/>
          </rPr>
          <t xml:space="preserve">
Facebook Insights</t>
        </r>
      </text>
    </comment>
    <comment ref="A76" authorId="1" shapeId="0" xr:uid="{00000000-0006-0000-0300-00001D000000}">
      <text>
        <r>
          <rPr>
            <b/>
            <sz val="9"/>
            <color indexed="81"/>
            <rFont val="Tahoma"/>
            <family val="2"/>
          </rPr>
          <t>Louise:</t>
        </r>
        <r>
          <rPr>
            <sz val="9"/>
            <color indexed="81"/>
            <rFont val="Tahoma"/>
            <family val="2"/>
          </rPr>
          <t xml:space="preserve">
Twitter account.
Analytics via profile icon.
Click "Tweets" tab.
Select specific dates.
Click "top tweets" at the top of the list.</t>
        </r>
      </text>
    </comment>
    <comment ref="A78" authorId="1" shapeId="0" xr:uid="{00000000-0006-0000-0300-00001E000000}">
      <text>
        <r>
          <rPr>
            <b/>
            <sz val="9"/>
            <color indexed="81"/>
            <rFont val="Tahoma"/>
            <family val="2"/>
          </rPr>
          <t>Louise:</t>
        </r>
        <r>
          <rPr>
            <sz val="9"/>
            <color indexed="81"/>
            <rFont val="Tahoma"/>
            <family val="2"/>
          </rPr>
          <t xml:space="preserve">
Instagram Profile
Hover over images from the month.
See which has the most likes.
Dates are visible at the bottom of the post when opened.</t>
        </r>
      </text>
    </comment>
    <comment ref="A83" authorId="2" shapeId="0" xr:uid="{00000000-0006-0000-0300-00001F000000}">
      <text>
        <r>
          <rPr>
            <b/>
            <sz val="9"/>
            <color indexed="81"/>
            <rFont val="Tahoma"/>
            <family val="2"/>
          </rPr>
          <t>Louise:</t>
        </r>
        <r>
          <rPr>
            <sz val="9"/>
            <color indexed="81"/>
            <rFont val="Tahoma"/>
            <family val="2"/>
          </rPr>
          <t xml:space="preserve">
Go to the link at the bottom of this page.
Change the dates to the specific month.
All the information is on that dashboard.</t>
        </r>
      </text>
    </comment>
    <comment ref="A87" authorId="2" shapeId="0" xr:uid="{00000000-0006-0000-0300-000020000000}">
      <text>
        <r>
          <rPr>
            <b/>
            <sz val="9"/>
            <color indexed="81"/>
            <rFont val="Tahoma"/>
            <charset val="1"/>
          </rPr>
          <t>Louise:</t>
        </r>
        <r>
          <rPr>
            <sz val="9"/>
            <color indexed="81"/>
            <rFont val="Tahoma"/>
            <charset val="1"/>
          </rPr>
          <t xml:space="preserve">
In Acquistion Overview</t>
        </r>
      </text>
    </comment>
    <comment ref="A88" authorId="2" shapeId="0" xr:uid="{00000000-0006-0000-0300-000021000000}">
      <text>
        <r>
          <rPr>
            <b/>
            <sz val="9"/>
            <color indexed="81"/>
            <rFont val="Tahoma"/>
            <charset val="1"/>
          </rPr>
          <t>Louise:</t>
        </r>
        <r>
          <rPr>
            <sz val="9"/>
            <color indexed="81"/>
            <rFont val="Tahoma"/>
            <charset val="1"/>
          </rPr>
          <t xml:space="preserve">
Acquisition/Social/Landing page</t>
        </r>
      </text>
    </comment>
    <comment ref="H96" authorId="2" shapeId="0" xr:uid="{00000000-0006-0000-0300-000022000000}">
      <text>
        <r>
          <rPr>
            <b/>
            <sz val="9"/>
            <color indexed="81"/>
            <rFont val="Tahoma"/>
            <charset val="1"/>
          </rPr>
          <t>Louise:</t>
        </r>
        <r>
          <rPr>
            <sz val="9"/>
            <color indexed="81"/>
            <rFont val="Tahoma"/>
            <charset val="1"/>
          </rPr>
          <t xml:space="preserve">
Number of session per user</t>
        </r>
      </text>
    </comment>
    <comment ref="I96" authorId="2" shapeId="0" xr:uid="{00000000-0006-0000-0300-000023000000}">
      <text>
        <r>
          <rPr>
            <b/>
            <sz val="9"/>
            <color indexed="81"/>
            <rFont val="Tahoma"/>
            <charset val="1"/>
          </rPr>
          <t>Louise:</t>
        </r>
        <r>
          <rPr>
            <sz val="9"/>
            <color indexed="81"/>
            <rFont val="Tahoma"/>
            <charset val="1"/>
          </rPr>
          <t xml:space="preserve">
Number of session per user</t>
        </r>
      </text>
    </comment>
    <comment ref="J96" authorId="2" shapeId="0" xr:uid="{00000000-0006-0000-0300-000024000000}">
      <text>
        <r>
          <rPr>
            <b/>
            <sz val="9"/>
            <color indexed="81"/>
            <rFont val="Tahoma"/>
            <charset val="1"/>
          </rPr>
          <t>Louise:</t>
        </r>
        <r>
          <rPr>
            <sz val="9"/>
            <color indexed="81"/>
            <rFont val="Tahoma"/>
            <charset val="1"/>
          </rPr>
          <t xml:space="preserve">
Number of session per user</t>
        </r>
      </text>
    </comment>
    <comment ref="A102" authorId="2" shapeId="0" xr:uid="{00000000-0006-0000-0300-000025000000}">
      <text>
        <r>
          <rPr>
            <b/>
            <sz val="9"/>
            <color indexed="81"/>
            <rFont val="Tahoma"/>
            <charset val="1"/>
          </rPr>
          <t>Louise:</t>
        </r>
        <r>
          <rPr>
            <sz val="9"/>
            <color indexed="81"/>
            <rFont val="Tahoma"/>
            <charset val="1"/>
          </rPr>
          <t xml:space="preserve">
https://ads.google.com/aw/overview?ocid=194039493&amp;__c=7850894557&amp;authuser=1&amp;__u=4664294289</t>
        </r>
      </text>
    </comment>
    <comment ref="A106" authorId="2" shapeId="0" xr:uid="{00000000-0006-0000-0300-000026000000}">
      <text>
        <r>
          <rPr>
            <b/>
            <sz val="9"/>
            <color indexed="81"/>
            <rFont val="Tahoma"/>
            <charset val="1"/>
          </rPr>
          <t>Louise:</t>
        </r>
        <r>
          <rPr>
            <sz val="9"/>
            <color indexed="81"/>
            <rFont val="Tahoma"/>
            <charset val="1"/>
          </rPr>
          <t xml:space="preserve">
scroll down to Campaigns</t>
        </r>
      </text>
    </comment>
    <comment ref="A107" authorId="2" shapeId="0" xr:uid="{00000000-0006-0000-0300-000027000000}">
      <text>
        <r>
          <rPr>
            <b/>
            <sz val="9"/>
            <color indexed="81"/>
            <rFont val="Tahoma"/>
            <charset val="1"/>
          </rPr>
          <t>Louise:</t>
        </r>
        <r>
          <rPr>
            <sz val="9"/>
            <color indexed="81"/>
            <rFont val="Tahoma"/>
            <charset val="1"/>
          </rPr>
          <t xml:space="preserve">
scroll down to Keywords. Select only the top keyword</t>
        </r>
      </text>
    </comment>
    <comment ref="A112" authorId="2" shapeId="0" xr:uid="{00000000-0006-0000-0300-000028000000}">
      <text>
        <r>
          <rPr>
            <b/>
            <sz val="9"/>
            <color indexed="81"/>
            <rFont val="Tahoma"/>
            <charset val="1"/>
          </rPr>
          <t>Louise:</t>
        </r>
        <r>
          <rPr>
            <sz val="9"/>
            <color indexed="81"/>
            <rFont val="Tahoma"/>
            <charset val="1"/>
          </rPr>
          <t xml:space="preserve">
yelp.com
pvplandconservancy@pvplc.org
password: Lulu2017
Go to 12 months, then hover over month</t>
        </r>
      </text>
    </comment>
    <comment ref="A113" authorId="2" shapeId="0" xr:uid="{00000000-0006-0000-0300-000029000000}">
      <text>
        <r>
          <rPr>
            <b/>
            <sz val="9"/>
            <color indexed="81"/>
            <rFont val="Tahoma"/>
            <charset val="1"/>
          </rPr>
          <t>Louise:</t>
        </r>
        <r>
          <rPr>
            <sz val="9"/>
            <color indexed="81"/>
            <rFont val="Tahoma"/>
            <charset val="1"/>
          </rPr>
          <t xml:space="preserve">
Click on leads, and hover over month</t>
        </r>
      </text>
    </comment>
    <comment ref="A114" authorId="2" shapeId="0" xr:uid="{00000000-0006-0000-0300-00002A000000}">
      <text>
        <r>
          <rPr>
            <b/>
            <sz val="9"/>
            <color indexed="81"/>
            <rFont val="Tahoma"/>
            <charset val="1"/>
          </rPr>
          <t>Louise:</t>
        </r>
        <r>
          <rPr>
            <sz val="9"/>
            <color indexed="81"/>
            <rFont val="Tahoma"/>
            <charset val="1"/>
          </rPr>
          <t xml:space="preserve">
yelp.com
csmith@pvplc.org
password: Pvplc0123
Go to 12 months, then hover over month</t>
        </r>
      </text>
    </comment>
    <comment ref="A115" authorId="2" shapeId="0" xr:uid="{00000000-0006-0000-0300-00002B000000}">
      <text>
        <r>
          <rPr>
            <b/>
            <sz val="9"/>
            <color indexed="81"/>
            <rFont val="Tahoma"/>
            <charset val="1"/>
          </rPr>
          <t>Louise:</t>
        </r>
        <r>
          <rPr>
            <sz val="9"/>
            <color indexed="81"/>
            <rFont val="Tahoma"/>
            <charset val="1"/>
          </rPr>
          <t xml:space="preserve">
Click on leads, and hover over month</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Louise Olfarnes</author>
    <author>intern</author>
    <author>Louise</author>
  </authors>
  <commentList>
    <comment ref="Q4" authorId="0" shapeId="0" xr:uid="{00000000-0006-0000-0400-000001000000}">
      <text>
        <r>
          <rPr>
            <b/>
            <sz val="9"/>
            <color indexed="81"/>
            <rFont val="Tahoma"/>
            <family val="2"/>
          </rPr>
          <t>Louise Olfarnes:</t>
        </r>
        <r>
          <rPr>
            <sz val="9"/>
            <color indexed="81"/>
            <rFont val="Tahoma"/>
            <family val="2"/>
          </rPr>
          <t xml:space="preserve">
Data ended 2015</t>
        </r>
      </text>
    </comment>
    <comment ref="A6" authorId="1" shapeId="0" xr:uid="{00000000-0006-0000-0400-000002000000}">
      <text>
        <r>
          <rPr>
            <b/>
            <sz val="9"/>
            <color indexed="81"/>
            <rFont val="Tahoma"/>
            <family val="2"/>
          </rPr>
          <t>Louise:</t>
        </r>
        <r>
          <rPr>
            <sz val="9"/>
            <color indexed="81"/>
            <rFont val="Tahoma"/>
            <family val="2"/>
          </rPr>
          <t xml:space="preserve">
Insights &gt; Likes
Move curser to the last day of the specific month on the "Total Page Likes" graph.
</t>
        </r>
      </text>
    </comment>
    <comment ref="A7" authorId="2" shapeId="0" xr:uid="{00000000-0006-0000-0400-000003000000}">
      <text>
        <r>
          <rPr>
            <b/>
            <sz val="9"/>
            <color indexed="81"/>
            <rFont val="Tahoma"/>
            <family val="2"/>
          </rPr>
          <t>Louise:</t>
        </r>
        <r>
          <rPr>
            <sz val="9"/>
            <color indexed="81"/>
            <rFont val="Tahoma"/>
            <family val="2"/>
          </rPr>
          <t xml:space="preserve">
Twitter Analytics &gt; Audiences
Hover curser over the graph to the last day of the specific month.
This gives the follower count as of that day.</t>
        </r>
      </text>
    </comment>
    <comment ref="A8" authorId="1" shapeId="0" xr:uid="{00000000-0006-0000-0400-000004000000}">
      <text>
        <r>
          <rPr>
            <b/>
            <sz val="9"/>
            <color indexed="81"/>
            <rFont val="Tahoma"/>
            <family val="2"/>
          </rPr>
          <t>Louise:</t>
        </r>
        <r>
          <rPr>
            <sz val="9"/>
            <color indexed="81"/>
            <rFont val="Tahoma"/>
            <family val="2"/>
          </rPr>
          <t xml:space="preserve">
Pinterest.com
Hover over pvplc icon on far right.
Choose "My Profile" 
View follower count.
(For most accuracy, must be done at the very end of the month or very beginning of the following month)</t>
        </r>
      </text>
    </comment>
    <comment ref="A9" authorId="1" shapeId="0" xr:uid="{00000000-0006-0000-0400-000005000000}">
      <text>
        <r>
          <rPr>
            <b/>
            <sz val="9"/>
            <color indexed="81"/>
            <rFont val="Tahoma"/>
            <family val="2"/>
          </rPr>
          <t>Louise:</t>
        </r>
        <r>
          <rPr>
            <sz val="9"/>
            <color indexed="81"/>
            <rFont val="Tahoma"/>
            <family val="2"/>
          </rPr>
          <t xml:space="preserve">
Instagram.com/pvplc
View follower count.
(For most accuracy, must be done at the very end of the month or very beginning of the following month)</t>
        </r>
      </text>
    </comment>
    <comment ref="A10" authorId="2" shapeId="0" xr:uid="{00000000-0006-0000-0400-000006000000}">
      <text>
        <r>
          <rPr>
            <b/>
            <sz val="9"/>
            <color indexed="81"/>
            <rFont val="Tahoma"/>
            <charset val="1"/>
          </rPr>
          <t>Louise:</t>
        </r>
        <r>
          <rPr>
            <sz val="9"/>
            <color indexed="81"/>
            <rFont val="Tahoma"/>
            <charset val="1"/>
          </rPr>
          <t xml:space="preserve">
Check MyEmma
Audience &gt; View All
Active
</t>
        </r>
      </text>
    </comment>
    <comment ref="A20" authorId="1" shapeId="0" xr:uid="{00000000-0006-0000-0400-000007000000}">
      <text>
        <r>
          <rPr>
            <b/>
            <sz val="9"/>
            <color indexed="81"/>
            <rFont val="Tahoma"/>
            <family val="2"/>
          </rPr>
          <t xml:space="preserve">Louise:
</t>
        </r>
        <r>
          <rPr>
            <sz val="9"/>
            <color indexed="81"/>
            <rFont val="Tahoma"/>
            <family val="2"/>
          </rPr>
          <t>Insights &gt; Posts
Scroll down to the specific month's posts.
Hand total the "impressions" (orange bar).
(Paid impressions are darker orange).
Hover over the orange bar to get accurarte numbers (EX: 1,067 as oposed to 1.1k).</t>
        </r>
      </text>
    </comment>
    <comment ref="A23" authorId="1" shapeId="0" xr:uid="{00000000-0006-0000-0400-000008000000}">
      <text>
        <r>
          <rPr>
            <b/>
            <sz val="9"/>
            <color indexed="81"/>
            <rFont val="Tahoma"/>
            <family val="2"/>
          </rPr>
          <t>Louise:</t>
        </r>
        <r>
          <rPr>
            <sz val="9"/>
            <color indexed="81"/>
            <rFont val="Tahoma"/>
            <family val="2"/>
          </rPr>
          <t xml:space="preserve">
Twitter Analytics home page
Scroll down to specific month.
"Tweet Impressions" in righthand summary coulmn.</t>
        </r>
      </text>
    </comment>
    <comment ref="A26" authorId="1" shapeId="0" xr:uid="{00000000-0006-0000-0400-000009000000}">
      <text>
        <r>
          <rPr>
            <b/>
            <sz val="9"/>
            <color indexed="81"/>
            <rFont val="Tahoma"/>
            <family val="2"/>
          </rPr>
          <t>Louise:</t>
        </r>
        <r>
          <rPr>
            <sz val="9"/>
            <color indexed="81"/>
            <rFont val="Tahoma"/>
            <family val="2"/>
          </rPr>
          <t xml:space="preserve">
Pinterest.com
Click "Analytics" in top left corner.
Choose date range from left menu
Choose "impressions" from menu above the chart
See total impressions below the chart</t>
        </r>
      </text>
    </comment>
    <comment ref="A28" authorId="1" shapeId="0" xr:uid="{00000000-0006-0000-0400-00000A000000}">
      <text>
        <r>
          <rPr>
            <b/>
            <sz val="9"/>
            <color indexed="81"/>
            <rFont val="Tahoma"/>
            <family val="2"/>
          </rPr>
          <t>Louise:</t>
        </r>
        <r>
          <rPr>
            <sz val="9"/>
            <color indexed="81"/>
            <rFont val="Tahoma"/>
            <family val="2"/>
          </rPr>
          <t xml:space="preserve">
Youtube.com
pvplcorg@gmail.com
Open the left-side menu.
"My channel" in top left column.
Click tab "View" on top menu, it will direct you to "channel analytics" then see "Overview"
Change the date to the specific month.
Video views on overview.</t>
        </r>
      </text>
    </comment>
    <comment ref="A36" authorId="1" shapeId="0" xr:uid="{00000000-0006-0000-0400-00000B000000}">
      <text>
        <r>
          <rPr>
            <b/>
            <sz val="9"/>
            <color indexed="81"/>
            <rFont val="Tahoma"/>
            <family val="2"/>
          </rPr>
          <t>Louise:</t>
        </r>
        <r>
          <rPr>
            <sz val="9"/>
            <color indexed="81"/>
            <rFont val="Tahoma"/>
            <family val="2"/>
          </rPr>
          <t xml:space="preserve">
Insights &gt; Posts
Change rightmost column header to "Reactions/Comments/Shares"
Scroll to specific month's posts.
Hand total all of the reactions (purple bar).
</t>
        </r>
      </text>
    </comment>
    <comment ref="A37" authorId="1" shapeId="0" xr:uid="{00000000-0006-0000-0400-00000C000000}">
      <text>
        <r>
          <rPr>
            <b/>
            <sz val="9"/>
            <color indexed="81"/>
            <rFont val="Tahoma"/>
            <family val="2"/>
          </rPr>
          <t>Louise:</t>
        </r>
        <r>
          <rPr>
            <sz val="9"/>
            <color indexed="81"/>
            <rFont val="Tahoma"/>
            <family val="2"/>
          </rPr>
          <t xml:space="preserve">
Insights &gt; Posts
Change rightmost column header to "Reactions/Comments/Shares"
Scroll to specific month's posts
Hand total all of the comments (pink bar)
</t>
        </r>
      </text>
    </comment>
    <comment ref="A38" authorId="1" shapeId="0" xr:uid="{00000000-0006-0000-0400-00000D000000}">
      <text>
        <r>
          <rPr>
            <b/>
            <sz val="9"/>
            <color indexed="81"/>
            <rFont val="Tahoma"/>
            <family val="2"/>
          </rPr>
          <t>Louise:</t>
        </r>
        <r>
          <rPr>
            <sz val="9"/>
            <color indexed="81"/>
            <rFont val="Tahoma"/>
            <family val="2"/>
          </rPr>
          <t xml:space="preserve">
Insights &gt; Posts
Change rightmost column header to "Reactions/Comments/Shares"
Scroll to specific month's posts
Hand total all of the shares (magenta)</t>
        </r>
      </text>
    </comment>
    <comment ref="A39" authorId="1" shapeId="0" xr:uid="{00000000-0006-0000-0400-00000E000000}">
      <text>
        <r>
          <rPr>
            <b/>
            <sz val="9"/>
            <color indexed="81"/>
            <rFont val="Tahoma"/>
            <family val="2"/>
          </rPr>
          <t>Louise:</t>
        </r>
        <r>
          <rPr>
            <sz val="9"/>
            <color indexed="81"/>
            <rFont val="Tahoma"/>
            <family val="2"/>
          </rPr>
          <t xml:space="preserve">
Insights &gt; Posts
Change rightmost column header to "Post Clicks/ Reactions, Comments &amp; Shares"
Scroll to specific month's posts
Hand total all of the post clicks (blue)
</t>
        </r>
      </text>
    </comment>
    <comment ref="A42" authorId="1" shapeId="0" xr:uid="{00000000-0006-0000-0400-00000F000000}">
      <text>
        <r>
          <rPr>
            <b/>
            <sz val="9"/>
            <color indexed="81"/>
            <rFont val="Tahoma"/>
            <family val="2"/>
          </rPr>
          <t>Louise:</t>
        </r>
        <r>
          <rPr>
            <sz val="9"/>
            <color indexed="81"/>
            <rFont val="Tahoma"/>
            <family val="2"/>
          </rPr>
          <t xml:space="preserve">
Twitter Analytics via Profile Icon.
Select tab "Tweets" from top menu
Change dates to specific month.
Righthand column has all stats.</t>
        </r>
      </text>
    </comment>
    <comment ref="A43" authorId="1" shapeId="0" xr:uid="{00000000-0006-0000-0400-000010000000}">
      <text>
        <r>
          <rPr>
            <b/>
            <sz val="9"/>
            <color indexed="81"/>
            <rFont val="Tahoma"/>
            <family val="2"/>
          </rPr>
          <t xml:space="preserve">Louise:
</t>
        </r>
        <r>
          <rPr>
            <sz val="9"/>
            <color indexed="81"/>
            <rFont val="Tahoma"/>
            <family val="2"/>
          </rPr>
          <t>Twitter Analytics via Profile Icon.
Select "Tweets" from top menu
Change dates to specific month.
Righthand column has all stats.</t>
        </r>
      </text>
    </comment>
    <comment ref="A44" authorId="1" shapeId="0" xr:uid="{00000000-0006-0000-0400-000011000000}">
      <text>
        <r>
          <rPr>
            <b/>
            <sz val="9"/>
            <color indexed="81"/>
            <rFont val="Tahoma"/>
            <family val="2"/>
          </rPr>
          <t xml:space="preserve">Louise:
</t>
        </r>
        <r>
          <rPr>
            <sz val="9"/>
            <color indexed="81"/>
            <rFont val="Tahoma"/>
            <family val="2"/>
          </rPr>
          <t xml:space="preserve">Twitter Analytics via Profile Icon.
Select "Tweets" from top menu
Change dates to specific month.
Righthand column has all stats.
</t>
        </r>
      </text>
    </comment>
    <comment ref="A47" authorId="1" shapeId="0" xr:uid="{00000000-0006-0000-0400-000012000000}">
      <text>
        <r>
          <rPr>
            <b/>
            <sz val="9"/>
            <color indexed="81"/>
            <rFont val="Tahoma"/>
            <family val="2"/>
          </rPr>
          <t>Louise:</t>
        </r>
        <r>
          <rPr>
            <sz val="9"/>
            <color indexed="81"/>
            <rFont val="Tahoma"/>
            <family val="2"/>
          </rPr>
          <t xml:space="preserve">
Instagram Profile
Hover over each picure from the month.
Hand total the number of hearts.
Dates are visible at the bottom of the post when opened.</t>
        </r>
      </text>
    </comment>
    <comment ref="A48" authorId="1" shapeId="0" xr:uid="{00000000-0006-0000-0400-000013000000}">
      <text>
        <r>
          <rPr>
            <b/>
            <sz val="9"/>
            <color indexed="81"/>
            <rFont val="Tahoma"/>
            <family val="2"/>
          </rPr>
          <t xml:space="preserve">Louise:
</t>
        </r>
        <r>
          <rPr>
            <sz val="9"/>
            <color indexed="81"/>
            <rFont val="Tahoma"/>
            <family val="2"/>
          </rPr>
          <t>Instagram Profile
Hover over each picure from the month.
Hand total the number of comment bubbles.
Dates are visible at the bottom of the post when opened.</t>
        </r>
      </text>
    </comment>
    <comment ref="A51" authorId="1" shapeId="0" xr:uid="{00000000-0006-0000-0400-000014000000}">
      <text>
        <r>
          <rPr>
            <b/>
            <sz val="9"/>
            <color indexed="81"/>
            <rFont val="Tahoma"/>
            <family val="2"/>
          </rPr>
          <t>Louise:</t>
        </r>
        <r>
          <rPr>
            <sz val="9"/>
            <color indexed="81"/>
            <rFont val="Tahoma"/>
            <family val="2"/>
          </rPr>
          <t xml:space="preserve">
Pinterest.com
Click "Analytics" in top left corner.
Choose date range from left menu
Choose "Saves" from menu above the chart
See total saves below the chart</t>
        </r>
      </text>
    </comment>
    <comment ref="A52" authorId="1" shapeId="0" xr:uid="{00000000-0006-0000-0400-000015000000}">
      <text>
        <r>
          <rPr>
            <b/>
            <sz val="9"/>
            <color indexed="81"/>
            <rFont val="Tahoma"/>
            <family val="2"/>
          </rPr>
          <t>Louise:</t>
        </r>
        <r>
          <rPr>
            <sz val="9"/>
            <color indexed="81"/>
            <rFont val="Tahoma"/>
            <family val="2"/>
          </rPr>
          <t xml:space="preserve">
Pinterest.com
Click "Analytics" in top left corner.
Choose date range from left menu
Choose "link clicks" from menu above the chart
See total link clicks below the chart</t>
        </r>
      </text>
    </comment>
    <comment ref="R55" authorId="2" shapeId="0" xr:uid="{00000000-0006-0000-0400-000016000000}">
      <text>
        <r>
          <rPr>
            <b/>
            <sz val="9"/>
            <color indexed="81"/>
            <rFont val="Tahoma"/>
            <charset val="1"/>
          </rPr>
          <t>Louise:</t>
        </r>
        <r>
          <rPr>
            <sz val="9"/>
            <color indexed="81"/>
            <rFont val="Tahoma"/>
            <charset val="1"/>
          </rPr>
          <t xml:space="preserve">
From 7/30/15-12/31/15
No data before that on MyEmma</t>
        </r>
      </text>
    </comment>
    <comment ref="R56" authorId="2" shapeId="0" xr:uid="{00000000-0006-0000-0400-000017000000}">
      <text>
        <r>
          <rPr>
            <b/>
            <sz val="9"/>
            <color indexed="81"/>
            <rFont val="Tahoma"/>
            <charset val="1"/>
          </rPr>
          <t>Louise:</t>
        </r>
        <r>
          <rPr>
            <sz val="9"/>
            <color indexed="81"/>
            <rFont val="Tahoma"/>
            <charset val="1"/>
          </rPr>
          <t xml:space="preserve">
From 7/30/15-12/31/15
No data before that on MyEmma</t>
        </r>
      </text>
    </comment>
    <comment ref="B65" authorId="0" shapeId="0" xr:uid="{00000000-0006-0000-0400-000018000000}">
      <text>
        <r>
          <rPr>
            <b/>
            <sz val="9"/>
            <color indexed="81"/>
            <rFont val="Tahoma"/>
            <charset val="1"/>
          </rPr>
          <t>Louise Olfarnes:</t>
        </r>
        <r>
          <rPr>
            <sz val="9"/>
            <color indexed="81"/>
            <rFont val="Tahoma"/>
            <charset val="1"/>
          </rPr>
          <t xml:space="preserve">
7 Day Planner Guided Nature Walk KABC week of Jan 29th</t>
        </r>
      </text>
    </comment>
    <comment ref="C65" authorId="0" shapeId="0" xr:uid="{00000000-0006-0000-0400-000019000000}">
      <text>
        <r>
          <rPr>
            <b/>
            <sz val="9"/>
            <color indexed="81"/>
            <rFont val="Tahoma"/>
            <charset val="1"/>
          </rPr>
          <t>Louise Olfarnes:</t>
        </r>
        <r>
          <rPr>
            <sz val="9"/>
            <color indexed="81"/>
            <rFont val="Tahoma"/>
            <charset val="1"/>
          </rPr>
          <t xml:space="preserve">
KABC 7 Day Planner Week of Feb 26th Nature Walk</t>
        </r>
      </text>
    </comment>
    <comment ref="A66" authorId="2" shapeId="0" xr:uid="{00000000-0006-0000-0400-00001A000000}">
      <text>
        <r>
          <rPr>
            <b/>
            <sz val="9"/>
            <color indexed="81"/>
            <rFont val="Tahoma"/>
            <family val="2"/>
          </rPr>
          <t>Louise:</t>
        </r>
        <r>
          <rPr>
            <sz val="9"/>
            <color indexed="81"/>
            <rFont val="Tahoma"/>
            <family val="2"/>
          </rPr>
          <t xml:space="preserve">
Twitter Analytics Home
Scroll down to specific month.
"Mentions" in righthand summary column. Or export month - total excel "Media Engagement" or to to notifications, mentions and count</t>
        </r>
      </text>
    </comment>
    <comment ref="A73" authorId="1" shapeId="0" xr:uid="{00000000-0006-0000-0400-00001B000000}">
      <text>
        <r>
          <rPr>
            <b/>
            <sz val="9"/>
            <color indexed="81"/>
            <rFont val="Tahoma"/>
            <family val="2"/>
          </rPr>
          <t>Louise:</t>
        </r>
        <r>
          <rPr>
            <sz val="9"/>
            <color indexed="81"/>
            <rFont val="Tahoma"/>
            <family val="2"/>
          </rPr>
          <t xml:space="preserve">
Google Analytics</t>
        </r>
      </text>
    </comment>
    <comment ref="A74" authorId="1" shapeId="0" xr:uid="{00000000-0006-0000-0400-00001C000000}">
      <text>
        <r>
          <rPr>
            <b/>
            <sz val="9"/>
            <color indexed="81"/>
            <rFont val="Tahoma"/>
            <family val="2"/>
          </rPr>
          <t>Louise:</t>
        </r>
        <r>
          <rPr>
            <sz val="9"/>
            <color indexed="81"/>
            <rFont val="Tahoma"/>
            <family val="2"/>
          </rPr>
          <t xml:space="preserve">
Facebook Insights</t>
        </r>
      </text>
    </comment>
    <comment ref="A76" authorId="1" shapeId="0" xr:uid="{00000000-0006-0000-0400-00001D000000}">
      <text>
        <r>
          <rPr>
            <b/>
            <sz val="9"/>
            <color indexed="81"/>
            <rFont val="Tahoma"/>
            <family val="2"/>
          </rPr>
          <t>Louise:</t>
        </r>
        <r>
          <rPr>
            <sz val="9"/>
            <color indexed="81"/>
            <rFont val="Tahoma"/>
            <family val="2"/>
          </rPr>
          <t xml:space="preserve">
Twitter account.
Analytics via profile icon.
Click "Tweets" tab.
Select specific dates.
Click "top tweets" at the top of the list.</t>
        </r>
      </text>
    </comment>
    <comment ref="A78" authorId="1" shapeId="0" xr:uid="{00000000-0006-0000-0400-00001E000000}">
      <text>
        <r>
          <rPr>
            <b/>
            <sz val="9"/>
            <color indexed="81"/>
            <rFont val="Tahoma"/>
            <family val="2"/>
          </rPr>
          <t>Louise:</t>
        </r>
        <r>
          <rPr>
            <sz val="9"/>
            <color indexed="81"/>
            <rFont val="Tahoma"/>
            <family val="2"/>
          </rPr>
          <t xml:space="preserve">
Instagram Profile
Hover over images from the month.
See which has the most likes.
Dates are visible at the bottom of the post when opened.</t>
        </r>
      </text>
    </comment>
    <comment ref="A83" authorId="2" shapeId="0" xr:uid="{00000000-0006-0000-0400-00001F000000}">
      <text>
        <r>
          <rPr>
            <b/>
            <sz val="9"/>
            <color indexed="81"/>
            <rFont val="Tahoma"/>
            <family val="2"/>
          </rPr>
          <t>Louise:</t>
        </r>
        <r>
          <rPr>
            <sz val="9"/>
            <color indexed="81"/>
            <rFont val="Tahoma"/>
            <family val="2"/>
          </rPr>
          <t xml:space="preserve">
Go to the link at the bottom of this page.
Change the dates to the specific month.
All the information is on that dashboard.</t>
        </r>
      </text>
    </comment>
    <comment ref="A87" authorId="2" shapeId="0" xr:uid="{00000000-0006-0000-0400-000020000000}">
      <text>
        <r>
          <rPr>
            <b/>
            <sz val="9"/>
            <color indexed="81"/>
            <rFont val="Tahoma"/>
            <charset val="1"/>
          </rPr>
          <t>Louise:</t>
        </r>
        <r>
          <rPr>
            <sz val="9"/>
            <color indexed="81"/>
            <rFont val="Tahoma"/>
            <charset val="1"/>
          </rPr>
          <t xml:space="preserve">
In Acquistion Overview</t>
        </r>
      </text>
    </comment>
    <comment ref="A88" authorId="2" shapeId="0" xr:uid="{00000000-0006-0000-0400-000021000000}">
      <text>
        <r>
          <rPr>
            <b/>
            <sz val="9"/>
            <color indexed="81"/>
            <rFont val="Tahoma"/>
            <charset val="1"/>
          </rPr>
          <t>Louise:</t>
        </r>
        <r>
          <rPr>
            <sz val="9"/>
            <color indexed="81"/>
            <rFont val="Tahoma"/>
            <charset val="1"/>
          </rPr>
          <t xml:space="preserve">
Acquisition/Social/Landing page</t>
        </r>
      </text>
    </comment>
    <comment ref="H96" authorId="2" shapeId="0" xr:uid="{00000000-0006-0000-0400-000022000000}">
      <text>
        <r>
          <rPr>
            <b/>
            <sz val="9"/>
            <color indexed="81"/>
            <rFont val="Tahoma"/>
            <charset val="1"/>
          </rPr>
          <t>Louise:</t>
        </r>
        <r>
          <rPr>
            <sz val="9"/>
            <color indexed="81"/>
            <rFont val="Tahoma"/>
            <charset val="1"/>
          </rPr>
          <t xml:space="preserve">
Number of session per user</t>
        </r>
      </text>
    </comment>
    <comment ref="I96" authorId="2" shapeId="0" xr:uid="{00000000-0006-0000-0400-000023000000}">
      <text>
        <r>
          <rPr>
            <b/>
            <sz val="9"/>
            <color indexed="81"/>
            <rFont val="Tahoma"/>
            <charset val="1"/>
          </rPr>
          <t>Louise:</t>
        </r>
        <r>
          <rPr>
            <sz val="9"/>
            <color indexed="81"/>
            <rFont val="Tahoma"/>
            <charset val="1"/>
          </rPr>
          <t xml:space="preserve">
Number of session per user</t>
        </r>
      </text>
    </comment>
    <comment ref="J96" authorId="2" shapeId="0" xr:uid="{00000000-0006-0000-0400-000024000000}">
      <text>
        <r>
          <rPr>
            <b/>
            <sz val="9"/>
            <color indexed="81"/>
            <rFont val="Tahoma"/>
            <charset val="1"/>
          </rPr>
          <t>Louise:</t>
        </r>
        <r>
          <rPr>
            <sz val="9"/>
            <color indexed="81"/>
            <rFont val="Tahoma"/>
            <charset val="1"/>
          </rPr>
          <t xml:space="preserve">
Number of session per user</t>
        </r>
      </text>
    </comment>
    <comment ref="A102" authorId="2" shapeId="0" xr:uid="{00000000-0006-0000-0400-000025000000}">
      <text>
        <r>
          <rPr>
            <b/>
            <sz val="9"/>
            <color indexed="81"/>
            <rFont val="Tahoma"/>
            <charset val="1"/>
          </rPr>
          <t>Louise:</t>
        </r>
        <r>
          <rPr>
            <sz val="9"/>
            <color indexed="81"/>
            <rFont val="Tahoma"/>
            <charset val="1"/>
          </rPr>
          <t xml:space="preserve">
https://ads.google.com/aw/overview?ocid=194039493&amp;__c=7850894557&amp;authuser=1&amp;__u=4664294289</t>
        </r>
      </text>
    </comment>
    <comment ref="A106" authorId="2" shapeId="0" xr:uid="{00000000-0006-0000-0400-000026000000}">
      <text>
        <r>
          <rPr>
            <b/>
            <sz val="9"/>
            <color indexed="81"/>
            <rFont val="Tahoma"/>
            <charset val="1"/>
          </rPr>
          <t>Louise:</t>
        </r>
        <r>
          <rPr>
            <sz val="9"/>
            <color indexed="81"/>
            <rFont val="Tahoma"/>
            <charset val="1"/>
          </rPr>
          <t xml:space="preserve">
scroll down to Campaigns</t>
        </r>
      </text>
    </comment>
    <comment ref="A107" authorId="2" shapeId="0" xr:uid="{00000000-0006-0000-0400-000027000000}">
      <text>
        <r>
          <rPr>
            <b/>
            <sz val="9"/>
            <color indexed="81"/>
            <rFont val="Tahoma"/>
            <charset val="1"/>
          </rPr>
          <t>Louise:</t>
        </r>
        <r>
          <rPr>
            <sz val="9"/>
            <color indexed="81"/>
            <rFont val="Tahoma"/>
            <charset val="1"/>
          </rPr>
          <t xml:space="preserve">
scroll down to Keywords. Select only the top keyword</t>
        </r>
      </text>
    </comment>
    <comment ref="A112" authorId="2" shapeId="0" xr:uid="{00000000-0006-0000-0400-000028000000}">
      <text>
        <r>
          <rPr>
            <b/>
            <sz val="9"/>
            <color indexed="81"/>
            <rFont val="Tahoma"/>
            <charset val="1"/>
          </rPr>
          <t>Louise:</t>
        </r>
        <r>
          <rPr>
            <sz val="9"/>
            <color indexed="81"/>
            <rFont val="Tahoma"/>
            <charset val="1"/>
          </rPr>
          <t xml:space="preserve">
yelp.com
pvplandconservancy@pvplc.org
password: Lulu2017
Go to 12 months, then hover over month</t>
        </r>
      </text>
    </comment>
    <comment ref="A113" authorId="2" shapeId="0" xr:uid="{00000000-0006-0000-0400-000029000000}">
      <text>
        <r>
          <rPr>
            <b/>
            <sz val="9"/>
            <color indexed="81"/>
            <rFont val="Tahoma"/>
            <charset val="1"/>
          </rPr>
          <t>Louise:</t>
        </r>
        <r>
          <rPr>
            <sz val="9"/>
            <color indexed="81"/>
            <rFont val="Tahoma"/>
            <charset val="1"/>
          </rPr>
          <t xml:space="preserve">
Click on leads, and hover over month</t>
        </r>
      </text>
    </comment>
    <comment ref="A114" authorId="2" shapeId="0" xr:uid="{00000000-0006-0000-0400-00002A000000}">
      <text>
        <r>
          <rPr>
            <b/>
            <sz val="9"/>
            <color indexed="81"/>
            <rFont val="Tahoma"/>
            <charset val="1"/>
          </rPr>
          <t>Louise:</t>
        </r>
        <r>
          <rPr>
            <sz val="9"/>
            <color indexed="81"/>
            <rFont val="Tahoma"/>
            <charset val="1"/>
          </rPr>
          <t xml:space="preserve">
yelp.com
csmith@pvplc.org
password: Pvplc0123
Go to 12 months, then hover over month</t>
        </r>
      </text>
    </comment>
    <comment ref="A115" authorId="2" shapeId="0" xr:uid="{00000000-0006-0000-0400-00002B000000}">
      <text>
        <r>
          <rPr>
            <b/>
            <sz val="9"/>
            <color indexed="81"/>
            <rFont val="Tahoma"/>
            <charset val="1"/>
          </rPr>
          <t>Louise:</t>
        </r>
        <r>
          <rPr>
            <sz val="9"/>
            <color indexed="81"/>
            <rFont val="Tahoma"/>
            <charset val="1"/>
          </rPr>
          <t xml:space="preserve">
Click on leads, and hover over month</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Louise Olfarnes</author>
    <author>intern</author>
    <author>Louise</author>
  </authors>
  <commentList>
    <comment ref="P4" authorId="0" shapeId="0" xr:uid="{00000000-0006-0000-0500-000001000000}">
      <text>
        <r>
          <rPr>
            <b/>
            <sz val="9"/>
            <color indexed="81"/>
            <rFont val="Tahoma"/>
            <family val="2"/>
          </rPr>
          <t>Louise Olfarnes:</t>
        </r>
        <r>
          <rPr>
            <sz val="9"/>
            <color indexed="81"/>
            <rFont val="Tahoma"/>
            <family val="2"/>
          </rPr>
          <t xml:space="preserve">
Data ended 2015</t>
        </r>
      </text>
    </comment>
    <comment ref="A6" authorId="1" shapeId="0" xr:uid="{00000000-0006-0000-0500-000002000000}">
      <text>
        <r>
          <rPr>
            <b/>
            <sz val="9"/>
            <color indexed="81"/>
            <rFont val="Tahoma"/>
            <family val="2"/>
          </rPr>
          <t>Louise:</t>
        </r>
        <r>
          <rPr>
            <sz val="9"/>
            <color indexed="81"/>
            <rFont val="Tahoma"/>
            <family val="2"/>
          </rPr>
          <t xml:space="preserve">
Insights &gt; Likes
Move curser to the last day of the specific month on the "Total Page Likes" graph.
</t>
        </r>
      </text>
    </comment>
    <comment ref="A7" authorId="2" shapeId="0" xr:uid="{00000000-0006-0000-0500-000003000000}">
      <text>
        <r>
          <rPr>
            <b/>
            <sz val="9"/>
            <color indexed="81"/>
            <rFont val="Tahoma"/>
            <family val="2"/>
          </rPr>
          <t>Louise:</t>
        </r>
        <r>
          <rPr>
            <sz val="9"/>
            <color indexed="81"/>
            <rFont val="Tahoma"/>
            <family val="2"/>
          </rPr>
          <t xml:space="preserve">
Twitter Analytics &gt; Audiences
Hover curser over the graph to the last day of the specific month.
This gives the follower count as of that day.</t>
        </r>
      </text>
    </comment>
    <comment ref="A8" authorId="1" shapeId="0" xr:uid="{00000000-0006-0000-0500-000004000000}">
      <text>
        <r>
          <rPr>
            <b/>
            <sz val="9"/>
            <color indexed="81"/>
            <rFont val="Tahoma"/>
            <family val="2"/>
          </rPr>
          <t>Louise:</t>
        </r>
        <r>
          <rPr>
            <sz val="9"/>
            <color indexed="81"/>
            <rFont val="Tahoma"/>
            <family val="2"/>
          </rPr>
          <t xml:space="preserve">
Pinterest.com
Hover over pvplc icon on far right.
Choose "My Profile" 
View follower count.
(For most accuracy, must be done at the very end of the month or very beginning of the following month)</t>
        </r>
      </text>
    </comment>
    <comment ref="A9" authorId="1" shapeId="0" xr:uid="{00000000-0006-0000-0500-000005000000}">
      <text>
        <r>
          <rPr>
            <b/>
            <sz val="9"/>
            <color indexed="81"/>
            <rFont val="Tahoma"/>
            <family val="2"/>
          </rPr>
          <t>Louise:</t>
        </r>
        <r>
          <rPr>
            <sz val="9"/>
            <color indexed="81"/>
            <rFont val="Tahoma"/>
            <family val="2"/>
          </rPr>
          <t xml:space="preserve">
Instagram.com/pvplc
View follower count.
(For most accuracy, must be done at the very end of the month or very beginning of the following month)</t>
        </r>
      </text>
    </comment>
    <comment ref="A10" authorId="2" shapeId="0" xr:uid="{00000000-0006-0000-0500-000006000000}">
      <text>
        <r>
          <rPr>
            <b/>
            <sz val="9"/>
            <color indexed="81"/>
            <rFont val="Tahoma"/>
            <family val="2"/>
          </rPr>
          <t>Louise:</t>
        </r>
        <r>
          <rPr>
            <sz val="9"/>
            <color indexed="81"/>
            <rFont val="Tahoma"/>
            <family val="2"/>
          </rPr>
          <t xml:space="preserve">
Check MyEmma
Audience &gt; View All
Active
</t>
        </r>
      </text>
    </comment>
    <comment ref="A20" authorId="1" shapeId="0" xr:uid="{00000000-0006-0000-0500-000007000000}">
      <text>
        <r>
          <rPr>
            <b/>
            <sz val="9"/>
            <color indexed="81"/>
            <rFont val="Tahoma"/>
            <family val="2"/>
          </rPr>
          <t xml:space="preserve">Louise:
</t>
        </r>
        <r>
          <rPr>
            <sz val="9"/>
            <color indexed="81"/>
            <rFont val="Tahoma"/>
            <family val="2"/>
          </rPr>
          <t>Insights &gt; Posts
Scroll down to the specific month's posts.
Hand total the "impressions" (orange bar).
(Paid impressions are darker orange).
Hover over the orange bar to get accurarte numbers (EX: 1,067 as oposed to 1.1k).</t>
        </r>
      </text>
    </comment>
    <comment ref="A23" authorId="1" shapeId="0" xr:uid="{00000000-0006-0000-0500-000008000000}">
      <text>
        <r>
          <rPr>
            <b/>
            <sz val="9"/>
            <color indexed="81"/>
            <rFont val="Tahoma"/>
            <family val="2"/>
          </rPr>
          <t>Louise:</t>
        </r>
        <r>
          <rPr>
            <sz val="9"/>
            <color indexed="81"/>
            <rFont val="Tahoma"/>
            <family val="2"/>
          </rPr>
          <t xml:space="preserve">
Twitter Analytics home page
Scroll down to specific month.
"Tweet Impressions" in righthand summary coulmn.</t>
        </r>
      </text>
    </comment>
    <comment ref="A26" authorId="1" shapeId="0" xr:uid="{00000000-0006-0000-0500-000009000000}">
      <text>
        <r>
          <rPr>
            <b/>
            <sz val="9"/>
            <color indexed="81"/>
            <rFont val="Tahoma"/>
            <family val="2"/>
          </rPr>
          <t>Louise:</t>
        </r>
        <r>
          <rPr>
            <sz val="9"/>
            <color indexed="81"/>
            <rFont val="Tahoma"/>
            <family val="2"/>
          </rPr>
          <t xml:space="preserve">
Pinterest.com
Click "Analytics" in top left corner.
Click "More &gt;" on "Your Pinterest Profile."
Change date to specific month.
Select "Export Data" in the upper right hand corner.
Open the Excel sheet and total the "Impressions" column with AutoSum.</t>
        </r>
      </text>
    </comment>
    <comment ref="A28" authorId="1" shapeId="0" xr:uid="{00000000-0006-0000-0500-00000A000000}">
      <text>
        <r>
          <rPr>
            <b/>
            <sz val="9"/>
            <color indexed="81"/>
            <rFont val="Tahoma"/>
            <family val="2"/>
          </rPr>
          <t>Louise:</t>
        </r>
        <r>
          <rPr>
            <sz val="9"/>
            <color indexed="81"/>
            <rFont val="Tahoma"/>
            <family val="2"/>
          </rPr>
          <t xml:space="preserve">
Youtube.com
pvplcorg@gmail.com
Open the left-side menu.
"My channel" in top left column.
Click "Views" at the top of the page.
Change the date to the specific month.
Video views on overview.</t>
        </r>
      </text>
    </comment>
    <comment ref="A36" authorId="1" shapeId="0" xr:uid="{00000000-0006-0000-0500-00000B000000}">
      <text>
        <r>
          <rPr>
            <b/>
            <sz val="9"/>
            <color indexed="81"/>
            <rFont val="Tahoma"/>
            <family val="2"/>
          </rPr>
          <t>Louise:</t>
        </r>
        <r>
          <rPr>
            <sz val="9"/>
            <color indexed="81"/>
            <rFont val="Tahoma"/>
            <family val="2"/>
          </rPr>
          <t xml:space="preserve">
Insights &gt; Posts
Change rightmost column header to "Reactions/Comments/Shares"
Scroll to specific month's posts.
Hand total all of the reactions (purple bar).
</t>
        </r>
      </text>
    </comment>
    <comment ref="A37" authorId="1" shapeId="0" xr:uid="{00000000-0006-0000-0500-00000C000000}">
      <text>
        <r>
          <rPr>
            <b/>
            <sz val="9"/>
            <color indexed="81"/>
            <rFont val="Tahoma"/>
            <family val="2"/>
          </rPr>
          <t>Louise:</t>
        </r>
        <r>
          <rPr>
            <sz val="9"/>
            <color indexed="81"/>
            <rFont val="Tahoma"/>
            <family val="2"/>
          </rPr>
          <t xml:space="preserve">
Insights &gt; Posts
Change rightmost column header to "Reactions/Comments/Shares"
Scroll to specific month's posts
Hand total all of the comments (pink bar)
</t>
        </r>
      </text>
    </comment>
    <comment ref="A38" authorId="1" shapeId="0" xr:uid="{00000000-0006-0000-0500-00000D000000}">
      <text>
        <r>
          <rPr>
            <b/>
            <sz val="9"/>
            <color indexed="81"/>
            <rFont val="Tahoma"/>
            <family val="2"/>
          </rPr>
          <t>Louise:</t>
        </r>
        <r>
          <rPr>
            <sz val="9"/>
            <color indexed="81"/>
            <rFont val="Tahoma"/>
            <family val="2"/>
          </rPr>
          <t xml:space="preserve">
Insights &gt; Posts
Change rightmost column header to "Reactions/Comments/Shares"
Scroll to specific month's posts
Hand total all of the shares (magenta)</t>
        </r>
      </text>
    </comment>
    <comment ref="A39" authorId="1" shapeId="0" xr:uid="{00000000-0006-0000-0500-00000E000000}">
      <text>
        <r>
          <rPr>
            <b/>
            <sz val="9"/>
            <color indexed="81"/>
            <rFont val="Tahoma"/>
            <family val="2"/>
          </rPr>
          <t>Louise:</t>
        </r>
        <r>
          <rPr>
            <sz val="9"/>
            <color indexed="81"/>
            <rFont val="Tahoma"/>
            <family val="2"/>
          </rPr>
          <t xml:space="preserve">
Insights &gt; Posts
Change rightmost column header to "Post Clicks/ Reactions, Comments &amp; Shares"
Scroll to specific month's posts
Hand total all of the post clicks (blue)
</t>
        </r>
      </text>
    </comment>
    <comment ref="A42" authorId="1" shapeId="0" xr:uid="{00000000-0006-0000-0500-00000F000000}">
      <text>
        <r>
          <rPr>
            <b/>
            <sz val="9"/>
            <color indexed="81"/>
            <rFont val="Tahoma"/>
            <family val="2"/>
          </rPr>
          <t>Louise:</t>
        </r>
        <r>
          <rPr>
            <sz val="9"/>
            <color indexed="81"/>
            <rFont val="Tahoma"/>
            <family val="2"/>
          </rPr>
          <t xml:space="preserve">
Twitter Analytics via Profile Icon.
Select "Tweets" from top menu
Change dates to specific month.
Righthand column has all stats.</t>
        </r>
      </text>
    </comment>
    <comment ref="A43" authorId="1" shapeId="0" xr:uid="{00000000-0006-0000-0500-000010000000}">
      <text>
        <r>
          <rPr>
            <b/>
            <sz val="9"/>
            <color indexed="81"/>
            <rFont val="Tahoma"/>
            <family val="2"/>
          </rPr>
          <t xml:space="preserve">Louise:
</t>
        </r>
        <r>
          <rPr>
            <sz val="9"/>
            <color indexed="81"/>
            <rFont val="Tahoma"/>
            <family val="2"/>
          </rPr>
          <t>Twitter Analytics via Profile Icon.
Select "Tweets" from top menu
Change dates to specific month.
Righthand column has all stats.</t>
        </r>
      </text>
    </comment>
    <comment ref="A44" authorId="1" shapeId="0" xr:uid="{00000000-0006-0000-0500-000011000000}">
      <text>
        <r>
          <rPr>
            <b/>
            <sz val="9"/>
            <color indexed="81"/>
            <rFont val="Tahoma"/>
            <family val="2"/>
          </rPr>
          <t xml:space="preserve">Louise:
</t>
        </r>
        <r>
          <rPr>
            <sz val="9"/>
            <color indexed="81"/>
            <rFont val="Tahoma"/>
            <family val="2"/>
          </rPr>
          <t xml:space="preserve">Twitter Analytics via Profile Icon.
Select "Tweets" from top menu
Change dates to specific month.
Righthand column has all stats.
</t>
        </r>
      </text>
    </comment>
    <comment ref="A47" authorId="1" shapeId="0" xr:uid="{00000000-0006-0000-0500-000012000000}">
      <text>
        <r>
          <rPr>
            <b/>
            <sz val="9"/>
            <color indexed="81"/>
            <rFont val="Tahoma"/>
            <family val="2"/>
          </rPr>
          <t>Louise:</t>
        </r>
        <r>
          <rPr>
            <sz val="9"/>
            <color indexed="81"/>
            <rFont val="Tahoma"/>
            <family val="2"/>
          </rPr>
          <t xml:space="preserve">
Instagram Profile
Hover over each picure from the month.
Hand total the number of hearts.
Dates are visible at the bottom of the post when opened.</t>
        </r>
      </text>
    </comment>
    <comment ref="A48" authorId="1" shapeId="0" xr:uid="{00000000-0006-0000-0500-000013000000}">
      <text>
        <r>
          <rPr>
            <b/>
            <sz val="9"/>
            <color indexed="81"/>
            <rFont val="Tahoma"/>
            <family val="2"/>
          </rPr>
          <t xml:space="preserve">Louise:
</t>
        </r>
        <r>
          <rPr>
            <sz val="9"/>
            <color indexed="81"/>
            <rFont val="Tahoma"/>
            <family val="2"/>
          </rPr>
          <t>Instagram Profile
Hover over each picure from the month.
Hand total the number of comment bubbles.
Dates are visible at the bottom of the post when opened.</t>
        </r>
      </text>
    </comment>
    <comment ref="A51" authorId="1" shapeId="0" xr:uid="{00000000-0006-0000-0500-000014000000}">
      <text>
        <r>
          <rPr>
            <b/>
            <sz val="9"/>
            <color indexed="81"/>
            <rFont val="Tahoma"/>
            <family val="2"/>
          </rPr>
          <t>Louise:</t>
        </r>
        <r>
          <rPr>
            <sz val="9"/>
            <color indexed="81"/>
            <rFont val="Tahoma"/>
            <family val="2"/>
          </rPr>
          <t xml:space="preserve">
Pinterest.com
</t>
        </r>
        <r>
          <rPr>
            <b/>
            <sz val="9"/>
            <color indexed="81"/>
            <rFont val="Tahoma"/>
            <family val="2"/>
          </rPr>
          <t>(Same Excel sheet as used for "impressions")</t>
        </r>
        <r>
          <rPr>
            <sz val="9"/>
            <color indexed="81"/>
            <rFont val="Tahoma"/>
            <family val="2"/>
          </rPr>
          <t xml:space="preserve">
Click "Analytics" in top left corner.
Click "More &gt;" on "Your Pinterest Profile."
Change date to specific month.
Click "Export Data" in the upper righthand corner.
</t>
        </r>
        <r>
          <rPr>
            <b/>
            <sz val="9"/>
            <color indexed="81"/>
            <rFont val="Tahoma"/>
            <family val="2"/>
          </rPr>
          <t>Open the Excel sheet and total the "Saves" column using AutoSum.</t>
        </r>
      </text>
    </comment>
    <comment ref="A52" authorId="1" shapeId="0" xr:uid="{00000000-0006-0000-0500-000015000000}">
      <text>
        <r>
          <rPr>
            <b/>
            <sz val="9"/>
            <color indexed="81"/>
            <rFont val="Tahoma"/>
            <family val="2"/>
          </rPr>
          <t>Louise:</t>
        </r>
        <r>
          <rPr>
            <sz val="9"/>
            <color indexed="81"/>
            <rFont val="Tahoma"/>
            <family val="2"/>
          </rPr>
          <t xml:space="preserve">
Pinterest.com
</t>
        </r>
        <r>
          <rPr>
            <b/>
            <sz val="9"/>
            <color indexed="81"/>
            <rFont val="Tahoma"/>
            <family val="2"/>
          </rPr>
          <t>(Same Excel sheet as used for "saves", and "impressions")</t>
        </r>
        <r>
          <rPr>
            <sz val="9"/>
            <color indexed="81"/>
            <rFont val="Tahoma"/>
            <family val="2"/>
          </rPr>
          <t xml:space="preserve">
Click "Analytics" in top left corner.
Click "More &gt;" on "Your Pinterest Profile."
Change date to specific month.
Click "Export Data" in the upper righthand corner.
</t>
        </r>
        <r>
          <rPr>
            <b/>
            <sz val="9"/>
            <color indexed="81"/>
            <rFont val="Tahoma"/>
            <family val="2"/>
          </rPr>
          <t>Open the Excel sheet and total the "Clicks" column using AutoSum.</t>
        </r>
      </text>
    </comment>
    <comment ref="Q55" authorId="2" shapeId="0" xr:uid="{00000000-0006-0000-0500-000016000000}">
      <text>
        <r>
          <rPr>
            <b/>
            <sz val="9"/>
            <color indexed="81"/>
            <rFont val="Tahoma"/>
            <family val="2"/>
          </rPr>
          <t>Louise:</t>
        </r>
        <r>
          <rPr>
            <sz val="9"/>
            <color indexed="81"/>
            <rFont val="Tahoma"/>
            <family val="2"/>
          </rPr>
          <t xml:space="preserve">
From 7/30/15-12/31/15
No data before that on MyEmma</t>
        </r>
      </text>
    </comment>
    <comment ref="Q56" authorId="2" shapeId="0" xr:uid="{00000000-0006-0000-0500-000017000000}">
      <text>
        <r>
          <rPr>
            <b/>
            <sz val="9"/>
            <color indexed="81"/>
            <rFont val="Tahoma"/>
            <family val="2"/>
          </rPr>
          <t>Louise:</t>
        </r>
        <r>
          <rPr>
            <sz val="9"/>
            <color indexed="81"/>
            <rFont val="Tahoma"/>
            <family val="2"/>
          </rPr>
          <t xml:space="preserve">
From 7/30/15-12/31/15
No data before that on MyEmma</t>
        </r>
      </text>
    </comment>
    <comment ref="B65" authorId="0" shapeId="0" xr:uid="{00000000-0006-0000-0500-000018000000}">
      <text>
        <r>
          <rPr>
            <b/>
            <sz val="9"/>
            <color indexed="81"/>
            <rFont val="Tahoma"/>
            <family val="2"/>
          </rPr>
          <t>Louise Olfarnes:</t>
        </r>
        <r>
          <rPr>
            <sz val="9"/>
            <color indexed="81"/>
            <rFont val="Tahoma"/>
            <family val="2"/>
          </rPr>
          <t xml:space="preserve">
7 Day Planner Guided Nature Walk KABC week of Jan 29th</t>
        </r>
      </text>
    </comment>
    <comment ref="C65" authorId="0" shapeId="0" xr:uid="{00000000-0006-0000-0500-000019000000}">
      <text>
        <r>
          <rPr>
            <b/>
            <sz val="9"/>
            <color indexed="81"/>
            <rFont val="Tahoma"/>
            <family val="2"/>
          </rPr>
          <t>Louise Olfarnes:</t>
        </r>
        <r>
          <rPr>
            <sz val="9"/>
            <color indexed="81"/>
            <rFont val="Tahoma"/>
            <family val="2"/>
          </rPr>
          <t xml:space="preserve">
KABC 7 Day Planner Week of Feb 26th Nature Walk</t>
        </r>
      </text>
    </comment>
    <comment ref="A66" authorId="2" shapeId="0" xr:uid="{00000000-0006-0000-0500-00001A000000}">
      <text>
        <r>
          <rPr>
            <b/>
            <sz val="9"/>
            <color indexed="81"/>
            <rFont val="Tahoma"/>
            <family val="2"/>
          </rPr>
          <t>Louise:</t>
        </r>
        <r>
          <rPr>
            <sz val="9"/>
            <color indexed="81"/>
            <rFont val="Tahoma"/>
            <family val="2"/>
          </rPr>
          <t xml:space="preserve">
Twitter Analytics Home
Scroll down to specific month.
"Mentions" in righthand summary column. Or export month - total excel "Media Engagement" or to to notifications, mentions and count</t>
        </r>
      </text>
    </comment>
    <comment ref="A73" authorId="1" shapeId="0" xr:uid="{00000000-0006-0000-0500-00001B000000}">
      <text>
        <r>
          <rPr>
            <b/>
            <sz val="9"/>
            <color indexed="81"/>
            <rFont val="Tahoma"/>
            <family val="2"/>
          </rPr>
          <t>Louise:</t>
        </r>
        <r>
          <rPr>
            <sz val="9"/>
            <color indexed="81"/>
            <rFont val="Tahoma"/>
            <family val="2"/>
          </rPr>
          <t xml:space="preserve">
Google Analytics</t>
        </r>
      </text>
    </comment>
    <comment ref="A74" authorId="1" shapeId="0" xr:uid="{00000000-0006-0000-0500-00001C000000}">
      <text>
        <r>
          <rPr>
            <b/>
            <sz val="9"/>
            <color indexed="81"/>
            <rFont val="Tahoma"/>
            <family val="2"/>
          </rPr>
          <t>Louise:</t>
        </r>
        <r>
          <rPr>
            <sz val="9"/>
            <color indexed="81"/>
            <rFont val="Tahoma"/>
            <family val="2"/>
          </rPr>
          <t xml:space="preserve">
Facebook Insights</t>
        </r>
      </text>
    </comment>
    <comment ref="A75" authorId="1" shapeId="0" xr:uid="{00000000-0006-0000-0500-00001D000000}">
      <text>
        <r>
          <rPr>
            <b/>
            <sz val="9"/>
            <color indexed="81"/>
            <rFont val="Tahoma"/>
            <family val="2"/>
          </rPr>
          <t>Louise:</t>
        </r>
        <r>
          <rPr>
            <sz val="9"/>
            <color indexed="81"/>
            <rFont val="Tahoma"/>
            <family val="2"/>
          </rPr>
          <t xml:space="preserve">
Twitter account.
Analytics via profile icon.
Click "Tweets" tab.
Select specific dates.
Click "top tweets" at the top of the list.</t>
        </r>
      </text>
    </comment>
    <comment ref="A77" authorId="1" shapeId="0" xr:uid="{00000000-0006-0000-0500-00001E000000}">
      <text>
        <r>
          <rPr>
            <b/>
            <sz val="9"/>
            <color indexed="81"/>
            <rFont val="Tahoma"/>
            <family val="2"/>
          </rPr>
          <t>Louise:</t>
        </r>
        <r>
          <rPr>
            <sz val="9"/>
            <color indexed="81"/>
            <rFont val="Tahoma"/>
            <family val="2"/>
          </rPr>
          <t xml:space="preserve">
Instagram Profile
Hover over images from the month.
See which has the most likes.
Dates are visible at the bottom of the post when opened.</t>
        </r>
      </text>
    </comment>
    <comment ref="A81" authorId="2" shapeId="0" xr:uid="{00000000-0006-0000-0500-00001F000000}">
      <text>
        <r>
          <rPr>
            <b/>
            <sz val="9"/>
            <color indexed="81"/>
            <rFont val="Tahoma"/>
            <family val="2"/>
          </rPr>
          <t>Louise:</t>
        </r>
        <r>
          <rPr>
            <sz val="9"/>
            <color indexed="81"/>
            <rFont val="Tahoma"/>
            <family val="2"/>
          </rPr>
          <t xml:space="preserve">
Go to the link at the bottom of this page.
Change the dates to the specific month.
All the information is on that dashboard.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Louise Olfarnes</author>
    <author>intern</author>
    <author>Louise</author>
  </authors>
  <commentList>
    <comment ref="O4" authorId="0" shapeId="0" xr:uid="{00000000-0006-0000-0600-000001000000}">
      <text>
        <r>
          <rPr>
            <b/>
            <sz val="9"/>
            <color indexed="81"/>
            <rFont val="Tahoma"/>
            <family val="2"/>
          </rPr>
          <t>Louise Olfarnes:</t>
        </r>
        <r>
          <rPr>
            <sz val="9"/>
            <color indexed="81"/>
            <rFont val="Tahoma"/>
            <family val="2"/>
          </rPr>
          <t xml:space="preserve">
Data ended 2015</t>
        </r>
      </text>
    </comment>
    <comment ref="A6" authorId="1" shapeId="0" xr:uid="{00000000-0006-0000-0600-000002000000}">
      <text>
        <r>
          <rPr>
            <b/>
            <sz val="9"/>
            <color indexed="81"/>
            <rFont val="Tahoma"/>
            <family val="2"/>
          </rPr>
          <t>Louise:</t>
        </r>
        <r>
          <rPr>
            <sz val="9"/>
            <color indexed="81"/>
            <rFont val="Tahoma"/>
            <family val="2"/>
          </rPr>
          <t xml:space="preserve">
Insights &gt; Likes
Move curser to the last day of the specific month on the "Total Page Likes" graph.
</t>
        </r>
      </text>
    </comment>
    <comment ref="A7" authorId="2" shapeId="0" xr:uid="{00000000-0006-0000-0600-000003000000}">
      <text>
        <r>
          <rPr>
            <b/>
            <sz val="9"/>
            <color indexed="81"/>
            <rFont val="Tahoma"/>
            <family val="2"/>
          </rPr>
          <t>Louise:</t>
        </r>
        <r>
          <rPr>
            <sz val="9"/>
            <color indexed="81"/>
            <rFont val="Tahoma"/>
            <family val="2"/>
          </rPr>
          <t xml:space="preserve">
Twitter Analytics &gt; Audiences
Hover curser over the graph to the last day of the specific month.
This gives the follower count as of that day.</t>
        </r>
      </text>
    </comment>
    <comment ref="A8" authorId="1" shapeId="0" xr:uid="{00000000-0006-0000-0600-000004000000}">
      <text>
        <r>
          <rPr>
            <b/>
            <sz val="9"/>
            <color indexed="81"/>
            <rFont val="Tahoma"/>
            <family val="2"/>
          </rPr>
          <t>Louise:</t>
        </r>
        <r>
          <rPr>
            <sz val="9"/>
            <color indexed="81"/>
            <rFont val="Tahoma"/>
            <family val="2"/>
          </rPr>
          <t xml:space="preserve">
Pinterest.com
Hover over pvplc icon on far right.
Choose "My Profile" 
View follower count.
(For most accuracy, must be done at the very end of the month or very beginning of the following month)</t>
        </r>
      </text>
    </comment>
    <comment ref="A9" authorId="1" shapeId="0" xr:uid="{00000000-0006-0000-0600-000005000000}">
      <text>
        <r>
          <rPr>
            <b/>
            <sz val="9"/>
            <color indexed="81"/>
            <rFont val="Tahoma"/>
            <family val="2"/>
          </rPr>
          <t>Louise:</t>
        </r>
        <r>
          <rPr>
            <sz val="9"/>
            <color indexed="81"/>
            <rFont val="Tahoma"/>
            <family val="2"/>
          </rPr>
          <t xml:space="preserve">
Instagram.com/pvplc
View follower count.
(For most accuracy, must be done at the very end of the month or very beginning of the following month)</t>
        </r>
      </text>
    </comment>
    <comment ref="A10" authorId="2" shapeId="0" xr:uid="{00000000-0006-0000-0600-000006000000}">
      <text>
        <r>
          <rPr>
            <b/>
            <sz val="9"/>
            <color indexed="81"/>
            <rFont val="Tahoma"/>
            <charset val="1"/>
          </rPr>
          <t>Louise:</t>
        </r>
        <r>
          <rPr>
            <sz val="9"/>
            <color indexed="81"/>
            <rFont val="Tahoma"/>
            <charset val="1"/>
          </rPr>
          <t xml:space="preserve">
Check MyEmma
Audience &gt; View All
Active
</t>
        </r>
      </text>
    </comment>
    <comment ref="A20" authorId="1" shapeId="0" xr:uid="{00000000-0006-0000-0600-000007000000}">
      <text>
        <r>
          <rPr>
            <b/>
            <sz val="9"/>
            <color indexed="81"/>
            <rFont val="Tahoma"/>
            <family val="2"/>
          </rPr>
          <t xml:space="preserve">Louise:
</t>
        </r>
        <r>
          <rPr>
            <sz val="9"/>
            <color indexed="81"/>
            <rFont val="Tahoma"/>
            <family val="2"/>
          </rPr>
          <t>Insights &gt; Posts
Scroll down to the specific month's posts.
Hand total the "impressions" (orange bar).
(Paid impressions are darker orange).
Hover over the orange bar to get accurarte numbers (EX: 1,067 as oposed to 1.1k).</t>
        </r>
      </text>
    </comment>
    <comment ref="A23" authorId="1" shapeId="0" xr:uid="{00000000-0006-0000-0600-000008000000}">
      <text>
        <r>
          <rPr>
            <b/>
            <sz val="9"/>
            <color indexed="81"/>
            <rFont val="Tahoma"/>
            <family val="2"/>
          </rPr>
          <t>Louise:</t>
        </r>
        <r>
          <rPr>
            <sz val="9"/>
            <color indexed="81"/>
            <rFont val="Tahoma"/>
            <family val="2"/>
          </rPr>
          <t xml:space="preserve">
Twitter Analytics home page
Scroll down to specific month.
"Tweet Impressions" in righthand summary coulmn.</t>
        </r>
      </text>
    </comment>
    <comment ref="A26" authorId="1" shapeId="0" xr:uid="{00000000-0006-0000-0600-000009000000}">
      <text>
        <r>
          <rPr>
            <b/>
            <sz val="9"/>
            <color indexed="81"/>
            <rFont val="Tahoma"/>
            <family val="2"/>
          </rPr>
          <t>Louise:</t>
        </r>
        <r>
          <rPr>
            <sz val="9"/>
            <color indexed="81"/>
            <rFont val="Tahoma"/>
            <family val="2"/>
          </rPr>
          <t xml:space="preserve">
Pinterest.com
Click "Analytics" in top left corner.
Click "More &gt;" on "Your Pinterest Profile."
Change date to specific month.
Select "Export Data" in the upper right hand corner.
Open the Excel sheet and total the "Impressions" column with AutoSum.</t>
        </r>
      </text>
    </comment>
    <comment ref="A28" authorId="1" shapeId="0" xr:uid="{00000000-0006-0000-0600-00000A000000}">
      <text>
        <r>
          <rPr>
            <b/>
            <sz val="9"/>
            <color indexed="81"/>
            <rFont val="Tahoma"/>
            <family val="2"/>
          </rPr>
          <t>Louise:</t>
        </r>
        <r>
          <rPr>
            <sz val="9"/>
            <color indexed="81"/>
            <rFont val="Tahoma"/>
            <family val="2"/>
          </rPr>
          <t xml:space="preserve">
Youtube.com
pvplcorg@gmail.com
Open the left-side menu.
"My channel" in top left column.
Click "Views" at the top of the page.
Change the date to the specific month.
Video views on overview.</t>
        </r>
      </text>
    </comment>
    <comment ref="A36" authorId="1" shapeId="0" xr:uid="{00000000-0006-0000-0600-00000B000000}">
      <text>
        <r>
          <rPr>
            <b/>
            <sz val="9"/>
            <color indexed="81"/>
            <rFont val="Tahoma"/>
            <family val="2"/>
          </rPr>
          <t>Louise:</t>
        </r>
        <r>
          <rPr>
            <sz val="9"/>
            <color indexed="81"/>
            <rFont val="Tahoma"/>
            <family val="2"/>
          </rPr>
          <t xml:space="preserve">
Insights &gt; Posts
Change rightmost column header to "Reactions/Comments/Shares"
Scroll to specific month's posts.
Hand total all of the reactions (purple bar).
</t>
        </r>
      </text>
    </comment>
    <comment ref="A37" authorId="1" shapeId="0" xr:uid="{00000000-0006-0000-0600-00000C000000}">
      <text>
        <r>
          <rPr>
            <b/>
            <sz val="9"/>
            <color indexed="81"/>
            <rFont val="Tahoma"/>
            <family val="2"/>
          </rPr>
          <t>Louise:</t>
        </r>
        <r>
          <rPr>
            <sz val="9"/>
            <color indexed="81"/>
            <rFont val="Tahoma"/>
            <family val="2"/>
          </rPr>
          <t xml:space="preserve">
Insights &gt; Posts
Change rightmost column header to "Reactions/Comments/Shares"
Scroll to specific month's posts
Hand total all of the comments (pink bar)
</t>
        </r>
      </text>
    </comment>
    <comment ref="A38" authorId="1" shapeId="0" xr:uid="{00000000-0006-0000-0600-00000D000000}">
      <text>
        <r>
          <rPr>
            <b/>
            <sz val="9"/>
            <color indexed="81"/>
            <rFont val="Tahoma"/>
            <family val="2"/>
          </rPr>
          <t>Louise:</t>
        </r>
        <r>
          <rPr>
            <sz val="9"/>
            <color indexed="81"/>
            <rFont val="Tahoma"/>
            <family val="2"/>
          </rPr>
          <t xml:space="preserve">
Insights &gt; Posts
Change rightmost column header to "Reactions/Comments/Shares"
Scroll to specific month's posts
Hand total all of the shares (magenta)</t>
        </r>
      </text>
    </comment>
    <comment ref="A39" authorId="1" shapeId="0" xr:uid="{00000000-0006-0000-0600-00000E000000}">
      <text>
        <r>
          <rPr>
            <b/>
            <sz val="9"/>
            <color indexed="81"/>
            <rFont val="Tahoma"/>
            <family val="2"/>
          </rPr>
          <t>Louise:</t>
        </r>
        <r>
          <rPr>
            <sz val="9"/>
            <color indexed="81"/>
            <rFont val="Tahoma"/>
            <family val="2"/>
          </rPr>
          <t xml:space="preserve">
Insights &gt; Posts
Change rightmost column header to "Post Clicks/ Reactions, Comments &amp; Shares"
Scroll to specific month's posts
Hand total all of the post clicks (blue)
</t>
        </r>
      </text>
    </comment>
    <comment ref="A42" authorId="1" shapeId="0" xr:uid="{00000000-0006-0000-0600-00000F000000}">
      <text>
        <r>
          <rPr>
            <b/>
            <sz val="9"/>
            <color indexed="81"/>
            <rFont val="Tahoma"/>
            <family val="2"/>
          </rPr>
          <t>Louise:</t>
        </r>
        <r>
          <rPr>
            <sz val="9"/>
            <color indexed="81"/>
            <rFont val="Tahoma"/>
            <family val="2"/>
          </rPr>
          <t xml:space="preserve">
Twitter Analytics via Profile Icon.
Select "Tweets" from top menu
Change dates to specific month.
Righthand column has all stats.</t>
        </r>
      </text>
    </comment>
    <comment ref="A43" authorId="1" shapeId="0" xr:uid="{00000000-0006-0000-0600-000010000000}">
      <text>
        <r>
          <rPr>
            <b/>
            <sz val="9"/>
            <color indexed="81"/>
            <rFont val="Tahoma"/>
            <family val="2"/>
          </rPr>
          <t xml:space="preserve">Louise:
</t>
        </r>
        <r>
          <rPr>
            <sz val="9"/>
            <color indexed="81"/>
            <rFont val="Tahoma"/>
            <family val="2"/>
          </rPr>
          <t>Twitter Analytics via Profile Icon.
Select "Tweets" from top menu
Change dates to specific month.
Righthand column has all stats.</t>
        </r>
      </text>
    </comment>
    <comment ref="A44" authorId="1" shapeId="0" xr:uid="{00000000-0006-0000-0600-000011000000}">
      <text>
        <r>
          <rPr>
            <b/>
            <sz val="9"/>
            <color indexed="81"/>
            <rFont val="Tahoma"/>
            <family val="2"/>
          </rPr>
          <t xml:space="preserve">Louise:
</t>
        </r>
        <r>
          <rPr>
            <sz val="9"/>
            <color indexed="81"/>
            <rFont val="Tahoma"/>
            <family val="2"/>
          </rPr>
          <t xml:space="preserve">Twitter Analytics via Profile Icon.
Select "Tweets" from top menu
Change dates to specific month.
Righthand column has all stats.
</t>
        </r>
      </text>
    </comment>
    <comment ref="A47" authorId="1" shapeId="0" xr:uid="{00000000-0006-0000-0600-000012000000}">
      <text>
        <r>
          <rPr>
            <b/>
            <sz val="9"/>
            <color indexed="81"/>
            <rFont val="Tahoma"/>
            <family val="2"/>
          </rPr>
          <t>Louise:</t>
        </r>
        <r>
          <rPr>
            <sz val="9"/>
            <color indexed="81"/>
            <rFont val="Tahoma"/>
            <family val="2"/>
          </rPr>
          <t xml:space="preserve">
Instagram Profile
Hover over each picure from the month.
Hand total the number of hearts.
Dates are visible at the bottom of the post when opened.</t>
        </r>
      </text>
    </comment>
    <comment ref="A48" authorId="1" shapeId="0" xr:uid="{00000000-0006-0000-0600-000013000000}">
      <text>
        <r>
          <rPr>
            <b/>
            <sz val="9"/>
            <color indexed="81"/>
            <rFont val="Tahoma"/>
            <family val="2"/>
          </rPr>
          <t xml:space="preserve">Louise:
</t>
        </r>
        <r>
          <rPr>
            <sz val="9"/>
            <color indexed="81"/>
            <rFont val="Tahoma"/>
            <family val="2"/>
          </rPr>
          <t>Instagram Profile
Hover over each picure from the month.
Hand total the number of comment bubbles.
Dates are visible at the bottom of the post when opened.</t>
        </r>
      </text>
    </comment>
    <comment ref="A51" authorId="1" shapeId="0" xr:uid="{00000000-0006-0000-0600-000014000000}">
      <text>
        <r>
          <rPr>
            <b/>
            <sz val="9"/>
            <color indexed="81"/>
            <rFont val="Tahoma"/>
            <family val="2"/>
          </rPr>
          <t>Louise:</t>
        </r>
        <r>
          <rPr>
            <sz val="9"/>
            <color indexed="81"/>
            <rFont val="Tahoma"/>
            <family val="2"/>
          </rPr>
          <t xml:space="preserve">
Pinterest.com
</t>
        </r>
        <r>
          <rPr>
            <b/>
            <sz val="9"/>
            <color indexed="81"/>
            <rFont val="Tahoma"/>
            <family val="2"/>
          </rPr>
          <t>(Same Excel sheet as used for "impressions")</t>
        </r>
        <r>
          <rPr>
            <sz val="9"/>
            <color indexed="81"/>
            <rFont val="Tahoma"/>
            <family val="2"/>
          </rPr>
          <t xml:space="preserve">
Click "Analytics" in top left corner.
Click "More &gt;" on "Your Pinterest Profile."
Change date to specific month.
Click "Export Data" in the upper righthand corner.
</t>
        </r>
        <r>
          <rPr>
            <b/>
            <sz val="9"/>
            <color indexed="81"/>
            <rFont val="Tahoma"/>
            <family val="2"/>
          </rPr>
          <t>Open the Excel sheet and total the "Saves" column using AutoSum.</t>
        </r>
      </text>
    </comment>
    <comment ref="A52" authorId="1" shapeId="0" xr:uid="{00000000-0006-0000-0600-000015000000}">
      <text>
        <r>
          <rPr>
            <b/>
            <sz val="9"/>
            <color indexed="81"/>
            <rFont val="Tahoma"/>
            <family val="2"/>
          </rPr>
          <t>Louise:</t>
        </r>
        <r>
          <rPr>
            <sz val="9"/>
            <color indexed="81"/>
            <rFont val="Tahoma"/>
            <family val="2"/>
          </rPr>
          <t xml:space="preserve">
Pinterest.com
</t>
        </r>
        <r>
          <rPr>
            <b/>
            <sz val="9"/>
            <color indexed="81"/>
            <rFont val="Tahoma"/>
            <family val="2"/>
          </rPr>
          <t>(Same Excel sheet as used for "saves", and "impressions")</t>
        </r>
        <r>
          <rPr>
            <sz val="9"/>
            <color indexed="81"/>
            <rFont val="Tahoma"/>
            <family val="2"/>
          </rPr>
          <t xml:space="preserve">
Click "Analytics" in top left corner.
Click "More &gt;" on "Your Pinterest Profile."
Change date to specific month.
Click "Export Data" in the upper righthand corner.
</t>
        </r>
        <r>
          <rPr>
            <b/>
            <sz val="9"/>
            <color indexed="81"/>
            <rFont val="Tahoma"/>
            <family val="2"/>
          </rPr>
          <t>Open the Excel sheet and total the "Clicks" column using AutoSum.</t>
        </r>
      </text>
    </comment>
    <comment ref="P55" authorId="2" shapeId="0" xr:uid="{00000000-0006-0000-0600-000016000000}">
      <text>
        <r>
          <rPr>
            <b/>
            <sz val="9"/>
            <color indexed="81"/>
            <rFont val="Tahoma"/>
            <charset val="1"/>
          </rPr>
          <t>Louise:</t>
        </r>
        <r>
          <rPr>
            <sz val="9"/>
            <color indexed="81"/>
            <rFont val="Tahoma"/>
            <charset val="1"/>
          </rPr>
          <t xml:space="preserve">
From 7/30/15-12/31/15
No data before that on MyEmma</t>
        </r>
      </text>
    </comment>
    <comment ref="P56" authorId="2" shapeId="0" xr:uid="{00000000-0006-0000-0600-000017000000}">
      <text>
        <r>
          <rPr>
            <b/>
            <sz val="9"/>
            <color indexed="81"/>
            <rFont val="Tahoma"/>
            <charset val="1"/>
          </rPr>
          <t>Louise:</t>
        </r>
        <r>
          <rPr>
            <sz val="9"/>
            <color indexed="81"/>
            <rFont val="Tahoma"/>
            <charset val="1"/>
          </rPr>
          <t xml:space="preserve">
From 7/30/15-12/31/15
No data before that on MyEmma</t>
        </r>
      </text>
    </comment>
    <comment ref="A66" authorId="2" shapeId="0" xr:uid="{00000000-0006-0000-0600-000018000000}">
      <text>
        <r>
          <rPr>
            <b/>
            <sz val="9"/>
            <color indexed="81"/>
            <rFont val="Tahoma"/>
            <family val="2"/>
          </rPr>
          <t>Louise:</t>
        </r>
        <r>
          <rPr>
            <sz val="9"/>
            <color indexed="81"/>
            <rFont val="Tahoma"/>
            <family val="2"/>
          </rPr>
          <t xml:space="preserve">
Twitter Analytics Home
Scroll down to specific month.
"Mentions" in righthand summary column.</t>
        </r>
      </text>
    </comment>
    <comment ref="A73" authorId="1" shapeId="0" xr:uid="{00000000-0006-0000-0600-000019000000}">
      <text>
        <r>
          <rPr>
            <b/>
            <sz val="9"/>
            <color indexed="81"/>
            <rFont val="Tahoma"/>
            <family val="2"/>
          </rPr>
          <t>Louise:</t>
        </r>
        <r>
          <rPr>
            <sz val="9"/>
            <color indexed="81"/>
            <rFont val="Tahoma"/>
            <family val="2"/>
          </rPr>
          <t xml:space="preserve">
Google Analytics</t>
        </r>
      </text>
    </comment>
    <comment ref="A74" authorId="1" shapeId="0" xr:uid="{00000000-0006-0000-0600-00001A000000}">
      <text>
        <r>
          <rPr>
            <b/>
            <sz val="9"/>
            <color indexed="81"/>
            <rFont val="Tahoma"/>
            <family val="2"/>
          </rPr>
          <t>Louise:</t>
        </r>
        <r>
          <rPr>
            <sz val="9"/>
            <color indexed="81"/>
            <rFont val="Tahoma"/>
            <family val="2"/>
          </rPr>
          <t xml:space="preserve">
Facebook Insights</t>
        </r>
      </text>
    </comment>
    <comment ref="A75" authorId="1" shapeId="0" xr:uid="{00000000-0006-0000-0600-00001B000000}">
      <text>
        <r>
          <rPr>
            <b/>
            <sz val="9"/>
            <color indexed="81"/>
            <rFont val="Tahoma"/>
            <family val="2"/>
          </rPr>
          <t>Louise:</t>
        </r>
        <r>
          <rPr>
            <sz val="9"/>
            <color indexed="81"/>
            <rFont val="Tahoma"/>
            <family val="2"/>
          </rPr>
          <t xml:space="preserve">
Twitter account.
Analytics via profile icon.
Click "Tweets" tab.
Select specific dates.
Click "top tweets" at the top of the list.</t>
        </r>
      </text>
    </comment>
    <comment ref="A77" authorId="1" shapeId="0" xr:uid="{00000000-0006-0000-0600-00001C000000}">
      <text>
        <r>
          <rPr>
            <b/>
            <sz val="9"/>
            <color indexed="81"/>
            <rFont val="Tahoma"/>
            <family val="2"/>
          </rPr>
          <t>Louise:</t>
        </r>
        <r>
          <rPr>
            <sz val="9"/>
            <color indexed="81"/>
            <rFont val="Tahoma"/>
            <family val="2"/>
          </rPr>
          <t xml:space="preserve">
Instagram Profile
Hover over images from the month.
See which has the most likes.
Dates are visible at the bottom of the post when opened.</t>
        </r>
      </text>
    </comment>
    <comment ref="A81" authorId="2" shapeId="0" xr:uid="{00000000-0006-0000-0600-00001D000000}">
      <text>
        <r>
          <rPr>
            <b/>
            <sz val="9"/>
            <color indexed="81"/>
            <rFont val="Tahoma"/>
            <family val="2"/>
          </rPr>
          <t>Louise:</t>
        </r>
        <r>
          <rPr>
            <sz val="9"/>
            <color indexed="81"/>
            <rFont val="Tahoma"/>
            <family val="2"/>
          </rPr>
          <t xml:space="preserve">
Go to the link at the bottom of this page.
Change the dates to the specific month.
All the information is on that dashboard.</t>
        </r>
      </text>
    </comment>
  </commentList>
</comments>
</file>

<file path=xl/sharedStrings.xml><?xml version="1.0" encoding="utf-8"?>
<sst xmlns="http://schemas.openxmlformats.org/spreadsheetml/2006/main" count="1387" uniqueCount="286">
  <si>
    <t>Facebook</t>
  </si>
  <si>
    <t>Twitter</t>
  </si>
  <si>
    <t>Pinterest</t>
  </si>
  <si>
    <t>Feb</t>
  </si>
  <si>
    <t xml:space="preserve">March </t>
  </si>
  <si>
    <t>April</t>
  </si>
  <si>
    <t xml:space="preserve">May </t>
  </si>
  <si>
    <t>June</t>
  </si>
  <si>
    <t xml:space="preserve">July </t>
  </si>
  <si>
    <t>Members</t>
  </si>
  <si>
    <t>Total Friends</t>
  </si>
  <si>
    <t>Total Reach</t>
  </si>
  <si>
    <t>Web</t>
  </si>
  <si>
    <t>Reach</t>
  </si>
  <si>
    <t>Engagement</t>
  </si>
  <si>
    <t>Online Gifts</t>
  </si>
  <si>
    <t>NA</t>
  </si>
  <si>
    <t>Instagram</t>
  </si>
  <si>
    <t>July</t>
  </si>
  <si>
    <t>Nov</t>
  </si>
  <si>
    <t>Sep</t>
  </si>
  <si>
    <t>Oct</t>
  </si>
  <si>
    <t>Aug</t>
  </si>
  <si>
    <t>May</t>
  </si>
  <si>
    <t>March</t>
  </si>
  <si>
    <t>Jan</t>
  </si>
  <si>
    <t>Dec</t>
  </si>
  <si>
    <t>Email Clicks</t>
  </si>
  <si>
    <t>Email Opens</t>
  </si>
  <si>
    <t>Total Digital Friends</t>
  </si>
  <si>
    <t>Active email contacts</t>
  </si>
  <si>
    <t>Potential Audience</t>
  </si>
  <si>
    <t>Organic</t>
  </si>
  <si>
    <t>Paid</t>
  </si>
  <si>
    <t>Impressions</t>
  </si>
  <si>
    <t>YouTube</t>
  </si>
  <si>
    <t>Video views</t>
  </si>
  <si>
    <t>Likes</t>
  </si>
  <si>
    <t>Comments</t>
  </si>
  <si>
    <t>Shares</t>
  </si>
  <si>
    <t>Link Clicks</t>
  </si>
  <si>
    <t>Retweets</t>
  </si>
  <si>
    <t>Top Content</t>
  </si>
  <si>
    <t>Total</t>
  </si>
  <si>
    <t>Earned Media</t>
  </si>
  <si>
    <t>Website</t>
  </si>
  <si>
    <t>Entry</t>
  </si>
  <si>
    <t>Exit</t>
  </si>
  <si>
    <t>Bounce rate</t>
  </si>
  <si>
    <t>Exit pages</t>
  </si>
  <si>
    <t>Behavior</t>
  </si>
  <si>
    <t>Users</t>
  </si>
  <si>
    <t>Unique Pageviews</t>
  </si>
  <si>
    <t>Pageviews</t>
  </si>
  <si>
    <t>Pages/Visit</t>
  </si>
  <si>
    <t>Visit duration</t>
  </si>
  <si>
    <t>PVPLC</t>
  </si>
  <si>
    <t>Post Clicks</t>
  </si>
  <si>
    <t>Traffic from referrals</t>
  </si>
  <si>
    <t>Totals &amp; Averages</t>
  </si>
  <si>
    <r>
      <rPr>
        <b/>
        <sz val="11"/>
        <color theme="1"/>
        <rFont val="Calibri"/>
        <family val="2"/>
        <scheme val="major"/>
      </rPr>
      <t>Facebook</t>
    </r>
    <r>
      <rPr>
        <sz val="11"/>
        <color theme="1"/>
        <rFont val="Calibri"/>
        <family val="2"/>
        <scheme val="major"/>
      </rPr>
      <t xml:space="preserve"> (Page Likes)</t>
    </r>
  </si>
  <si>
    <r>
      <rPr>
        <b/>
        <sz val="11"/>
        <color theme="1"/>
        <rFont val="Calibri"/>
        <family val="2"/>
        <scheme val="major"/>
      </rPr>
      <t>Twitter</t>
    </r>
    <r>
      <rPr>
        <sz val="11"/>
        <color theme="1"/>
        <rFont val="Calibri"/>
        <family val="2"/>
        <scheme val="major"/>
      </rPr>
      <t xml:space="preserve"> (Followers)</t>
    </r>
  </si>
  <si>
    <r>
      <rPr>
        <b/>
        <sz val="11"/>
        <color theme="1"/>
        <rFont val="Calibri"/>
        <family val="2"/>
        <scheme val="major"/>
      </rPr>
      <t>Pinterest</t>
    </r>
    <r>
      <rPr>
        <sz val="11"/>
        <color theme="1"/>
        <rFont val="Calibri"/>
        <family val="2"/>
        <scheme val="major"/>
      </rPr>
      <t xml:space="preserve"> (Followers)</t>
    </r>
  </si>
  <si>
    <r>
      <rPr>
        <b/>
        <sz val="11"/>
        <color theme="1"/>
        <rFont val="Calibri"/>
        <family val="2"/>
        <scheme val="major"/>
      </rPr>
      <t>Instagram</t>
    </r>
    <r>
      <rPr>
        <sz val="11"/>
        <color theme="1"/>
        <rFont val="Calibri"/>
        <family val="2"/>
        <scheme val="major"/>
      </rPr>
      <t xml:space="preserve"> (Followers)</t>
    </r>
  </si>
  <si>
    <t>Totals</t>
  </si>
  <si>
    <r>
      <t>Twitter</t>
    </r>
    <r>
      <rPr>
        <sz val="11"/>
        <color theme="1"/>
        <rFont val="Calibri"/>
        <family val="2"/>
        <scheme val="major"/>
      </rPr>
      <t xml:space="preserve"> (Impressions)</t>
    </r>
  </si>
  <si>
    <t>Post Likes (Reactions)</t>
  </si>
  <si>
    <r>
      <t xml:space="preserve">Email </t>
    </r>
    <r>
      <rPr>
        <sz val="11"/>
        <color theme="1"/>
        <rFont val="Calibri"/>
        <family val="2"/>
        <scheme val="major"/>
      </rPr>
      <t>(MyEmma)</t>
    </r>
  </si>
  <si>
    <t>Traditional (Print)</t>
  </si>
  <si>
    <t>Video</t>
  </si>
  <si>
    <t>Landing page favorite - lands/abalone cove</t>
  </si>
  <si>
    <t>FACEBOOK</t>
  </si>
  <si>
    <t>Page Likes</t>
  </si>
  <si>
    <t>Reach (Impressions)</t>
  </si>
  <si>
    <t>Post Likes/Comments/Shares/Post Clicks</t>
  </si>
  <si>
    <t>https://www.facebook.com/pvplc.org/insights/?section=navLikes</t>
  </si>
  <si>
    <t>https://www.facebook.com/pvplc.org/insights/?section=navPosts</t>
  </si>
  <si>
    <t>TWITTER</t>
  </si>
  <si>
    <t>Followers</t>
  </si>
  <si>
    <t>Retweets/Likes/Link Clicks</t>
  </si>
  <si>
    <t>Mentions</t>
  </si>
  <si>
    <t>https://analytics.twitter.com/accounts/18ce53w995m/audience_insights?audience_types=followers%2C&amp;audience_ids=%2A%2C</t>
  </si>
  <si>
    <t>https://analytics.twitter.com/user/PVPLC/home</t>
  </si>
  <si>
    <t>https://analytics.twitter.com/user/PVPLC/tweets</t>
  </si>
  <si>
    <t>PINTEREST</t>
  </si>
  <si>
    <t>https://www.pinterest.com/pvplc/</t>
  </si>
  <si>
    <t>https://analytics.pinterest.com/profile/</t>
  </si>
  <si>
    <t>INSTAGRAM</t>
  </si>
  <si>
    <t>Followers/Likes/Comments</t>
  </si>
  <si>
    <t>https://www.instagram.com/pvplc/</t>
  </si>
  <si>
    <t>YOUTUBE</t>
  </si>
  <si>
    <t>Video Views</t>
  </si>
  <si>
    <t>https://www.youtube.com/analytics?o=U#r=summary;fi=u-ttyRWPCG-nDUQbH0lEicFA</t>
  </si>
  <si>
    <t>Mentions (Twitter)</t>
  </si>
  <si>
    <t>Repins (Saves)</t>
  </si>
  <si>
    <t>Clicks</t>
  </si>
  <si>
    <t>Nature Center Docent Training!</t>
  </si>
  <si>
    <t>Help maintain the trails! Volunteer Trail Crew Intro Class</t>
  </si>
  <si>
    <t>Sustainable Fashion</t>
  </si>
  <si>
    <t>Want to learn how to build and maintain the trails? Join us! Volunteer Trail Crew Intro Class</t>
  </si>
  <si>
    <t>_lands/abalone_cove.asp</t>
  </si>
  <si>
    <t>Traffic Sources:</t>
  </si>
  <si>
    <t>Abalone Cove is one of the most beautiful places to visit in California</t>
  </si>
  <si>
    <t xml:space="preserve">Want to learn how to build and maintain the trails? Join us! Volunteer Trail Crew Intro Class </t>
  </si>
  <si>
    <t xml:space="preserve">Looking to boost your resume? Internships with the   </t>
  </si>
  <si>
    <t>Portuguese Bend is ablaze with wildflowers!</t>
  </si>
  <si>
    <t>ANALYTICS</t>
  </si>
  <si>
    <t>Dashboard with all the Information</t>
  </si>
  <si>
    <t>https://analytics.google.com/analytics/web/#dashboard/4SRxl9ttSIa0TFDwy9AgFQ/a20962617w41617978p41486707/</t>
  </si>
  <si>
    <t>#terranea Chef's Table Dinner April 6 benefits #pvplc</t>
  </si>
  <si>
    <t>Earth Day 2017. Join the Conservancy for Earth Day Saturday April 22nd at White Point Nature Preserve!</t>
  </si>
  <si>
    <r>
      <t xml:space="preserve">Facebook </t>
    </r>
    <r>
      <rPr>
        <sz val="11"/>
        <color theme="1"/>
        <rFont val="Calibri"/>
        <family val="2"/>
        <scheme val="major"/>
      </rPr>
      <t>(Reach)</t>
    </r>
  </si>
  <si>
    <t>Palos Verdes Peninsula Land Conservancy: Goats arriving for PVPLC Restoration Project</t>
  </si>
  <si>
    <t>Thank you #terranea and those who enjoyed a "pink" full moon yoga last night supporting #pvplc</t>
  </si>
  <si>
    <t xml:space="preserve">The hills are alive! And blanketed in blooming mustard! </t>
  </si>
  <si>
    <t>Congratulations again to Keaton Heise and Emily Schluper for earning Teen Service Awards for their service to the conservancy!</t>
  </si>
  <si>
    <t>Great to see kids learning in nature with #pvplc</t>
  </si>
  <si>
    <t>Thank you #whaletail for making these experiences possible!  #pvplc</t>
  </si>
  <si>
    <t>Four beaches in Los Angeles County made Heal the Bay’s Honor Roll</t>
  </si>
  <si>
    <t>Upcoming Family Nature Walk &amp; Painting Workshop at Terranea Resort July 23!</t>
  </si>
  <si>
    <t>Palos Verdes Peninsula Land Conservancy, Terranea Resort and Art To Grow On, Inc</t>
  </si>
  <si>
    <t>Everyone saying "Iaaaaaaan" we miss you!</t>
  </si>
  <si>
    <t>We are seeking volunteers to assist with our 20 year old Third Grade Naturalist Program.</t>
  </si>
  <si>
    <t>Enjoy our Outdoor Volunteer Days? Help lead them!</t>
  </si>
  <si>
    <t>Thank you #Equinox Cycle for Survival PreseVerance tribe for all of your hard work out on the trails with our Rapid Response Team!</t>
  </si>
  <si>
    <t>Comments15</t>
  </si>
  <si>
    <t>homepage</t>
  </si>
  <si>
    <t>Wildlife Camera Footage</t>
  </si>
  <si>
    <r>
      <t xml:space="preserve">Thank you for supporting </t>
    </r>
    <r>
      <rPr>
        <sz val="8"/>
        <color rgb="FF2B7BB9"/>
        <rFont val="Arial"/>
        <family val="2"/>
      </rPr>
      <t>#</t>
    </r>
    <r>
      <rPr>
        <b/>
        <sz val="8"/>
        <color rgb="FF2B7BB9"/>
        <rFont val="Arial"/>
        <family val="2"/>
      </rPr>
      <t>pvplc</t>
    </r>
    <r>
      <rPr>
        <sz val="8"/>
        <color rgb="FF292F33"/>
        <rFont val="Arial"/>
        <family val="2"/>
      </rPr>
      <t xml:space="preserve"> nature education activities for the next gen of environmental stewards! </t>
    </r>
    <r>
      <rPr>
        <sz val="8"/>
        <color rgb="FF2B7BB9"/>
        <rFont val="Arial"/>
        <family val="2"/>
      </rPr>
      <t>#</t>
    </r>
    <r>
      <rPr>
        <b/>
        <sz val="8"/>
        <color rgb="FF2B7BB9"/>
        <rFont val="Arial"/>
        <family val="2"/>
      </rPr>
      <t>whaletail</t>
    </r>
    <r>
      <rPr>
        <sz val="8"/>
        <color rgb="FF292F33"/>
        <rFont val="Arial"/>
        <family val="2"/>
      </rPr>
      <t xml:space="preserve"> </t>
    </r>
    <r>
      <rPr>
        <sz val="8"/>
        <color rgb="FF2B7BB9"/>
        <rFont val="Arial"/>
        <family val="2"/>
      </rPr>
      <t>https://twitter.com/TheCACoast/status/911319156649213952 …</t>
    </r>
  </si>
  <si>
    <t xml:space="preserve">Wildlife Camera 2017
Check out this amazing footage of critters in the Palos Verdes Nature Preserve! Help us track wildlife through our citizen science program starting on October 7th. Sign-up today: https://pvplc.volunteerhub.com/Events/Event/Summary.aspx?EventID=4885545
</t>
  </si>
  <si>
    <t>#pvpastoral photos by Kim West #pvplc #terranea #wholefoods</t>
  </si>
  <si>
    <t>NPLD Flyer</t>
  </si>
  <si>
    <t>Excited to share the images and story of this Bald Eagle in RPV #pvplc #cityofrpv</t>
  </si>
  <si>
    <t>Check-out PVPLC crew member, Humberto's expert planting skills. He planted a 5-gallon Lemmonadeberry in under a minute at Alta Vicente today!</t>
  </si>
  <si>
    <t>Become a Trail Watch Volunteer and make a difference on the trails!</t>
  </si>
  <si>
    <t>Help restore habitat with our Girl Scout Gold Award Nominee</t>
  </si>
  <si>
    <t>% Increase</t>
  </si>
  <si>
    <t>Pinterest Growth</t>
  </si>
  <si>
    <t>Repins</t>
  </si>
  <si>
    <t>Total engagement</t>
  </si>
  <si>
    <t>Facebook Growth</t>
  </si>
  <si>
    <t>2017 Communications and Outreach Dashboard</t>
  </si>
  <si>
    <t xml:space="preserve">Annual Appeal </t>
  </si>
  <si>
    <t xml:space="preserve">Emails </t>
  </si>
  <si>
    <t>N/A</t>
  </si>
  <si>
    <t>EMAILS</t>
  </si>
  <si>
    <t>Sign up on website for info</t>
  </si>
  <si>
    <t>Exit pages (average)</t>
  </si>
  <si>
    <t>Google Ads</t>
  </si>
  <si>
    <t>Cost</t>
  </si>
  <si>
    <t>Average cost-per-click</t>
  </si>
  <si>
    <t>Yelp</t>
  </si>
  <si>
    <t>Leads (calls, website clicks, directions, etc.)</t>
  </si>
  <si>
    <t>2019 Communications and Outreach Dashboard</t>
  </si>
  <si>
    <t xml:space="preserve">Dec </t>
  </si>
  <si>
    <t>Facebook Ads</t>
  </si>
  <si>
    <t>Wild &amp; Scenic Film Festival</t>
  </si>
  <si>
    <t>Preserve. Restore. Educate. Enjoy. Donate and Become a Member Now!</t>
  </si>
  <si>
    <t>8.03% for Portuguese Bend</t>
  </si>
  <si>
    <t>9% for Trails</t>
  </si>
  <si>
    <t>/_lands/trails.asp</t>
  </si>
  <si>
    <t>Native Plant Sale this Saturday, Feb 9th</t>
  </si>
  <si>
    <t>Conservancy is proud to present an exciting selection of adventurous and inspirational films about nature</t>
  </si>
  <si>
    <t>Become a Trail Watch Volunteer</t>
  </si>
  <si>
    <t xml:space="preserve">Join our Citizen Science Cactus Wren Monitoring </t>
  </si>
  <si>
    <t>TRAIL CREW intro course - Sat Feb 9, </t>
  </si>
  <si>
    <t xml:space="preserve">Congratulations to Nick Sims for completing his eagle scout project today </t>
  </si>
  <si>
    <t>Palos Verdes; Palos Verdes Peninsula, Land Conservancy; Volunteer palos veredes</t>
  </si>
  <si>
    <t>Landing page favorite</t>
  </si>
  <si>
    <t xml:space="preserve"> </t>
  </si>
  <si>
    <t>Campaign CTR - Volunteering</t>
  </si>
  <si>
    <t>If you've spent any time outside on the Peninsula today, you may have seen an oddly high number...of butterflies.
They're called Painted Ladies, and they look and fly like Monarchs. Migrating from Mexico to Oregon, it is estimated that there are billions travelling throughout North America this week. Stewardship Manager Cris Sarabia found this one on a native bush sunflower at Abalone Cove Reserve. Have you seen any butterflies outside today? Let us know below and share your photos with us if so!
#pvplc #palosverdeswildlife #paintedlady #butterflies #nativeplants #migrating</t>
  </si>
  <si>
    <t>14.97% for trails</t>
  </si>
  <si>
    <t>Have you seen any #butterflies today? Billions of these #paintedladies are on a journey from Mexico to Oregon, the one spotted here paying a visit to the Abalone Cove Reserve on the way... #pvplc #palosverdes pic.twitter.com/eGG3hIo5xm</t>
  </si>
  <si>
    <t>/_lands/portuguese_ben
d.asp</t>
  </si>
  <si>
    <t>Join us this Saturday, April 6th at 11am for a fun and informative Guided Nature Walk at the George F Canyon Nature Ce-</t>
  </si>
  <si>
    <t>Earth Day</t>
  </si>
  <si>
    <t>Full Moon Yoga</t>
  </si>
  <si>
    <t xml:space="preserve">
PVP Land Conservancy @PVPLC
Join us Sat April 20, 9am - 12pm at White Point Preserve for Earth Day!</t>
  </si>
  <si>
    <t>Painted Lady Buterflies</t>
  </si>
  <si>
    <t>Volunteering Land Preservation</t>
  </si>
  <si>
    <t>Portuguse Bend !7%</t>
  </si>
  <si>
    <t>Views White Point</t>
  </si>
  <si>
    <t>Views GFC</t>
  </si>
  <si>
    <t>5/8: Though CA has some of the most diverse animal and plant life</t>
  </si>
  <si>
    <t>Adopt a goat</t>
  </si>
  <si>
    <t>George F Canyon Endangered Species Day</t>
  </si>
  <si>
    <t>Adopt a Goat</t>
  </si>
  <si>
    <t>Monarch Caterpillars</t>
  </si>
  <si>
    <t>Concious Makeup</t>
  </si>
  <si>
    <t>The Wayfarers Chapel</t>
  </si>
  <si>
    <t>Butterflies and Bagels</t>
  </si>
  <si>
    <t>n/a</t>
  </si>
  <si>
    <t>18.5% Portuguese Bend</t>
  </si>
  <si>
    <t>17.7% Portuguese Bend</t>
  </si>
  <si>
    <t>/_lands/portuguese_bend.asp</t>
  </si>
  <si>
    <t>earth Day</t>
  </si>
  <si>
    <t>Volunteering</t>
  </si>
  <si>
    <t>48.48%
Poruguese Bend</t>
  </si>
  <si>
    <t xml:space="preserve">                                                                                                                                                                            </t>
  </si>
  <si>
    <t>Keyword CTR - Select the top keyword</t>
  </si>
  <si>
    <t>48.12%
Portuguese Bend</t>
  </si>
  <si>
    <t>38.67%
Portuguese Bend</t>
  </si>
  <si>
    <t>ESBB Article Daily Breeze</t>
  </si>
  <si>
    <t>Watch this ABC TV report now - then find out about the many other ways you can help at pvplc.org.</t>
  </si>
  <si>
    <t>We invite you to join our Wildlife Tracking Program training:</t>
  </si>
  <si>
    <t xml:space="preserve">We hosted a record-breaking number of 284 volunteers for #NationalPublicLandsDay </t>
  </si>
  <si>
    <t>Pints at Smog City Brewery</t>
  </si>
  <si>
    <t>Over 200 Guests attended "The Biggest Little Farm"</t>
  </si>
  <si>
    <t>Join Trail Blazing Trail Crew</t>
  </si>
  <si>
    <t xml:space="preserve">These snazzy reusable water bottle #giveaways will be gifted to each participant at #NPLD </t>
  </si>
  <si>
    <t>The theme of of the Land &amp; Sea was beautifully captured in this article by #karamickelson in HOME Magazine.</t>
  </si>
  <si>
    <t>Joinus for beer @smogCity</t>
  </si>
  <si>
    <t>Ed Docent Orientation</t>
  </si>
  <si>
    <t>Cyber Monday</t>
  </si>
  <si>
    <t>Conscious Makeup</t>
  </si>
  <si>
    <t>2018 Communications and Outreach Dashboard</t>
  </si>
  <si>
    <t>Want to help protect the Preserve, its habitat and wildlife while doing so? Become a Trail Watch Volunteer</t>
  </si>
  <si>
    <t xml:space="preserve">Become a Citizen Scientist and help monitor rare cactus wrens in our preserves! </t>
  </si>
  <si>
    <t xml:space="preserve">Palos Verdes Peninsula Land Conservancy: Great Horned Owls at Forrestal
We have the perfect rainy day activity scheduled this Saturday, March 24th at White Point! From 11am-noon, hear from our certified California Naturalists, Eva Cicoria and James Rassler about the findings of their capstone projects on native plant dormancy versus blooms and Wildlife camera monitoring in the preserves! Check out this footage that Jim helped capture!
</t>
  </si>
  <si>
    <t>Anybody an expert on hummingbirds?
This guy just crashed into the garage door.
I picked him up and he/she is resting with some sugar water I made. Any ideas what else to do?</t>
  </si>
  <si>
    <t>See hungry goats at Lunada Canyon</t>
  </si>
  <si>
    <t>Volunteer Recognition Event Photo Album</t>
  </si>
  <si>
    <t>Board member Carolynn Petru with #pvplc Executive Director Andrea Vona</t>
  </si>
  <si>
    <t>El Segundo blue butterflies have an important friend in local Girl Scout #MaddyWeatherly. As part of her Silver Award, Maddy worked with the #pvplc to get butterfly host plant seeds from our native plant nursery and distribute 150 packets to community members to plant in their home gardens! See if you can spot the tiny young Seacliff buckwheat plant in the background! You can buy native plants the 4th Saturday of each month at George F Canyon or White Point Nature Preserves! 
Give a shout out to Maddy at #pvplc and #maddysavesbutterflies</t>
  </si>
  <si>
    <t>PV Blue Butterfly Phillips66 (video)</t>
  </si>
  <si>
    <t xml:space="preserve">Check out the huge cactus for a #pvplc restoration site on the #palosverdes Peninsula with donated truck.  Thank you #toyota for serving the community!
#cactuswren #speciesofconcern </t>
  </si>
  <si>
    <t>A big thank you to We Are Saatchi for volunteering with us to care for hundreds of new seedling at White Point Nature Preserve! Your hard work helped grow new habitat for local wildlife! Join us next time at: www.pvplc.volunteerhub.com</t>
  </si>
  <si>
    <t>Join us this Saturday, December 8th, to learn about our native species of the month, the Raccoon! Our children’s librarian, Carla Sedlacek, will be educating your little ones about these backyard bandits. Story time will be held at White Point Nature Center starting at 10 AM. Free and open to all ages!</t>
  </si>
  <si>
    <t xml:space="preserve">MLK Jr. Day of Service on Monday January 15th from 9am to 12pm at Alta Vicente Reserve! </t>
  </si>
  <si>
    <t>Join the Conservancy and our partners at Beautify Lunada Bay</t>
  </si>
  <si>
    <t xml:space="preserve">Join the Conservancy and our partners at Beautify Lunada Bay for a fun volunteer day for all ages! Hours verification for school credit provided! </t>
  </si>
  <si>
    <t xml:space="preserve">Tomorrow will be an amazing day to explore Forrestal Reserve with an experienced guide from the #pvplc. Plein Air painters will be along the trail and you can see them create a masterpiece before your eyes! </t>
  </si>
  <si>
    <t xml:space="preserve">Come volunteer at the Beautify Lunada Bay Volunteer Day from 9am-noon this weekend, </t>
  </si>
  <si>
    <t xml:space="preserve">Greeters Training: Sat. July 21st, 10am - 12pm. </t>
  </si>
  <si>
    <t>We are so proud of our White Point Garden Apprentice, Karina Martinez, who recently graduated from CSUDH and is helping to recruit new students and spread the word about White Point! #CSUDHCampaign #WhitePointNaturePreserve #sccnps pic.twitter.com/0Dyw8PM6kp</t>
  </si>
  <si>
    <t>Join us as a 3rd Grade Naturalist Program Docent and share your love of nature with the next generation! Our 20 year old program works with 24 local elementary schools.  Training Sat. Oct, 6th from 9am to 12pm. No experience required. 18 and over please. http://www.pvplc.volunteerhub.com</t>
  </si>
  <si>
    <t xml:space="preserve">Join our Wildlife Tracking Workshop! Dedicated volunteers are needed to monitor mammals in the PV Nature Preserve. No experience needed &amp; all training provided. 4 days of training: Sat. October 6, 13, 20 &amp; 27th. To sign up please visit: http://www.pvplc.volunteerhub.com </t>
  </si>
  <si>
    <t xml:space="preserve">Skip Black Friday and #OptOutside - Spend the morning in nature instead of at the mall. Hike one of the many Conservancy preserved trails on the Peninsula!
For trail maps visit: http://ow.ly/XBJb30mHRmA  </t>
  </si>
  <si>
    <t xml:space="preserve">Like to hike, ride your bike or horse? Want to help protect the Preserve, its habitat &amp; wildlife? Become a Trail Watch Volunteer! Training: Sat. Jan 26th &amp; Feb 2nd, 9AM - 1PM. RSVP: http://www.pvplc.volunteerhub.com  More info: bgoldsmith@pvplc.org. #RanchoPalosVerdes #PalosVerdesHikes </t>
  </si>
  <si>
    <t xml:space="preserve">Sustainable Fashion </t>
  </si>
  <si>
    <t xml:space="preserve">Help us celebrate MLK Jr. Day of Service on Monday January 15th from 9am to 12pm at Alta Vicente Reserve! </t>
  </si>
  <si>
    <t xml:space="preserve">nterested in monitoring cactus wrens in our nature preserves? </t>
  </si>
  <si>
    <t xml:space="preserve">We had a wonderful Nature Walk this past Saturday at Point Vicente with our featured Plein Air artist, Kathryn Stinis! </t>
  </si>
  <si>
    <t xml:space="preserve">Looking for something fun to do for Earth Day? Join us Saturday April 21st at White Point Nature Preserve! </t>
  </si>
  <si>
    <t>Beautify Lunada Bay</t>
  </si>
  <si>
    <t>CA Invasive Species Week</t>
  </si>
  <si>
    <t>El Segundo blue butterfly is an endangered species inhabiting #pvplc restored land. Care for their habitat to help one of the rarest and cutest species on the coast: Visit: http://ow.ly/ne2y30kZYUa or email: mroy@pvplc.org
http://ow.ly/qPM430kZZnV</t>
  </si>
  <si>
    <t>Thank you Hayley @smogcitybeer</t>
  </si>
  <si>
    <t>Join our Wildlife Tracking Workshop! Dedicated volunteers are needed to monitor mammals in the Palos Verdes Nature Preserve. No experience required and all training provided.
- Volunteers will conduct weekly surveys - 4 days of training: Sat. October 6, 13, 20 &amp; 27th
To sign up please visit: www.pvplc.volunteerhub.com #wildlifetracking #ranchopalosverdes #rollinghillsestates #sanpedro #torrance</t>
  </si>
  <si>
    <t>George F Canyon Nature Center Docent Training, October 27, 9am - 12pm. Do you enjoy sharing your love of nature with the next generation? Help run the Conservancy's Nature Center and education programs! No experience needed, 18 and over please. To sign up and for more info please visit: www.pvplc.volunteerhub.com</t>
  </si>
  <si>
    <t>Looking for something fun to do this weekend? Join Beautify Lunada Bay Sunday Dec 9th from 9am-12pm! Open to all ages and skill levels! Sign up: www.pvplc.volunteerhub.com</t>
  </si>
  <si>
    <t>Landing page favorite - lands/abalone cove + lands/portuguese bend</t>
  </si>
  <si>
    <t>:41</t>
  </si>
  <si>
    <t>Views</t>
  </si>
  <si>
    <t>10.60%
Portuguese Bend</t>
  </si>
  <si>
    <t>12% Portuguese Bend</t>
  </si>
  <si>
    <t>2019 compared 2018</t>
  </si>
  <si>
    <t>18% increase</t>
  </si>
  <si>
    <t xml:space="preserve">digital friends </t>
  </si>
  <si>
    <t>digital reach</t>
  </si>
  <si>
    <t xml:space="preserve">digital engagment </t>
  </si>
  <si>
    <t>25% increase</t>
  </si>
  <si>
    <t>6.5% increase</t>
  </si>
  <si>
    <t>WEBSITE</t>
  </si>
  <si>
    <t xml:space="preserve">traffic from referrals </t>
  </si>
  <si>
    <t>4.45% increase</t>
  </si>
  <si>
    <t>users</t>
  </si>
  <si>
    <t>8.3% increase</t>
  </si>
  <si>
    <t>15% increase</t>
  </si>
  <si>
    <t>pageviews</t>
  </si>
  <si>
    <t>GOOGLE ADS</t>
  </si>
  <si>
    <t>136.62% increase</t>
  </si>
  <si>
    <t>impressions</t>
  </si>
  <si>
    <t>118.98% increase</t>
  </si>
  <si>
    <t>clicks</t>
  </si>
  <si>
    <t>GFC</t>
  </si>
  <si>
    <t>YELP</t>
  </si>
  <si>
    <t>GFC views</t>
  </si>
  <si>
    <t>10 ads</t>
  </si>
  <si>
    <t>36.8% increase</t>
  </si>
  <si>
    <t>GFC leads</t>
  </si>
  <si>
    <t>56.25% increase</t>
  </si>
  <si>
    <t xml:space="preserve">All Gifts </t>
  </si>
  <si>
    <t>2021 Communications and Outreach Dashboard</t>
  </si>
  <si>
    <t>2020 Communications and Outreach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</si>
</sst>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_(&quot;$&quot;* #,##0_);_(&quot;$&quot;* \(#,##0\);_(&quot;$&quot;* &quot;-&quot;??_);_(@_)"/>
  </numFmts>
  <fonts count="45" x14ac:knownFonts="1">
    <font>
      <sz val="11"/>
      <color theme="1"/>
      <name val="Constantia"/>
      <family val="2"/>
      <scheme val="minor"/>
    </font>
    <font>
      <b/>
      <sz val="11"/>
      <color theme="1"/>
      <name val="Constantia"/>
      <family val="2"/>
      <scheme val="minor"/>
    </font>
    <font>
      <sz val="9"/>
      <color indexed="81"/>
      <name val="Tahoma"/>
      <family val="2"/>
    </font>
    <font>
      <b/>
      <sz val="9"/>
      <color indexed="81"/>
      <name val="Tahoma"/>
      <family val="2"/>
    </font>
    <font>
      <sz val="11"/>
      <color theme="1"/>
      <name val="Constantia"/>
      <family val="2"/>
      <scheme val="minor"/>
    </font>
    <font>
      <sz val="8"/>
      <name val="Constantia"/>
      <family val="2"/>
      <scheme val="minor"/>
    </font>
    <font>
      <u/>
      <sz val="11"/>
      <color theme="10"/>
      <name val="Constantia"/>
      <family val="2"/>
      <scheme val="minor"/>
    </font>
    <font>
      <u/>
      <sz val="11"/>
      <color theme="11"/>
      <name val="Constantia"/>
      <family val="2"/>
      <scheme val="minor"/>
    </font>
    <font>
      <sz val="11"/>
      <color rgb="FF000000"/>
      <name val="Constantia"/>
      <family val="2"/>
      <scheme val="minor"/>
    </font>
    <font>
      <b/>
      <sz val="11"/>
      <color rgb="FF000000"/>
      <name val="Constantia"/>
      <family val="2"/>
      <scheme val="minor"/>
    </font>
    <font>
      <b/>
      <sz val="16"/>
      <color theme="0"/>
      <name val="Calibri"/>
      <family val="2"/>
      <scheme val="major"/>
    </font>
    <font>
      <b/>
      <sz val="11"/>
      <color theme="1"/>
      <name val="Calibri"/>
      <family val="2"/>
      <scheme val="major"/>
    </font>
    <font>
      <sz val="11"/>
      <color theme="1"/>
      <name val="Calibri"/>
      <family val="2"/>
      <scheme val="major"/>
    </font>
    <font>
      <b/>
      <sz val="14"/>
      <color theme="0"/>
      <name val="Calibri"/>
      <family val="2"/>
      <scheme val="major"/>
    </font>
    <font>
      <b/>
      <sz val="14"/>
      <color theme="1"/>
      <name val="Calibri"/>
      <family val="2"/>
      <scheme val="major"/>
    </font>
    <font>
      <b/>
      <sz val="11"/>
      <color theme="0"/>
      <name val="Calibri"/>
      <family val="2"/>
      <scheme val="major"/>
    </font>
    <font>
      <sz val="11"/>
      <name val="Calibri"/>
      <family val="2"/>
      <scheme val="major"/>
    </font>
    <font>
      <sz val="11"/>
      <color rgb="FF000000"/>
      <name val="Calibri"/>
      <family val="2"/>
      <scheme val="major"/>
    </font>
    <font>
      <b/>
      <sz val="11"/>
      <color rgb="FF000000"/>
      <name val="Calibri"/>
      <family val="2"/>
      <scheme val="major"/>
    </font>
    <font>
      <sz val="14"/>
      <color theme="0"/>
      <name val="Calibri"/>
      <family val="2"/>
      <scheme val="major"/>
    </font>
    <font>
      <b/>
      <sz val="14"/>
      <name val="Calibri"/>
      <family val="2"/>
      <scheme val="major"/>
    </font>
    <font>
      <b/>
      <sz val="11"/>
      <name val="Calibri"/>
      <family val="2"/>
      <scheme val="major"/>
    </font>
    <font>
      <sz val="9"/>
      <color indexed="81"/>
      <name val="Tahoma"/>
      <charset val="1"/>
    </font>
    <font>
      <b/>
      <sz val="9"/>
      <color indexed="81"/>
      <name val="Tahoma"/>
      <charset val="1"/>
    </font>
    <font>
      <b/>
      <sz val="12"/>
      <color theme="0"/>
      <name val="Calibri"/>
      <family val="2"/>
      <scheme val="major"/>
    </font>
    <font>
      <sz val="9"/>
      <color theme="1"/>
      <name val="Constantia"/>
      <family val="2"/>
      <scheme val="minor"/>
    </font>
    <font>
      <u/>
      <sz val="11"/>
      <name val="Constantia"/>
      <family val="2"/>
      <scheme val="minor"/>
    </font>
    <font>
      <sz val="11"/>
      <name val="Constantia"/>
      <family val="2"/>
      <scheme val="minor"/>
    </font>
    <font>
      <sz val="9"/>
      <name val="Constantia"/>
      <family val="1"/>
      <scheme val="minor"/>
    </font>
    <font>
      <sz val="8"/>
      <color rgb="FF292F33"/>
      <name val="Arial"/>
      <family val="2"/>
    </font>
    <font>
      <sz val="8"/>
      <color rgb="FF2B7BB9"/>
      <name val="Arial"/>
      <family val="2"/>
    </font>
    <font>
      <b/>
      <sz val="8"/>
      <color rgb="FF2B7BB9"/>
      <name val="Arial"/>
      <family val="2"/>
    </font>
    <font>
      <sz val="10"/>
      <color theme="7" tint="-0.499984740745262"/>
      <name val="Gill Sans MT"/>
      <family val="2"/>
    </font>
    <font>
      <b/>
      <sz val="11"/>
      <color theme="1"/>
      <name val="Constantia"/>
      <family val="1"/>
      <scheme val="minor"/>
    </font>
    <font>
      <sz val="14"/>
      <color theme="1"/>
      <name val="Calibri"/>
      <family val="2"/>
      <scheme val="major"/>
    </font>
    <font>
      <sz val="10"/>
      <color theme="1"/>
      <name val="Calibri"/>
      <family val="2"/>
      <scheme val="major"/>
    </font>
    <font>
      <sz val="9"/>
      <name val="Constantia"/>
      <family val="1"/>
    </font>
    <font>
      <sz val="8"/>
      <color rgb="FF000000"/>
      <name val="Segoe UI"/>
      <family val="2"/>
    </font>
    <font>
      <sz val="10"/>
      <color theme="1"/>
      <name val="Arial"/>
      <family val="2"/>
    </font>
    <font>
      <b/>
      <sz val="11"/>
      <color theme="1"/>
      <name val="Arial"/>
      <family val="2"/>
    </font>
    <font>
      <sz val="11"/>
      <color theme="1"/>
      <name val="Arial"/>
      <family val="2"/>
    </font>
    <font>
      <sz val="11"/>
      <color theme="1"/>
      <name val="Constantia"/>
      <family val="1"/>
      <scheme val="minor"/>
    </font>
    <font>
      <b/>
      <sz val="11"/>
      <color theme="9" tint="-0.249977111117893"/>
      <name val="Calibri"/>
      <family val="2"/>
      <scheme val="major"/>
    </font>
    <font>
      <sz val="10"/>
      <color theme="0"/>
      <name val="Arial"/>
      <family val="2"/>
    </font>
    <font>
      <sz val="9"/>
      <color rgb="FF333333"/>
      <name val="Arial"/>
      <family val="2"/>
    </font>
  </fonts>
  <fills count="37">
    <fill>
      <patternFill patternType="none"/>
    </fill>
    <fill>
      <patternFill patternType="gray125"/>
    </fill>
    <fill>
      <patternFill patternType="solid">
        <fgColor theme="4" tint="0.59999389629810485"/>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4" tint="-0.249977111117893"/>
        <bgColor indexed="64"/>
      </patternFill>
    </fill>
    <fill>
      <patternFill patternType="solid">
        <fgColor theme="2" tint="-0.749992370372631"/>
        <bgColor indexed="64"/>
      </patternFill>
    </fill>
    <fill>
      <patternFill patternType="solid">
        <fgColor theme="9" tint="-0.249977111117893"/>
        <bgColor indexed="64"/>
      </patternFill>
    </fill>
    <fill>
      <patternFill patternType="solid">
        <fgColor theme="2" tint="-0.499984740745262"/>
        <bgColor indexed="64"/>
      </patternFill>
    </fill>
    <fill>
      <patternFill patternType="solid">
        <fgColor theme="7" tint="-0.249977111117893"/>
        <bgColor indexed="64"/>
      </patternFill>
    </fill>
    <fill>
      <patternFill patternType="solid">
        <fgColor theme="9" tint="-0.499984740745262"/>
        <bgColor indexed="64"/>
      </patternFill>
    </fill>
    <fill>
      <patternFill patternType="solid">
        <fgColor rgb="FF039477"/>
        <bgColor indexed="64"/>
      </patternFill>
    </fill>
    <fill>
      <patternFill patternType="solid">
        <fgColor rgb="FF01D0A6"/>
        <bgColor indexed="64"/>
      </patternFill>
    </fill>
    <fill>
      <patternFill patternType="solid">
        <fgColor rgb="FFB8F2E8"/>
        <bgColor indexed="64"/>
      </patternFill>
    </fill>
    <fill>
      <patternFill patternType="solid">
        <fgColor rgb="FF9B1788"/>
        <bgColor indexed="64"/>
      </patternFill>
    </fill>
    <fill>
      <patternFill patternType="solid">
        <fgColor rgb="FFE86BD9"/>
        <bgColor indexed="64"/>
      </patternFill>
    </fill>
    <fill>
      <patternFill patternType="solid">
        <fgColor rgb="FFE8D3E3"/>
        <bgColor indexed="64"/>
      </patternFill>
    </fill>
    <fill>
      <patternFill patternType="solid">
        <fgColor theme="0" tint="-0.34998626667073579"/>
        <bgColor indexed="64"/>
      </patternFill>
    </fill>
    <fill>
      <patternFill patternType="solid">
        <fgColor theme="3" tint="0.59999389629810485"/>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4" tint="-0.24994659260841701"/>
        <bgColor indexed="64"/>
      </patternFill>
    </fill>
    <fill>
      <patternFill patternType="solid">
        <fgColor rgb="FFC00000"/>
        <bgColor indexed="64"/>
      </patternFill>
    </fill>
    <fill>
      <patternFill patternType="solid">
        <fgColor rgb="FFFF5050"/>
        <bgColor indexed="64"/>
      </patternFill>
    </fill>
    <fill>
      <patternFill patternType="solid">
        <fgColor theme="4" tint="-0.499984740745262"/>
        <bgColor indexed="64"/>
      </patternFill>
    </fill>
    <fill>
      <patternFill patternType="solid">
        <fgColor theme="7"/>
        <bgColor indexed="64"/>
      </patternFill>
    </fill>
    <fill>
      <patternFill patternType="solid">
        <fgColor rgb="FFD9CDD7"/>
        <bgColor indexed="64"/>
      </patternFill>
    </fill>
    <fill>
      <patternFill patternType="solid">
        <fgColor theme="0"/>
        <bgColor indexed="64"/>
      </patternFill>
    </fill>
    <fill>
      <patternFill patternType="solid">
        <fgColor theme="4" tint="0.39997558519241921"/>
        <bgColor indexed="64"/>
      </patternFill>
    </fill>
    <fill>
      <patternFill patternType="solid">
        <fgColor theme="6" tint="-0.499984740745262"/>
        <bgColor indexed="64"/>
      </patternFill>
    </fill>
    <fill>
      <patternFill patternType="solid">
        <fgColor rgb="FFFFFF00"/>
        <bgColor indexed="64"/>
      </patternFill>
    </fill>
    <fill>
      <patternFill patternType="solid">
        <fgColor theme="2" tint="-9.9978637043366805E-2"/>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
      <left/>
      <right style="thin">
        <color indexed="64"/>
      </right>
      <top/>
      <bottom/>
      <diagonal/>
    </border>
    <border>
      <left style="thin">
        <color auto="1"/>
      </left>
      <right/>
      <top/>
      <bottom/>
      <diagonal/>
    </border>
    <border>
      <left style="thin">
        <color auto="1"/>
      </left>
      <right style="thin">
        <color auto="1"/>
      </right>
      <top/>
      <bottom/>
      <diagonal/>
    </border>
    <border>
      <left/>
      <right/>
      <top style="thin">
        <color auto="1"/>
      </top>
      <bottom/>
      <diagonal/>
    </border>
    <border>
      <left/>
      <right style="thin">
        <color auto="1"/>
      </right>
      <top style="thin">
        <color auto="1"/>
      </top>
      <bottom/>
      <diagonal/>
    </border>
    <border>
      <left/>
      <right style="thin">
        <color auto="1"/>
      </right>
      <top/>
      <bottom style="thin">
        <color auto="1"/>
      </bottom>
      <diagonal/>
    </border>
  </borders>
  <cellStyleXfs count="79">
    <xf numFmtId="0" fontId="0" fillId="0" borderId="0"/>
    <xf numFmtId="44" fontId="4" fillId="0" borderId="0" applyFont="0" applyFill="0" applyBorder="0" applyAlignment="0" applyProtection="0"/>
    <xf numFmtId="43" fontId="4"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18">
    <xf numFmtId="0" fontId="0" fillId="0" borderId="0" xfId="0"/>
    <xf numFmtId="3" fontId="0" fillId="0" borderId="0" xfId="0" applyNumberFormat="1"/>
    <xf numFmtId="164" fontId="0" fillId="0" borderId="1" xfId="2" applyNumberFormat="1" applyFont="1" applyBorder="1"/>
    <xf numFmtId="164" fontId="0" fillId="0" borderId="0" xfId="0" applyNumberFormat="1"/>
    <xf numFmtId="0" fontId="0" fillId="0" borderId="0" xfId="0" applyBorder="1"/>
    <xf numFmtId="0" fontId="0" fillId="0" borderId="0" xfId="0" applyFill="1" applyBorder="1"/>
    <xf numFmtId="0" fontId="1" fillId="0" borderId="0" xfId="0" applyFont="1"/>
    <xf numFmtId="3" fontId="1" fillId="0" borderId="0" xfId="0" applyNumberFormat="1" applyFont="1"/>
    <xf numFmtId="0" fontId="1" fillId="0" borderId="0" xfId="0" applyFont="1" applyFill="1" applyBorder="1"/>
    <xf numFmtId="164" fontId="1" fillId="0" borderId="0" xfId="2" applyNumberFormat="1" applyFont="1" applyFill="1" applyBorder="1"/>
    <xf numFmtId="0" fontId="8" fillId="0" borderId="0" xfId="0" applyFont="1"/>
    <xf numFmtId="0" fontId="9" fillId="0" borderId="0" xfId="0" applyFont="1" applyFill="1" applyBorder="1"/>
    <xf numFmtId="0" fontId="0" fillId="0" borderId="0" xfId="0" applyAlignment="1"/>
    <xf numFmtId="0" fontId="12" fillId="0" borderId="0" xfId="0" applyFont="1" applyAlignment="1">
      <alignment horizontal="center"/>
    </xf>
    <xf numFmtId="0" fontId="11" fillId="3" borderId="1" xfId="0" applyFont="1" applyFill="1" applyBorder="1"/>
    <xf numFmtId="17" fontId="11" fillId="3" borderId="1" xfId="0" applyNumberFormat="1" applyFont="1" applyFill="1" applyBorder="1" applyAlignment="1">
      <alignment horizontal="center"/>
    </xf>
    <xf numFmtId="16" fontId="11" fillId="3" borderId="1" xfId="0" applyNumberFormat="1" applyFont="1" applyFill="1" applyBorder="1" applyAlignment="1">
      <alignment horizontal="center"/>
    </xf>
    <xf numFmtId="0" fontId="11" fillId="3" borderId="1" xfId="0" applyFont="1" applyFill="1" applyBorder="1" applyAlignment="1">
      <alignment horizontal="center"/>
    </xf>
    <xf numFmtId="0" fontId="11" fillId="3" borderId="1" xfId="0" applyFont="1" applyFill="1" applyBorder="1" applyAlignment="1">
      <alignment horizontal="center" vertical="top"/>
    </xf>
    <xf numFmtId="0" fontId="14" fillId="8" borderId="1" xfId="0" applyFont="1" applyFill="1" applyBorder="1" applyAlignment="1">
      <alignment horizontal="center"/>
    </xf>
    <xf numFmtId="17" fontId="11" fillId="8" borderId="1" xfId="0" applyNumberFormat="1" applyFont="1" applyFill="1" applyBorder="1" applyAlignment="1">
      <alignment horizontal="center"/>
    </xf>
    <xf numFmtId="16" fontId="11" fillId="8" borderId="1" xfId="0" applyNumberFormat="1" applyFont="1" applyFill="1" applyBorder="1" applyAlignment="1">
      <alignment horizontal="center"/>
    </xf>
    <xf numFmtId="0" fontId="11" fillId="8" borderId="1" xfId="0" applyFont="1" applyFill="1" applyBorder="1" applyAlignment="1">
      <alignment horizontal="center"/>
    </xf>
    <xf numFmtId="0" fontId="11" fillId="8" borderId="1" xfId="0" applyFont="1" applyFill="1" applyBorder="1" applyAlignment="1">
      <alignment horizontal="center" vertical="top"/>
    </xf>
    <xf numFmtId="0" fontId="12" fillId="0" borderId="1" xfId="0" applyFont="1" applyBorder="1"/>
    <xf numFmtId="0" fontId="12" fillId="0" borderId="1" xfId="2" applyNumberFormat="1" applyFont="1" applyBorder="1" applyAlignment="1">
      <alignment horizontal="center"/>
    </xf>
    <xf numFmtId="0" fontId="11" fillId="2" borderId="1" xfId="0" applyFont="1" applyFill="1" applyBorder="1"/>
    <xf numFmtId="0" fontId="11" fillId="2" borderId="1" xfId="2" applyNumberFormat="1" applyFont="1" applyFill="1" applyBorder="1" applyAlignment="1">
      <alignment horizontal="center"/>
    </xf>
    <xf numFmtId="0" fontId="11" fillId="0" borderId="0" xfId="0" applyFont="1" applyFill="1" applyBorder="1"/>
    <xf numFmtId="0" fontId="14" fillId="13" borderId="1" xfId="0" applyFont="1" applyFill="1" applyBorder="1" applyAlignment="1">
      <alignment horizontal="center"/>
    </xf>
    <xf numFmtId="17" fontId="11" fillId="13" borderId="1" xfId="0" applyNumberFormat="1" applyFont="1" applyFill="1" applyBorder="1" applyAlignment="1">
      <alignment horizontal="center"/>
    </xf>
    <xf numFmtId="16" fontId="11" fillId="13" borderId="1" xfId="0" applyNumberFormat="1" applyFont="1" applyFill="1" applyBorder="1" applyAlignment="1">
      <alignment horizontal="center"/>
    </xf>
    <xf numFmtId="0" fontId="11" fillId="13" borderId="1" xfId="0" applyFont="1" applyFill="1" applyBorder="1" applyAlignment="1">
      <alignment horizontal="center"/>
    </xf>
    <xf numFmtId="0" fontId="11" fillId="13" borderId="1" xfId="0" applyFont="1" applyFill="1" applyBorder="1" applyAlignment="1">
      <alignment horizontal="center" vertical="top"/>
    </xf>
    <xf numFmtId="0" fontId="11" fillId="9" borderId="1" xfId="0" applyFont="1" applyFill="1" applyBorder="1"/>
    <xf numFmtId="0" fontId="12" fillId="9" borderId="1" xfId="0" applyNumberFormat="1" applyFont="1" applyFill="1" applyBorder="1" applyAlignment="1">
      <alignment horizontal="center"/>
    </xf>
    <xf numFmtId="0" fontId="11" fillId="9" borderId="1" xfId="0" applyNumberFormat="1" applyFont="1" applyFill="1" applyBorder="1" applyAlignment="1">
      <alignment horizontal="center"/>
    </xf>
    <xf numFmtId="0" fontId="11" fillId="9" borderId="1" xfId="0" applyNumberFormat="1" applyFont="1" applyFill="1" applyBorder="1" applyAlignment="1">
      <alignment horizontal="center" vertical="top"/>
    </xf>
    <xf numFmtId="0" fontId="12" fillId="0" borderId="1" xfId="0" applyNumberFormat="1" applyFont="1" applyBorder="1" applyAlignment="1">
      <alignment horizontal="center"/>
    </xf>
    <xf numFmtId="0" fontId="12" fillId="0" borderId="1" xfId="0" applyFont="1" applyFill="1" applyBorder="1"/>
    <xf numFmtId="0" fontId="12" fillId="0" borderId="1" xfId="0" applyNumberFormat="1" applyFont="1" applyFill="1" applyBorder="1" applyAlignment="1">
      <alignment horizontal="center"/>
    </xf>
    <xf numFmtId="0" fontId="11" fillId="5" borderId="1" xfId="0" applyFont="1" applyFill="1" applyBorder="1"/>
    <xf numFmtId="0" fontId="11" fillId="5" borderId="1" xfId="0" applyNumberFormat="1" applyFont="1" applyFill="1" applyBorder="1" applyAlignment="1">
      <alignment horizontal="center"/>
    </xf>
    <xf numFmtId="0" fontId="12" fillId="0" borderId="0" xfId="0" applyFont="1" applyFill="1" applyBorder="1"/>
    <xf numFmtId="0" fontId="12" fillId="0" borderId="0" xfId="0" applyFont="1"/>
    <xf numFmtId="0" fontId="14" fillId="12" borderId="1" xfId="0" applyFont="1" applyFill="1" applyBorder="1" applyAlignment="1">
      <alignment horizontal="center"/>
    </xf>
    <xf numFmtId="0" fontId="11" fillId="12" borderId="1" xfId="0" applyFont="1" applyFill="1" applyBorder="1" applyAlignment="1">
      <alignment horizontal="center"/>
    </xf>
    <xf numFmtId="17" fontId="11" fillId="12" borderId="1" xfId="0" applyNumberFormat="1" applyFont="1" applyFill="1" applyBorder="1" applyAlignment="1">
      <alignment horizontal="center"/>
    </xf>
    <xf numFmtId="16" fontId="11" fillId="12" borderId="1" xfId="0" applyNumberFormat="1" applyFont="1" applyFill="1" applyBorder="1" applyAlignment="1">
      <alignment horizontal="center"/>
    </xf>
    <xf numFmtId="0" fontId="11" fillId="7" borderId="1" xfId="0" applyFont="1" applyFill="1" applyBorder="1" applyAlignment="1">
      <alignment horizontal="left"/>
    </xf>
    <xf numFmtId="0" fontId="11" fillId="7" borderId="1" xfId="0" applyFont="1" applyFill="1" applyBorder="1" applyAlignment="1">
      <alignment horizontal="center"/>
    </xf>
    <xf numFmtId="17" fontId="11" fillId="7" borderId="1" xfId="0" applyNumberFormat="1" applyFont="1" applyFill="1" applyBorder="1" applyAlignment="1">
      <alignment horizontal="center"/>
    </xf>
    <xf numFmtId="16" fontId="11" fillId="7" borderId="1" xfId="0" applyNumberFormat="1" applyFont="1" applyFill="1" applyBorder="1" applyAlignment="1">
      <alignment horizontal="center"/>
    </xf>
    <xf numFmtId="0" fontId="12" fillId="0" borderId="1" xfId="0" applyFont="1" applyFill="1" applyBorder="1" applyAlignment="1">
      <alignment horizontal="left"/>
    </xf>
    <xf numFmtId="0" fontId="11" fillId="6" borderId="9" xfId="0" applyFont="1" applyFill="1" applyBorder="1" applyAlignment="1">
      <alignment horizontal="left"/>
    </xf>
    <xf numFmtId="0" fontId="11" fillId="6" borderId="9" xfId="0" applyNumberFormat="1" applyFont="1" applyFill="1" applyBorder="1" applyAlignment="1">
      <alignment horizontal="center"/>
    </xf>
    <xf numFmtId="0" fontId="11" fillId="7" borderId="8" xfId="0" applyFont="1" applyFill="1" applyBorder="1" applyAlignment="1">
      <alignment horizontal="left"/>
    </xf>
    <xf numFmtId="0" fontId="11" fillId="7" borderId="8" xfId="0" applyNumberFormat="1" applyFont="1" applyFill="1" applyBorder="1" applyAlignment="1">
      <alignment horizontal="center"/>
    </xf>
    <xf numFmtId="0" fontId="12" fillId="7" borderId="8" xfId="0" applyNumberFormat="1" applyFont="1" applyFill="1" applyBorder="1" applyAlignment="1">
      <alignment horizontal="center"/>
    </xf>
    <xf numFmtId="0" fontId="17" fillId="0" borderId="1" xfId="0" applyNumberFormat="1" applyFont="1" applyBorder="1" applyAlignment="1">
      <alignment horizontal="center"/>
    </xf>
    <xf numFmtId="0" fontId="17" fillId="0" borderId="8" xfId="0" applyNumberFormat="1" applyFont="1" applyBorder="1" applyAlignment="1">
      <alignment horizontal="center"/>
    </xf>
    <xf numFmtId="0" fontId="14" fillId="17" borderId="1" xfId="0" applyFont="1" applyFill="1" applyBorder="1" applyAlignment="1">
      <alignment horizontal="center"/>
    </xf>
    <xf numFmtId="0" fontId="11" fillId="17" borderId="1" xfId="0" applyFont="1" applyFill="1" applyBorder="1" applyAlignment="1">
      <alignment horizontal="center"/>
    </xf>
    <xf numFmtId="17" fontId="11" fillId="17" borderId="1" xfId="0" applyNumberFormat="1" applyFont="1" applyFill="1" applyBorder="1" applyAlignment="1">
      <alignment horizontal="center"/>
    </xf>
    <xf numFmtId="16" fontId="11" fillId="17" borderId="1" xfId="0" applyNumberFormat="1" applyFont="1" applyFill="1" applyBorder="1" applyAlignment="1">
      <alignment horizontal="center"/>
    </xf>
    <xf numFmtId="0" fontId="12" fillId="0" borderId="0" xfId="0" applyFont="1" applyBorder="1"/>
    <xf numFmtId="0" fontId="12" fillId="18" borderId="1" xfId="0" applyFont="1" applyFill="1" applyBorder="1"/>
    <xf numFmtId="0" fontId="14" fillId="4" borderId="1" xfId="0" applyFont="1" applyFill="1" applyBorder="1" applyAlignment="1">
      <alignment horizontal="center"/>
    </xf>
    <xf numFmtId="0" fontId="11" fillId="4" borderId="1" xfId="0" applyFont="1" applyFill="1" applyBorder="1" applyAlignment="1">
      <alignment horizontal="center"/>
    </xf>
    <xf numFmtId="17" fontId="11" fillId="4" borderId="1" xfId="0" applyNumberFormat="1" applyFont="1" applyFill="1" applyBorder="1" applyAlignment="1">
      <alignment horizontal="center"/>
    </xf>
    <xf numFmtId="16" fontId="11" fillId="4" borderId="1" xfId="0" applyNumberFormat="1" applyFont="1" applyFill="1" applyBorder="1" applyAlignment="1">
      <alignment horizontal="center"/>
    </xf>
    <xf numFmtId="0" fontId="11" fillId="3" borderId="5" xfId="0" applyFont="1" applyFill="1" applyBorder="1" applyAlignment="1">
      <alignment horizontal="center"/>
    </xf>
    <xf numFmtId="17" fontId="11" fillId="3" borderId="5" xfId="0" applyNumberFormat="1" applyFont="1" applyFill="1" applyBorder="1" applyAlignment="1">
      <alignment horizontal="center"/>
    </xf>
    <xf numFmtId="16" fontId="11" fillId="3" borderId="5" xfId="0" applyNumberFormat="1" applyFont="1" applyFill="1" applyBorder="1" applyAlignment="1">
      <alignment horizontal="center"/>
    </xf>
    <xf numFmtId="0" fontId="11" fillId="21" borderId="0" xfId="0" applyFont="1" applyFill="1" applyBorder="1"/>
    <xf numFmtId="0" fontId="12" fillId="21" borderId="0" xfId="0" applyFont="1" applyFill="1" applyBorder="1"/>
    <xf numFmtId="10" fontId="12" fillId="0" borderId="1" xfId="0" applyNumberFormat="1" applyFont="1" applyBorder="1" applyAlignment="1">
      <alignment horizontal="center"/>
    </xf>
    <xf numFmtId="0" fontId="12" fillId="21" borderId="0" xfId="0" applyNumberFormat="1" applyFont="1" applyFill="1" applyBorder="1" applyAlignment="1">
      <alignment horizontal="center"/>
    </xf>
    <xf numFmtId="0" fontId="12" fillId="0" borderId="2" xfId="0" applyNumberFormat="1" applyFont="1" applyBorder="1" applyAlignment="1">
      <alignment horizontal="center"/>
    </xf>
    <xf numFmtId="0" fontId="12" fillId="21" borderId="1" xfId="0" applyNumberFormat="1" applyFont="1" applyFill="1" applyBorder="1" applyAlignment="1">
      <alignment horizontal="center"/>
    </xf>
    <xf numFmtId="0" fontId="12" fillId="21" borderId="10" xfId="0" applyNumberFormat="1" applyFont="1" applyFill="1" applyBorder="1" applyAlignment="1">
      <alignment horizontal="center"/>
    </xf>
    <xf numFmtId="20" fontId="12" fillId="0" borderId="1" xfId="0" applyNumberFormat="1" applyFont="1" applyBorder="1" applyAlignment="1">
      <alignment horizontal="center"/>
    </xf>
    <xf numFmtId="20" fontId="12" fillId="21" borderId="1" xfId="0" applyNumberFormat="1" applyFont="1" applyFill="1" applyBorder="1" applyAlignment="1">
      <alignment horizontal="center"/>
    </xf>
    <xf numFmtId="0" fontId="19" fillId="0" borderId="0" xfId="0" applyFont="1" applyFill="1" applyBorder="1" applyAlignment="1">
      <alignment vertical="center"/>
    </xf>
    <xf numFmtId="0" fontId="11" fillId="0" borderId="1" xfId="0" applyFont="1" applyBorder="1"/>
    <xf numFmtId="0" fontId="18" fillId="0" borderId="0" xfId="0" applyFont="1" applyFill="1" applyBorder="1"/>
    <xf numFmtId="0" fontId="0" fillId="0" borderId="0" xfId="0" applyAlignment="1">
      <alignment horizontal="center"/>
    </xf>
    <xf numFmtId="0" fontId="16" fillId="0" borderId="1" xfId="0" applyFont="1" applyBorder="1" applyAlignment="1">
      <alignment horizontal="center"/>
    </xf>
    <xf numFmtId="0" fontId="16" fillId="0" borderId="1" xfId="3" applyFont="1" applyBorder="1" applyAlignment="1">
      <alignment horizontal="center"/>
    </xf>
    <xf numFmtId="0" fontId="16" fillId="0" borderId="1" xfId="3" applyFont="1" applyFill="1" applyBorder="1" applyAlignment="1">
      <alignment horizontal="center"/>
    </xf>
    <xf numFmtId="0" fontId="12" fillId="0" borderId="1" xfId="0" applyFont="1" applyBorder="1" applyAlignment="1">
      <alignment wrapText="1"/>
    </xf>
    <xf numFmtId="0" fontId="12"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3" fillId="0" borderId="0" xfId="0" applyFont="1" applyFill="1" applyBorder="1" applyAlignment="1">
      <alignment vertical="center"/>
    </xf>
    <xf numFmtId="0" fontId="14" fillId="0" borderId="0" xfId="0" applyFont="1" applyFill="1" applyBorder="1"/>
    <xf numFmtId="0" fontId="0" fillId="0" borderId="0" xfId="0" applyAlignment="1">
      <alignment horizontal="right"/>
    </xf>
    <xf numFmtId="0" fontId="12" fillId="0" borderId="1" xfId="2" applyNumberFormat="1" applyFont="1" applyFill="1" applyBorder="1" applyAlignment="1">
      <alignment horizontal="center"/>
    </xf>
    <xf numFmtId="0" fontId="20" fillId="0" borderId="0" xfId="0" applyFont="1" applyFill="1" applyBorder="1" applyAlignment="1">
      <alignment vertical="center"/>
    </xf>
    <xf numFmtId="0" fontId="11" fillId="0" borderId="0" xfId="0" applyFont="1" applyFill="1" applyBorder="1" applyAlignment="1"/>
    <xf numFmtId="0" fontId="12" fillId="0" borderId="1" xfId="2" applyNumberFormat="1" applyFont="1" applyBorder="1" applyAlignment="1">
      <alignment horizontal="center" vertical="center"/>
    </xf>
    <xf numFmtId="20" fontId="12" fillId="0" borderId="1" xfId="2" applyNumberFormat="1" applyFont="1" applyBorder="1" applyAlignment="1">
      <alignment horizontal="center" vertical="center"/>
    </xf>
    <xf numFmtId="10" fontId="12" fillId="21" borderId="1" xfId="0" applyNumberFormat="1" applyFont="1" applyFill="1" applyBorder="1" applyAlignment="1">
      <alignment horizontal="center"/>
    </xf>
    <xf numFmtId="0" fontId="12" fillId="0" borderId="1" xfId="0" applyFont="1" applyBorder="1" applyAlignment="1">
      <alignment horizontal="center"/>
    </xf>
    <xf numFmtId="0" fontId="11" fillId="5" borderId="1" xfId="0" applyFont="1" applyFill="1" applyBorder="1" applyAlignment="1">
      <alignment horizontal="center"/>
    </xf>
    <xf numFmtId="0" fontId="11" fillId="18" borderId="1" xfId="0" applyFont="1" applyFill="1" applyBorder="1" applyAlignment="1">
      <alignment horizontal="center"/>
    </xf>
    <xf numFmtId="20" fontId="12" fillId="0" borderId="2" xfId="0" applyNumberFormat="1" applyFont="1" applyBorder="1" applyAlignment="1">
      <alignment horizontal="center"/>
    </xf>
    <xf numFmtId="10" fontId="12" fillId="0" borderId="2" xfId="0" applyNumberFormat="1" applyFont="1" applyBorder="1" applyAlignment="1">
      <alignment horizontal="center"/>
    </xf>
    <xf numFmtId="0" fontId="11" fillId="9" borderId="1" xfId="0" applyNumberFormat="1" applyFont="1" applyFill="1" applyBorder="1" applyAlignment="1">
      <alignment horizontal="center" vertical="center"/>
    </xf>
    <xf numFmtId="0" fontId="12" fillId="9" borderId="1" xfId="0" applyNumberFormat="1" applyFont="1" applyFill="1" applyBorder="1" applyAlignment="1">
      <alignment horizontal="center" vertical="center"/>
    </xf>
    <xf numFmtId="0" fontId="12" fillId="0" borderId="1" xfId="0" applyFont="1" applyBorder="1" applyAlignment="1">
      <alignment horizontal="center" vertical="center"/>
    </xf>
    <xf numFmtId="0" fontId="12" fillId="0" borderId="12" xfId="0" applyFont="1" applyBorder="1" applyAlignment="1">
      <alignment horizontal="center" vertical="center"/>
    </xf>
    <xf numFmtId="0" fontId="11" fillId="23" borderId="8" xfId="0" applyFont="1" applyFill="1" applyBorder="1" applyAlignment="1">
      <alignment horizontal="center" vertical="center"/>
    </xf>
    <xf numFmtId="0" fontId="11" fillId="6" borderId="5" xfId="0" applyFont="1" applyFill="1" applyBorder="1"/>
    <xf numFmtId="0" fontId="11" fillId="6" borderId="5" xfId="0" applyNumberFormat="1" applyFont="1" applyFill="1" applyBorder="1" applyAlignment="1">
      <alignment horizontal="center"/>
    </xf>
    <xf numFmtId="0" fontId="18" fillId="6" borderId="5" xfId="0" applyNumberFormat="1" applyFont="1" applyFill="1" applyBorder="1" applyAlignment="1">
      <alignment horizontal="center"/>
    </xf>
    <xf numFmtId="0" fontId="11" fillId="7" borderId="1" xfId="0" applyFont="1" applyFill="1" applyBorder="1"/>
    <xf numFmtId="0" fontId="11" fillId="7" borderId="1" xfId="0" applyNumberFormat="1" applyFont="1" applyFill="1" applyBorder="1" applyAlignment="1">
      <alignment horizontal="center"/>
    </xf>
    <xf numFmtId="0" fontId="18" fillId="7" borderId="1" xfId="0" applyNumberFormat="1" applyFont="1" applyFill="1" applyBorder="1" applyAlignment="1">
      <alignment horizontal="center"/>
    </xf>
    <xf numFmtId="0" fontId="11" fillId="0" borderId="1" xfId="0" applyFont="1" applyBorder="1" applyAlignment="1">
      <alignment horizontal="center"/>
    </xf>
    <xf numFmtId="0" fontId="11" fillId="24" borderId="1" xfId="0" applyFont="1" applyFill="1" applyBorder="1" applyAlignment="1">
      <alignment horizontal="center"/>
    </xf>
    <xf numFmtId="0" fontId="12" fillId="21" borderId="4" xfId="0" applyNumberFormat="1" applyFont="1" applyFill="1" applyBorder="1" applyAlignment="1">
      <alignment horizontal="center"/>
    </xf>
    <xf numFmtId="3" fontId="16" fillId="0" borderId="0" xfId="0" applyNumberFormat="1" applyFont="1" applyAlignment="1">
      <alignment horizontal="center"/>
    </xf>
    <xf numFmtId="0" fontId="25" fillId="0" borderId="1" xfId="0" applyFont="1" applyBorder="1" applyAlignment="1">
      <alignment wrapText="1" shrinkToFit="1"/>
    </xf>
    <xf numFmtId="3" fontId="12" fillId="0" borderId="1" xfId="2" applyNumberFormat="1" applyFont="1" applyBorder="1" applyAlignment="1">
      <alignment horizontal="center"/>
    </xf>
    <xf numFmtId="0" fontId="12" fillId="21" borderId="10" xfId="0" applyFont="1" applyFill="1" applyBorder="1"/>
    <xf numFmtId="0" fontId="12" fillId="21" borderId="1" xfId="0" applyFont="1" applyFill="1" applyBorder="1"/>
    <xf numFmtId="0" fontId="12" fillId="21" borderId="4" xfId="0" applyFont="1" applyFill="1" applyBorder="1"/>
    <xf numFmtId="0" fontId="12" fillId="0" borderId="8" xfId="0" applyFont="1" applyBorder="1"/>
    <xf numFmtId="10" fontId="12" fillId="0" borderId="8" xfId="0" applyNumberFormat="1" applyFont="1" applyBorder="1" applyAlignment="1">
      <alignment horizontal="center"/>
    </xf>
    <xf numFmtId="0" fontId="12" fillId="21" borderId="3" xfId="0" applyFont="1" applyFill="1" applyBorder="1"/>
    <xf numFmtId="3" fontId="12" fillId="0" borderId="1" xfId="0" applyNumberFormat="1" applyFont="1" applyBorder="1" applyAlignment="1">
      <alignment horizontal="center"/>
    </xf>
    <xf numFmtId="3" fontId="11" fillId="5" borderId="1" xfId="0" applyNumberFormat="1" applyFont="1" applyFill="1" applyBorder="1" applyAlignment="1">
      <alignment horizontal="center"/>
    </xf>
    <xf numFmtId="0" fontId="0" fillId="0" borderId="0" xfId="0"/>
    <xf numFmtId="3" fontId="12" fillId="0" borderId="1" xfId="0" applyNumberFormat="1" applyFont="1" applyFill="1" applyBorder="1" applyAlignment="1">
      <alignment horizontal="center"/>
    </xf>
    <xf numFmtId="0" fontId="25" fillId="0" borderId="1" xfId="0" applyFont="1" applyBorder="1" applyAlignment="1">
      <alignment vertical="top" wrapText="1" shrinkToFit="1"/>
    </xf>
    <xf numFmtId="3" fontId="12" fillId="0" borderId="1" xfId="2" applyNumberFormat="1" applyFont="1" applyBorder="1" applyAlignment="1">
      <alignment horizontal="center" vertical="center"/>
    </xf>
    <xf numFmtId="10" fontId="17" fillId="0" borderId="1" xfId="0" applyNumberFormat="1" applyFont="1" applyBorder="1" applyAlignment="1">
      <alignment horizontal="center"/>
    </xf>
    <xf numFmtId="0" fontId="28" fillId="0" borderId="0" xfId="0" applyFont="1" applyAlignment="1">
      <alignment wrapText="1" shrinkToFit="1"/>
    </xf>
    <xf numFmtId="0" fontId="28" fillId="0" borderId="1" xfId="0" applyFont="1" applyBorder="1" applyAlignment="1">
      <alignment wrapText="1" shrinkToFit="1"/>
    </xf>
    <xf numFmtId="0" fontId="16" fillId="0" borderId="1" xfId="0" applyNumberFormat="1" applyFont="1" applyBorder="1" applyAlignment="1">
      <alignment horizontal="center"/>
    </xf>
    <xf numFmtId="9" fontId="12" fillId="0" borderId="1" xfId="0" applyNumberFormat="1" applyFont="1" applyBorder="1" applyAlignment="1">
      <alignment horizontal="center"/>
    </xf>
    <xf numFmtId="0" fontId="29" fillId="0" borderId="0" xfId="0" applyFont="1" applyAlignment="1">
      <alignment wrapText="1"/>
    </xf>
    <xf numFmtId="0" fontId="12" fillId="0" borderId="12" xfId="0" applyNumberFormat="1" applyFont="1" applyFill="1" applyBorder="1" applyAlignment="1">
      <alignment horizontal="center"/>
    </xf>
    <xf numFmtId="3" fontId="11" fillId="2" borderId="1" xfId="2" applyNumberFormat="1" applyFont="1" applyFill="1" applyBorder="1" applyAlignment="1">
      <alignment horizontal="center"/>
    </xf>
    <xf numFmtId="3" fontId="12" fillId="0" borderId="2" xfId="0" applyNumberFormat="1" applyFont="1" applyBorder="1" applyAlignment="1">
      <alignment horizontal="center"/>
    </xf>
    <xf numFmtId="3" fontId="12" fillId="0" borderId="0" xfId="0" applyNumberFormat="1" applyFont="1" applyAlignment="1">
      <alignment horizontal="center" vertical="center"/>
    </xf>
    <xf numFmtId="10" fontId="11" fillId="0" borderId="0" xfId="0" applyNumberFormat="1" applyFont="1" applyFill="1" applyBorder="1"/>
    <xf numFmtId="3" fontId="12" fillId="21" borderId="1" xfId="0" applyNumberFormat="1" applyFont="1" applyFill="1" applyBorder="1" applyAlignment="1">
      <alignment horizontal="center"/>
    </xf>
    <xf numFmtId="3" fontId="12" fillId="0" borderId="0" xfId="0" applyNumberFormat="1" applyFont="1" applyFill="1" applyBorder="1"/>
    <xf numFmtId="2" fontId="12" fillId="21" borderId="1" xfId="0" applyNumberFormat="1" applyFont="1" applyFill="1" applyBorder="1" applyAlignment="1">
      <alignment horizontal="center"/>
    </xf>
    <xf numFmtId="10" fontId="11" fillId="25" borderId="1" xfId="0" applyNumberFormat="1" applyFont="1" applyFill="1" applyBorder="1" applyAlignment="1">
      <alignment horizontal="center"/>
    </xf>
    <xf numFmtId="0" fontId="11" fillId="28" borderId="1" xfId="0" applyFont="1" applyFill="1" applyBorder="1"/>
    <xf numFmtId="0" fontId="11" fillId="28" borderId="1" xfId="0" applyFont="1" applyFill="1" applyBorder="1" applyAlignment="1">
      <alignment horizontal="center"/>
    </xf>
    <xf numFmtId="10" fontId="11" fillId="28" borderId="1" xfId="0" applyNumberFormat="1" applyFont="1" applyFill="1" applyBorder="1" applyAlignment="1">
      <alignment horizontal="center"/>
    </xf>
    <xf numFmtId="0" fontId="15" fillId="26" borderId="1" xfId="0" applyFont="1" applyFill="1" applyBorder="1"/>
    <xf numFmtId="0" fontId="15" fillId="26" borderId="1" xfId="0" applyFont="1" applyFill="1" applyBorder="1" applyAlignment="1">
      <alignment horizontal="center"/>
    </xf>
    <xf numFmtId="0" fontId="15" fillId="29" borderId="1" xfId="0" applyFont="1" applyFill="1" applyBorder="1"/>
    <xf numFmtId="0" fontId="15" fillId="29" borderId="1" xfId="2" applyNumberFormat="1" applyFont="1" applyFill="1" applyBorder="1" applyAlignment="1">
      <alignment horizontal="center"/>
    </xf>
    <xf numFmtId="0" fontId="15" fillId="29" borderId="1" xfId="0" applyFont="1" applyFill="1" applyBorder="1" applyAlignment="1">
      <alignment horizontal="center"/>
    </xf>
    <xf numFmtId="0" fontId="15" fillId="27" borderId="1" xfId="0" applyFont="1" applyFill="1" applyBorder="1"/>
    <xf numFmtId="0" fontId="15" fillId="27" borderId="1" xfId="2" applyNumberFormat="1" applyFont="1" applyFill="1" applyBorder="1" applyAlignment="1">
      <alignment horizontal="center"/>
    </xf>
    <xf numFmtId="0" fontId="15" fillId="27" borderId="1" xfId="0" applyFont="1" applyFill="1" applyBorder="1" applyAlignment="1">
      <alignment horizontal="center"/>
    </xf>
    <xf numFmtId="0" fontId="12" fillId="0" borderId="0" xfId="0" applyFont="1" applyAlignment="1">
      <alignment horizontal="center"/>
    </xf>
    <xf numFmtId="0" fontId="12" fillId="0" borderId="0" xfId="0" applyFont="1" applyBorder="1" applyAlignment="1">
      <alignment horizontal="center"/>
    </xf>
    <xf numFmtId="0" fontId="12" fillId="0" borderId="0" xfId="0" applyFont="1" applyAlignment="1">
      <alignment horizontal="center"/>
    </xf>
    <xf numFmtId="0" fontId="12" fillId="0" borderId="0" xfId="0" applyFont="1" applyBorder="1" applyAlignment="1">
      <alignment horizontal="center"/>
    </xf>
    <xf numFmtId="165" fontId="0" fillId="0" borderId="0" xfId="1" applyNumberFormat="1" applyFont="1" applyAlignment="1">
      <alignment horizontal="right"/>
    </xf>
    <xf numFmtId="165" fontId="0" fillId="0" borderId="0" xfId="1" applyNumberFormat="1" applyFont="1"/>
    <xf numFmtId="165" fontId="0" fillId="0" borderId="0" xfId="1" applyNumberFormat="1" applyFont="1" applyFill="1" applyBorder="1"/>
    <xf numFmtId="6" fontId="0" fillId="0" borderId="0" xfId="0" applyNumberFormat="1"/>
    <xf numFmtId="0" fontId="32" fillId="14" borderId="0" xfId="0" applyFont="1" applyFill="1"/>
    <xf numFmtId="0" fontId="33" fillId="0" borderId="0" xfId="0" applyFont="1"/>
    <xf numFmtId="0" fontId="1" fillId="0" borderId="1" xfId="0" applyFont="1" applyBorder="1" applyAlignment="1">
      <alignment horizontal="center"/>
    </xf>
    <xf numFmtId="0" fontId="0" fillId="0" borderId="1" xfId="0" applyBorder="1" applyAlignment="1">
      <alignment horizontal="center"/>
    </xf>
    <xf numFmtId="3" fontId="0" fillId="0" borderId="0" xfId="0" applyNumberFormat="1" applyAlignment="1">
      <alignment horizontal="right"/>
    </xf>
    <xf numFmtId="0" fontId="14" fillId="0" borderId="0" xfId="0" applyFont="1"/>
    <xf numFmtId="0" fontId="34" fillId="8" borderId="1" xfId="0" applyFont="1" applyFill="1" applyBorder="1"/>
    <xf numFmtId="0" fontId="12" fillId="8" borderId="1" xfId="0" applyFont="1" applyFill="1" applyBorder="1"/>
    <xf numFmtId="0" fontId="0" fillId="8" borderId="1" xfId="0" applyFill="1" applyBorder="1" applyAlignment="1">
      <alignment horizontal="center"/>
    </xf>
    <xf numFmtId="0" fontId="11" fillId="13" borderId="6" xfId="0" applyFont="1" applyFill="1" applyBorder="1" applyAlignment="1">
      <alignment horizontal="center" vertical="top"/>
    </xf>
    <xf numFmtId="0" fontId="11" fillId="12" borderId="2" xfId="0" applyFont="1" applyFill="1" applyBorder="1" applyAlignment="1">
      <alignment horizontal="center"/>
    </xf>
    <xf numFmtId="0" fontId="12" fillId="0" borderId="8" xfId="0" applyNumberFormat="1" applyFont="1" applyBorder="1" applyAlignment="1">
      <alignment horizontal="center"/>
    </xf>
    <xf numFmtId="0" fontId="11" fillId="17" borderId="2" xfId="0" applyFont="1" applyFill="1" applyBorder="1" applyAlignment="1">
      <alignment horizontal="center"/>
    </xf>
    <xf numFmtId="0" fontId="13" fillId="14" borderId="0" xfId="0" applyFont="1" applyFill="1" applyBorder="1" applyAlignment="1">
      <alignment horizontal="center" vertical="center"/>
    </xf>
    <xf numFmtId="3" fontId="12" fillId="0" borderId="12" xfId="0" applyNumberFormat="1" applyFont="1" applyFill="1" applyBorder="1" applyAlignment="1">
      <alignment horizontal="center"/>
    </xf>
    <xf numFmtId="10" fontId="35" fillId="0" borderId="1" xfId="0" applyNumberFormat="1" applyFont="1" applyBorder="1" applyAlignment="1">
      <alignment horizontal="center"/>
    </xf>
    <xf numFmtId="3" fontId="35" fillId="0" borderId="1" xfId="2" applyNumberFormat="1" applyFont="1" applyBorder="1" applyAlignment="1">
      <alignment horizontal="center"/>
    </xf>
    <xf numFmtId="0" fontId="35" fillId="0" borderId="1" xfId="0" applyNumberFormat="1" applyFont="1" applyBorder="1" applyAlignment="1">
      <alignment horizontal="center"/>
    </xf>
    <xf numFmtId="20" fontId="35" fillId="0" borderId="1" xfId="0" applyNumberFormat="1" applyFont="1" applyBorder="1" applyAlignment="1">
      <alignment horizontal="center"/>
    </xf>
    <xf numFmtId="0" fontId="12" fillId="0" borderId="0" xfId="0" applyFont="1" applyAlignment="1">
      <alignment horizontal="center"/>
    </xf>
    <xf numFmtId="20" fontId="35" fillId="0" borderId="0" xfId="0" applyNumberFormat="1" applyFont="1" applyBorder="1" applyAlignment="1">
      <alignment horizontal="center"/>
    </xf>
    <xf numFmtId="20" fontId="12" fillId="0" borderId="0" xfId="0" applyNumberFormat="1" applyFont="1" applyBorder="1" applyAlignment="1">
      <alignment horizontal="center"/>
    </xf>
    <xf numFmtId="20" fontId="12" fillId="0" borderId="0" xfId="2" applyNumberFormat="1" applyFont="1" applyBorder="1" applyAlignment="1">
      <alignment horizontal="center" vertical="center"/>
    </xf>
    <xf numFmtId="0" fontId="12" fillId="0" borderId="1" xfId="0" applyNumberFormat="1" applyFont="1" applyFill="1" applyBorder="1" applyAlignment="1">
      <alignment wrapText="1"/>
    </xf>
    <xf numFmtId="0" fontId="11" fillId="3" borderId="1" xfId="0" applyNumberFormat="1" applyFont="1" applyFill="1" applyBorder="1" applyAlignment="1">
      <alignment horizontal="center" wrapText="1"/>
    </xf>
    <xf numFmtId="0" fontId="12" fillId="0" borderId="1" xfId="0" applyNumberFormat="1" applyFont="1" applyBorder="1" applyAlignment="1">
      <alignment horizontal="center" wrapText="1"/>
    </xf>
    <xf numFmtId="0" fontId="12" fillId="4" borderId="1" xfId="0" applyNumberFormat="1" applyFont="1" applyFill="1" applyBorder="1" applyAlignment="1">
      <alignment wrapText="1"/>
    </xf>
    <xf numFmtId="0" fontId="35" fillId="4" borderId="1" xfId="0" applyNumberFormat="1" applyFont="1" applyFill="1" applyBorder="1" applyAlignment="1">
      <alignment horizontal="center" wrapText="1"/>
    </xf>
    <xf numFmtId="0" fontId="12" fillId="4" borderId="1" xfId="0" applyNumberFormat="1" applyFont="1" applyFill="1" applyBorder="1" applyAlignment="1">
      <alignment horizontal="center" wrapText="1"/>
    </xf>
    <xf numFmtId="0" fontId="12" fillId="4" borderId="1" xfId="2" applyNumberFormat="1" applyFont="1" applyFill="1" applyBorder="1" applyAlignment="1">
      <alignment horizontal="center" vertical="center" wrapText="1"/>
    </xf>
    <xf numFmtId="0" fontId="35" fillId="0" borderId="1" xfId="0" applyNumberFormat="1" applyFont="1" applyBorder="1" applyAlignment="1">
      <alignment horizontal="center" wrapText="1"/>
    </xf>
    <xf numFmtId="0" fontId="12" fillId="0" borderId="1" xfId="2" applyNumberFormat="1" applyFont="1" applyBorder="1" applyAlignment="1">
      <alignment horizontal="center" vertical="center" wrapText="1"/>
    </xf>
    <xf numFmtId="20" fontId="12" fillId="0" borderId="0" xfId="0" applyNumberFormat="1" applyFont="1" applyFill="1" applyBorder="1" applyAlignment="1">
      <alignment horizontal="center"/>
    </xf>
    <xf numFmtId="0" fontId="12" fillId="0" borderId="0" xfId="0" applyFont="1" applyFill="1"/>
    <xf numFmtId="0" fontId="0" fillId="0" borderId="0" xfId="0" applyFill="1"/>
    <xf numFmtId="8" fontId="12" fillId="0" borderId="1" xfId="0" applyNumberFormat="1" applyFont="1" applyBorder="1" applyAlignment="1">
      <alignment horizontal="center" wrapText="1"/>
    </xf>
    <xf numFmtId="8" fontId="12" fillId="0" borderId="1" xfId="2" applyNumberFormat="1" applyFont="1" applyBorder="1" applyAlignment="1">
      <alignment horizontal="center" vertical="center" wrapText="1"/>
    </xf>
    <xf numFmtId="8" fontId="35" fillId="0" borderId="1" xfId="0" applyNumberFormat="1" applyFont="1" applyBorder="1" applyAlignment="1">
      <alignment horizontal="center" wrapText="1"/>
    </xf>
    <xf numFmtId="0" fontId="11" fillId="0" borderId="1" xfId="0" applyNumberFormat="1" applyFont="1" applyBorder="1" applyAlignment="1">
      <alignment horizontal="center" wrapText="1"/>
    </xf>
    <xf numFmtId="8" fontId="35" fillId="0" borderId="0" xfId="0" applyNumberFormat="1" applyFont="1" applyBorder="1" applyAlignment="1">
      <alignment horizontal="center" wrapText="1"/>
    </xf>
    <xf numFmtId="8" fontId="12" fillId="0" borderId="0" xfId="0" applyNumberFormat="1" applyFont="1" applyBorder="1" applyAlignment="1">
      <alignment horizontal="center" wrapText="1"/>
    </xf>
    <xf numFmtId="8" fontId="12" fillId="0" borderId="0" xfId="2" applyNumberFormat="1" applyFont="1" applyBorder="1" applyAlignment="1">
      <alignment horizontal="center" vertical="center" wrapText="1"/>
    </xf>
    <xf numFmtId="0" fontId="13" fillId="28" borderId="1" xfId="0" applyNumberFormat="1" applyFont="1" applyFill="1" applyBorder="1" applyAlignment="1">
      <alignment horizontal="center" wrapText="1"/>
    </xf>
    <xf numFmtId="0" fontId="13" fillId="0" borderId="1" xfId="0" applyNumberFormat="1" applyFont="1" applyFill="1" applyBorder="1" applyAlignment="1">
      <alignment horizontal="center" wrapText="1"/>
    </xf>
    <xf numFmtId="0" fontId="11" fillId="28" borderId="1" xfId="0" applyNumberFormat="1" applyFont="1" applyFill="1" applyBorder="1" applyAlignment="1">
      <alignment horizontal="center" wrapText="1"/>
    </xf>
    <xf numFmtId="0" fontId="28" fillId="0" borderId="1" xfId="0" applyFont="1" applyBorder="1" applyAlignment="1">
      <alignment wrapText="1"/>
    </xf>
    <xf numFmtId="0" fontId="11" fillId="3" borderId="14" xfId="0" applyFont="1" applyFill="1" applyBorder="1" applyAlignment="1">
      <alignment horizontal="center"/>
    </xf>
    <xf numFmtId="0" fontId="14" fillId="20" borderId="3" xfId="0" applyFont="1" applyFill="1" applyBorder="1" applyAlignment="1">
      <alignment horizontal="center"/>
    </xf>
    <xf numFmtId="10" fontId="12" fillId="0" borderId="4" xfId="0" applyNumberFormat="1" applyFont="1" applyBorder="1" applyAlignment="1">
      <alignment horizontal="center"/>
    </xf>
    <xf numFmtId="10" fontId="12" fillId="0" borderId="3" xfId="0" applyNumberFormat="1" applyFont="1" applyBorder="1" applyAlignment="1">
      <alignment horizontal="center"/>
    </xf>
    <xf numFmtId="0" fontId="12" fillId="0" borderId="3" xfId="0" applyNumberFormat="1" applyFont="1" applyBorder="1" applyAlignment="1">
      <alignment horizontal="center"/>
    </xf>
    <xf numFmtId="20" fontId="12" fillId="0" borderId="3" xfId="0" applyNumberFormat="1" applyFont="1" applyBorder="1" applyAlignment="1">
      <alignment horizontal="center"/>
    </xf>
    <xf numFmtId="0" fontId="0" fillId="0" borderId="1" xfId="0" applyBorder="1"/>
    <xf numFmtId="0" fontId="11" fillId="21" borderId="1" xfId="0" applyFont="1" applyFill="1" applyBorder="1"/>
    <xf numFmtId="0" fontId="35" fillId="21" borderId="1" xfId="0" applyNumberFormat="1" applyFont="1" applyFill="1" applyBorder="1" applyAlignment="1">
      <alignment horizontal="center"/>
    </xf>
    <xf numFmtId="3" fontId="12" fillId="0" borderId="1" xfId="0" applyNumberFormat="1" applyFont="1" applyBorder="1" applyAlignment="1">
      <alignment horizontal="center" vertical="center"/>
    </xf>
    <xf numFmtId="0" fontId="0" fillId="31" borderId="1" xfId="0" applyFill="1" applyBorder="1"/>
    <xf numFmtId="0" fontId="33" fillId="0" borderId="0" xfId="0" applyFont="1" applyAlignment="1">
      <alignment horizontal="center" vertical="center"/>
    </xf>
    <xf numFmtId="0" fontId="0" fillId="0" borderId="1" xfId="0" applyBorder="1" applyAlignment="1">
      <alignment wrapText="1"/>
    </xf>
    <xf numFmtId="10" fontId="35" fillId="0" borderId="1" xfId="0" applyNumberFormat="1" applyFont="1" applyBorder="1" applyAlignment="1">
      <alignment horizontal="center" wrapText="1"/>
    </xf>
    <xf numFmtId="0" fontId="12" fillId="0" borderId="8" xfId="0" applyNumberFormat="1" applyFont="1" applyFill="1" applyBorder="1" applyAlignment="1">
      <alignment wrapText="1"/>
    </xf>
    <xf numFmtId="10" fontId="12" fillId="0" borderId="1" xfId="0" applyNumberFormat="1" applyFont="1" applyBorder="1" applyAlignment="1">
      <alignment horizontal="center" wrapText="1"/>
    </xf>
    <xf numFmtId="3" fontId="35" fillId="0" borderId="1" xfId="0" applyNumberFormat="1" applyFont="1" applyBorder="1" applyAlignment="1">
      <alignment horizontal="center" wrapText="1"/>
    </xf>
    <xf numFmtId="10" fontId="12" fillId="0" borderId="1" xfId="0" applyNumberFormat="1" applyFont="1" applyBorder="1" applyAlignment="1">
      <alignment horizontal="center" vertical="top" wrapText="1"/>
    </xf>
    <xf numFmtId="10" fontId="17" fillId="0" borderId="1" xfId="0" applyNumberFormat="1" applyFont="1" applyBorder="1" applyAlignment="1">
      <alignment horizontal="center" vertical="top" wrapText="1"/>
    </xf>
    <xf numFmtId="0" fontId="25" fillId="0" borderId="1" xfId="0" applyFont="1" applyBorder="1" applyAlignment="1">
      <alignment horizontal="left" vertical="center" wrapText="1" shrinkToFit="1"/>
    </xf>
    <xf numFmtId="0" fontId="36" fillId="0" borderId="1" xfId="0" applyFont="1" applyBorder="1" applyAlignment="1">
      <alignment horizontal="left" vertical="center" wrapText="1"/>
    </xf>
    <xf numFmtId="0" fontId="37" fillId="0" borderId="0" xfId="0" applyFont="1" applyAlignment="1">
      <alignment horizontal="left" vertical="center" wrapText="1"/>
    </xf>
    <xf numFmtId="0" fontId="38" fillId="0" borderId="1" xfId="0" applyFont="1" applyBorder="1" applyAlignment="1">
      <alignment horizontal="left" vertical="center" wrapText="1"/>
    </xf>
    <xf numFmtId="0" fontId="25" fillId="0" borderId="1" xfId="0" applyFont="1" applyBorder="1" applyAlignment="1">
      <alignment horizontal="left" vertical="center" wrapText="1"/>
    </xf>
    <xf numFmtId="9" fontId="12" fillId="0" borderId="1" xfId="0" applyNumberFormat="1" applyFont="1" applyBorder="1" applyAlignment="1">
      <alignment horizontal="center" wrapText="1"/>
    </xf>
    <xf numFmtId="10" fontId="12" fillId="0" borderId="1" xfId="2" applyNumberFormat="1" applyFont="1" applyBorder="1" applyAlignment="1">
      <alignment horizontal="center" vertical="center" wrapText="1"/>
    </xf>
    <xf numFmtId="10" fontId="12" fillId="0" borderId="1" xfId="0" applyNumberFormat="1" applyFont="1" applyFill="1" applyBorder="1" applyAlignment="1">
      <alignment horizontal="center" wrapText="1"/>
    </xf>
    <xf numFmtId="0" fontId="12" fillId="32" borderId="1" xfId="0" applyNumberFormat="1" applyFont="1" applyFill="1" applyBorder="1" applyAlignment="1">
      <alignment horizontal="center"/>
    </xf>
    <xf numFmtId="0" fontId="11" fillId="0" borderId="1" xfId="0" applyFont="1" applyFill="1" applyBorder="1"/>
    <xf numFmtId="0" fontId="12" fillId="0" borderId="1" xfId="0" applyNumberFormat="1" applyFont="1" applyFill="1" applyBorder="1" applyAlignment="1">
      <alignment horizontal="center" vertical="center"/>
    </xf>
    <xf numFmtId="0" fontId="12" fillId="0" borderId="12" xfId="0" applyFont="1" applyFill="1" applyBorder="1" applyAlignment="1">
      <alignment horizontal="center" vertical="center"/>
    </xf>
    <xf numFmtId="0" fontId="11" fillId="0" borderId="0" xfId="0" applyFont="1" applyFill="1" applyBorder="1" applyAlignment="1">
      <alignment horizontal="center"/>
    </xf>
    <xf numFmtId="0" fontId="15" fillId="11" borderId="6" xfId="0" applyFont="1" applyFill="1" applyBorder="1" applyAlignment="1">
      <alignment horizontal="center" vertical="center"/>
    </xf>
    <xf numFmtId="0" fontId="15" fillId="11" borderId="7" xfId="0" applyFont="1" applyFill="1" applyBorder="1" applyAlignment="1">
      <alignment horizontal="center" vertical="center"/>
    </xf>
    <xf numFmtId="0" fontId="12" fillId="0" borderId="0" xfId="0" applyFont="1" applyFill="1" applyBorder="1" applyAlignment="1">
      <alignment horizontal="center"/>
    </xf>
    <xf numFmtId="0" fontId="12" fillId="0" borderId="0" xfId="0" applyFont="1" applyAlignment="1">
      <alignment horizontal="center"/>
    </xf>
    <xf numFmtId="0" fontId="12" fillId="0" borderId="0" xfId="0" applyFont="1" applyBorder="1" applyAlignment="1">
      <alignment horizontal="center"/>
    </xf>
    <xf numFmtId="164" fontId="11" fillId="2" borderId="1" xfId="2" applyNumberFormat="1" applyFont="1" applyFill="1" applyBorder="1" applyAlignment="1">
      <alignment horizontal="center"/>
    </xf>
    <xf numFmtId="164" fontId="12" fillId="0" borderId="1" xfId="2" applyNumberFormat="1" applyFont="1" applyBorder="1" applyAlignment="1">
      <alignment horizontal="center"/>
    </xf>
    <xf numFmtId="0" fontId="1" fillId="0" borderId="0" xfId="0" applyFont="1" applyAlignment="1">
      <alignment horizontal="center" vertical="center"/>
    </xf>
    <xf numFmtId="0" fontId="11" fillId="15" borderId="1" xfId="0" applyFont="1" applyFill="1" applyBorder="1" applyAlignment="1">
      <alignment horizontal="center"/>
    </xf>
    <xf numFmtId="0" fontId="11" fillId="15" borderId="2" xfId="0" applyFont="1" applyFill="1" applyBorder="1" applyAlignment="1">
      <alignment horizontal="center"/>
    </xf>
    <xf numFmtId="0" fontId="11" fillId="33" borderId="1" xfId="0" applyFont="1" applyFill="1" applyBorder="1" applyAlignment="1">
      <alignment horizontal="center" vertical="top"/>
    </xf>
    <xf numFmtId="0" fontId="11" fillId="34" borderId="6" xfId="0" applyFont="1" applyFill="1" applyBorder="1" applyAlignment="1">
      <alignment horizontal="center" vertical="top"/>
    </xf>
    <xf numFmtId="0" fontId="11" fillId="33" borderId="1" xfId="0" applyFont="1" applyFill="1" applyBorder="1" applyAlignment="1">
      <alignment horizontal="center"/>
    </xf>
    <xf numFmtId="0" fontId="39" fillId="0" borderId="1" xfId="0" applyFont="1" applyBorder="1" applyAlignment="1">
      <alignment horizontal="center"/>
    </xf>
    <xf numFmtId="0" fontId="39" fillId="4" borderId="1" xfId="0" applyFont="1" applyFill="1" applyBorder="1" applyAlignment="1">
      <alignment horizontal="center"/>
    </xf>
    <xf numFmtId="0" fontId="39" fillId="4" borderId="0" xfId="0" applyFont="1" applyFill="1" applyAlignment="1">
      <alignment horizontal="center"/>
    </xf>
    <xf numFmtId="0" fontId="40" fillId="0" borderId="1" xfId="0" applyFont="1" applyBorder="1" applyAlignment="1">
      <alignment horizontal="center"/>
    </xf>
    <xf numFmtId="0" fontId="39" fillId="18" borderId="1" xfId="0" applyFont="1" applyFill="1" applyBorder="1" applyAlignment="1">
      <alignment horizontal="center"/>
    </xf>
    <xf numFmtId="0" fontId="11" fillId="3" borderId="0" xfId="0" applyFont="1" applyFill="1" applyBorder="1" applyAlignment="1">
      <alignment horizontal="center"/>
    </xf>
    <xf numFmtId="0" fontId="11" fillId="4" borderId="0" xfId="0" applyFont="1" applyFill="1" applyBorder="1" applyAlignment="1">
      <alignment horizontal="center"/>
    </xf>
    <xf numFmtId="0" fontId="25" fillId="0" borderId="0" xfId="0" applyFont="1" applyBorder="1" applyAlignment="1">
      <alignment wrapText="1" shrinkToFit="1"/>
    </xf>
    <xf numFmtId="0" fontId="36" fillId="0" borderId="1" xfId="0" applyFont="1" applyBorder="1" applyAlignment="1">
      <alignment wrapText="1"/>
    </xf>
    <xf numFmtId="0" fontId="28" fillId="0" borderId="0" xfId="0" applyFont="1" applyAlignment="1">
      <alignment wrapText="1"/>
    </xf>
    <xf numFmtId="0" fontId="14" fillId="20" borderId="2" xfId="0" applyFont="1" applyFill="1" applyBorder="1" applyAlignment="1">
      <alignment horizontal="center"/>
    </xf>
    <xf numFmtId="10" fontId="35" fillId="0" borderId="8" xfId="0" applyNumberFormat="1" applyFont="1" applyBorder="1" applyAlignment="1">
      <alignment horizontal="center"/>
    </xf>
    <xf numFmtId="0" fontId="35" fillId="21" borderId="0" xfId="0" applyNumberFormat="1" applyFont="1" applyFill="1" applyBorder="1" applyAlignment="1">
      <alignment horizontal="center"/>
    </xf>
    <xf numFmtId="0" fontId="12" fillId="0" borderId="0" xfId="0" applyNumberFormat="1" applyFont="1" applyFill="1" applyBorder="1" applyAlignment="1">
      <alignment wrapText="1"/>
    </xf>
    <xf numFmtId="0" fontId="35" fillId="0" borderId="0" xfId="0" applyNumberFormat="1" applyFont="1" applyBorder="1" applyAlignment="1">
      <alignment horizontal="center" wrapText="1"/>
    </xf>
    <xf numFmtId="0" fontId="12" fillId="0" borderId="0" xfId="0" applyNumberFormat="1" applyFont="1" applyBorder="1" applyAlignment="1">
      <alignment horizontal="center" wrapText="1"/>
    </xf>
    <xf numFmtId="0" fontId="12" fillId="0" borderId="0" xfId="2" applyNumberFormat="1" applyFont="1" applyBorder="1" applyAlignment="1">
      <alignment horizontal="center" wrapText="1"/>
    </xf>
    <xf numFmtId="0" fontId="16" fillId="35" borderId="1" xfId="0" applyFont="1" applyFill="1" applyBorder="1" applyAlignment="1">
      <alignment horizontal="center"/>
    </xf>
    <xf numFmtId="0" fontId="12" fillId="35" borderId="1" xfId="0" applyFont="1" applyFill="1" applyBorder="1" applyAlignment="1">
      <alignment horizontal="center"/>
    </xf>
    <xf numFmtId="164" fontId="11" fillId="2" borderId="1" xfId="2" applyNumberFormat="1" applyFont="1" applyFill="1" applyBorder="1" applyAlignment="1"/>
    <xf numFmtId="0" fontId="12" fillId="0" borderId="0" xfId="0" applyFont="1" applyBorder="1" applyAlignment="1">
      <alignment horizontal="center" wrapText="1"/>
    </xf>
    <xf numFmtId="0" fontId="12" fillId="21" borderId="4" xfId="0" applyFont="1" applyFill="1" applyBorder="1" applyAlignment="1">
      <alignment horizontal="center"/>
    </xf>
    <xf numFmtId="0" fontId="18" fillId="0" borderId="0" xfId="0" applyFont="1" applyFill="1" applyBorder="1" applyAlignment="1">
      <alignment horizontal="center"/>
    </xf>
    <xf numFmtId="0" fontId="1" fillId="34" borderId="1" xfId="0" applyFont="1" applyFill="1" applyBorder="1"/>
    <xf numFmtId="0" fontId="1" fillId="9" borderId="1" xfId="0" applyFont="1" applyFill="1" applyBorder="1"/>
    <xf numFmtId="3" fontId="40" fillId="0" borderId="1" xfId="0" applyNumberFormat="1" applyFont="1" applyBorder="1"/>
    <xf numFmtId="0" fontId="40" fillId="9" borderId="1" xfId="0" applyFont="1" applyFill="1" applyBorder="1"/>
    <xf numFmtId="0" fontId="40" fillId="0" borderId="1" xfId="0" applyFont="1" applyBorder="1"/>
    <xf numFmtId="0" fontId="40" fillId="0" borderId="1" xfId="0" applyFont="1" applyFill="1" applyBorder="1"/>
    <xf numFmtId="3" fontId="40" fillId="0" borderId="1" xfId="0" applyNumberFormat="1" applyFont="1" applyFill="1" applyBorder="1"/>
    <xf numFmtId="3" fontId="39" fillId="5" borderId="1" xfId="0" applyNumberFormat="1" applyFont="1" applyFill="1" applyBorder="1"/>
    <xf numFmtId="0" fontId="0" fillId="0" borderId="0" xfId="0" applyFill="1" applyBorder="1" applyAlignment="1">
      <alignment horizontal="center"/>
    </xf>
    <xf numFmtId="0" fontId="13" fillId="28" borderId="1" xfId="0" applyNumberFormat="1" applyFont="1" applyFill="1" applyBorder="1" applyAlignment="1">
      <alignment horizontal="center" wrapText="1"/>
    </xf>
    <xf numFmtId="0" fontId="15" fillId="15" borderId="2" xfId="0" applyFont="1" applyFill="1" applyBorder="1" applyAlignment="1">
      <alignment horizontal="center" vertical="center"/>
    </xf>
    <xf numFmtId="0" fontId="15" fillId="15" borderId="3" xfId="0" applyFont="1" applyFill="1" applyBorder="1" applyAlignment="1">
      <alignment horizontal="center" vertical="center"/>
    </xf>
    <xf numFmtId="0" fontId="15" fillId="15" borderId="4" xfId="0" applyFont="1" applyFill="1" applyBorder="1" applyAlignment="1">
      <alignment horizontal="center" vertical="center"/>
    </xf>
    <xf numFmtId="0" fontId="41" fillId="7" borderId="0" xfId="0" applyFont="1" applyFill="1"/>
    <xf numFmtId="0" fontId="41" fillId="7" borderId="1" xfId="0" applyFont="1" applyFill="1" applyBorder="1"/>
    <xf numFmtId="0" fontId="41" fillId="0" borderId="1" xfId="0" applyFont="1" applyBorder="1"/>
    <xf numFmtId="0" fontId="41" fillId="6" borderId="1" xfId="0" applyFont="1" applyFill="1" applyBorder="1"/>
    <xf numFmtId="0" fontId="33" fillId="6" borderId="1" xfId="0" applyFont="1" applyFill="1" applyBorder="1"/>
    <xf numFmtId="0" fontId="42" fillId="12" borderId="1" xfId="0" applyFont="1" applyFill="1" applyBorder="1" applyAlignment="1">
      <alignment horizontal="center"/>
    </xf>
    <xf numFmtId="17" fontId="11" fillId="33" borderId="1" xfId="0" applyNumberFormat="1" applyFont="1" applyFill="1" applyBorder="1" applyAlignment="1">
      <alignment horizontal="center"/>
    </xf>
    <xf numFmtId="0" fontId="15" fillId="10" borderId="1" xfId="0" applyFont="1" applyFill="1" applyBorder="1" applyAlignment="1">
      <alignment horizontal="center"/>
    </xf>
    <xf numFmtId="0" fontId="43" fillId="10" borderId="0" xfId="0" applyFont="1" applyFill="1"/>
    <xf numFmtId="3" fontId="12" fillId="0" borderId="2" xfId="2" applyNumberFormat="1" applyFont="1" applyBorder="1" applyAlignment="1">
      <alignment horizontal="center"/>
    </xf>
    <xf numFmtId="0" fontId="12" fillId="0" borderId="2" xfId="2" applyNumberFormat="1" applyFont="1" applyBorder="1" applyAlignment="1">
      <alignment horizontal="center"/>
    </xf>
    <xf numFmtId="3" fontId="11" fillId="2" borderId="2" xfId="2" applyNumberFormat="1" applyFont="1" applyFill="1" applyBorder="1" applyAlignment="1">
      <alignment horizontal="center"/>
    </xf>
    <xf numFmtId="0" fontId="15" fillId="29" borderId="2" xfId="2" applyNumberFormat="1" applyFont="1" applyFill="1" applyBorder="1" applyAlignment="1">
      <alignment horizontal="center"/>
    </xf>
    <xf numFmtId="0" fontId="12" fillId="0" borderId="2" xfId="0" applyNumberFormat="1" applyFont="1" applyFill="1" applyBorder="1" applyAlignment="1">
      <alignment horizontal="center"/>
    </xf>
    <xf numFmtId="0" fontId="15" fillId="27" borderId="2" xfId="2" applyNumberFormat="1" applyFont="1" applyFill="1" applyBorder="1" applyAlignment="1">
      <alignment horizontal="center"/>
    </xf>
    <xf numFmtId="0" fontId="12" fillId="0" borderId="2" xfId="0" applyFont="1" applyBorder="1" applyAlignment="1">
      <alignment horizontal="center"/>
    </xf>
    <xf numFmtId="0" fontId="11" fillId="28" borderId="2" xfId="0" applyFont="1" applyFill="1" applyBorder="1" applyAlignment="1">
      <alignment horizontal="center"/>
    </xf>
    <xf numFmtId="10" fontId="11" fillId="25" borderId="4" xfId="0" applyNumberFormat="1" applyFont="1" applyFill="1" applyBorder="1" applyAlignment="1">
      <alignment horizontal="center"/>
    </xf>
    <xf numFmtId="0" fontId="15" fillId="29" borderId="4" xfId="0" applyFont="1" applyFill="1" applyBorder="1" applyAlignment="1">
      <alignment horizontal="center"/>
    </xf>
    <xf numFmtId="0" fontId="15" fillId="27" borderId="4" xfId="0" applyFont="1" applyFill="1" applyBorder="1" applyAlignment="1">
      <alignment horizontal="center"/>
    </xf>
    <xf numFmtId="10" fontId="11" fillId="28" borderId="4" xfId="0" applyNumberFormat="1" applyFont="1" applyFill="1" applyBorder="1" applyAlignment="1">
      <alignment horizontal="center"/>
    </xf>
    <xf numFmtId="0" fontId="38" fillId="0" borderId="1" xfId="0" applyFont="1" applyBorder="1"/>
    <xf numFmtId="0" fontId="21" fillId="0" borderId="0" xfId="0" applyFont="1" applyFill="1" applyBorder="1"/>
    <xf numFmtId="0" fontId="16" fillId="36" borderId="1" xfId="0" applyFont="1" applyFill="1" applyBorder="1" applyAlignment="1">
      <alignment horizontal="center"/>
    </xf>
    <xf numFmtId="10" fontId="0" fillId="0" borderId="1" xfId="0" applyNumberFormat="1" applyBorder="1"/>
    <xf numFmtId="3" fontId="0" fillId="0" borderId="1" xfId="0" applyNumberFormat="1" applyBorder="1"/>
    <xf numFmtId="10" fontId="0" fillId="35" borderId="1" xfId="0" applyNumberFormat="1" applyFill="1" applyBorder="1"/>
    <xf numFmtId="10" fontId="12" fillId="35" borderId="15" xfId="0" applyNumberFormat="1" applyFont="1" applyFill="1" applyBorder="1" applyAlignment="1">
      <alignment horizontal="center"/>
    </xf>
    <xf numFmtId="3" fontId="0" fillId="35" borderId="1" xfId="0" applyNumberFormat="1" applyFill="1" applyBorder="1"/>
    <xf numFmtId="3" fontId="12" fillId="35" borderId="3" xfId="0" applyNumberFormat="1" applyFont="1" applyFill="1" applyBorder="1" applyAlignment="1">
      <alignment horizontal="center"/>
    </xf>
    <xf numFmtId="10" fontId="44" fillId="0" borderId="0" xfId="0" applyNumberFormat="1" applyFont="1"/>
    <xf numFmtId="0" fontId="12" fillId="0" borderId="0" xfId="0" applyFont="1" applyAlignment="1">
      <alignment horizontal="center"/>
    </xf>
    <xf numFmtId="0" fontId="12" fillId="0" borderId="0" xfId="0" applyFont="1" applyBorder="1" applyAlignment="1">
      <alignment horizontal="center"/>
    </xf>
    <xf numFmtId="0" fontId="12" fillId="0" borderId="0" xfId="0" applyFont="1" applyFill="1" applyBorder="1" applyAlignment="1">
      <alignment horizontal="center"/>
    </xf>
    <xf numFmtId="0" fontId="11" fillId="0" borderId="0" xfId="0" applyFont="1" applyFill="1" applyBorder="1" applyAlignment="1">
      <alignment horizontal="center"/>
    </xf>
    <xf numFmtId="0" fontId="15" fillId="11" borderId="6" xfId="0" applyFont="1" applyFill="1" applyBorder="1" applyAlignment="1">
      <alignment horizontal="center" vertical="center"/>
    </xf>
    <xf numFmtId="0" fontId="15" fillId="11" borderId="7" xfId="0" applyFont="1" applyFill="1" applyBorder="1" applyAlignment="1">
      <alignment horizontal="center" vertical="center"/>
    </xf>
    <xf numFmtId="0" fontId="15" fillId="15" borderId="2" xfId="0" applyFont="1" applyFill="1" applyBorder="1" applyAlignment="1">
      <alignment horizontal="center" vertical="center"/>
    </xf>
    <xf numFmtId="0" fontId="15" fillId="15" borderId="3" xfId="0" applyFont="1" applyFill="1" applyBorder="1" applyAlignment="1">
      <alignment horizontal="center" vertical="center"/>
    </xf>
    <xf numFmtId="0" fontId="15" fillId="15" borderId="4" xfId="0" applyFont="1" applyFill="1" applyBorder="1" applyAlignment="1">
      <alignment horizontal="center" vertical="center"/>
    </xf>
    <xf numFmtId="164" fontId="0" fillId="0" borderId="0" xfId="2" applyNumberFormat="1" applyFont="1"/>
    <xf numFmtId="0" fontId="11" fillId="0" borderId="0" xfId="0" applyFont="1" applyFill="1" applyBorder="1" applyAlignment="1">
      <alignment horizontal="center"/>
    </xf>
    <xf numFmtId="0" fontId="12" fillId="0" borderId="0" xfId="0" applyFont="1" applyFill="1" applyBorder="1" applyAlignment="1">
      <alignment horizontal="center"/>
    </xf>
    <xf numFmtId="0" fontId="12" fillId="0" borderId="0" xfId="0" applyFont="1" applyAlignment="1">
      <alignment horizontal="center"/>
    </xf>
    <xf numFmtId="0" fontId="12" fillId="0" borderId="0" xfId="0" applyFont="1" applyBorder="1" applyAlignment="1">
      <alignment horizontal="center"/>
    </xf>
    <xf numFmtId="0" fontId="15" fillId="11" borderId="6" xfId="0" applyFont="1" applyFill="1" applyBorder="1" applyAlignment="1">
      <alignment horizontal="center" vertical="center"/>
    </xf>
    <xf numFmtId="0" fontId="15" fillId="11" borderId="7" xfId="0" applyFont="1" applyFill="1" applyBorder="1" applyAlignment="1">
      <alignment horizontal="center" vertical="center"/>
    </xf>
    <xf numFmtId="0" fontId="15" fillId="15" borderId="2" xfId="0" applyFont="1" applyFill="1" applyBorder="1" applyAlignment="1">
      <alignment horizontal="center" vertical="center"/>
    </xf>
    <xf numFmtId="0" fontId="15" fillId="15" borderId="3" xfId="0" applyFont="1" applyFill="1" applyBorder="1" applyAlignment="1">
      <alignment horizontal="center" vertical="center"/>
    </xf>
    <xf numFmtId="0" fontId="15" fillId="15" borderId="4" xfId="0" applyFont="1" applyFill="1" applyBorder="1" applyAlignment="1">
      <alignment horizontal="center" vertical="center"/>
    </xf>
    <xf numFmtId="0" fontId="12" fillId="0" borderId="1" xfId="0" applyNumberFormat="1" applyFont="1" applyFill="1" applyBorder="1" applyAlignment="1"/>
    <xf numFmtId="0" fontId="11" fillId="13" borderId="1" xfId="0" applyFont="1" applyFill="1" applyBorder="1" applyAlignment="1">
      <alignment horizontal="right" vertical="top"/>
    </xf>
    <xf numFmtId="0" fontId="11" fillId="9" borderId="1" xfId="0" applyNumberFormat="1" applyFont="1" applyFill="1" applyBorder="1" applyAlignment="1">
      <alignment horizontal="right" vertical="top"/>
    </xf>
    <xf numFmtId="0" fontId="12" fillId="0" borderId="1" xfId="0" applyNumberFormat="1" applyFont="1" applyBorder="1" applyAlignment="1">
      <alignment horizontal="right"/>
    </xf>
    <xf numFmtId="164" fontId="12" fillId="0" borderId="1" xfId="2" applyNumberFormat="1" applyFont="1" applyBorder="1" applyAlignment="1">
      <alignment horizontal="right"/>
    </xf>
    <xf numFmtId="0" fontId="12" fillId="9" borderId="1" xfId="0" applyNumberFormat="1" applyFont="1" applyFill="1" applyBorder="1" applyAlignment="1">
      <alignment horizontal="right"/>
    </xf>
    <xf numFmtId="0" fontId="12" fillId="0" borderId="1" xfId="0" applyNumberFormat="1" applyFont="1" applyFill="1" applyBorder="1" applyAlignment="1">
      <alignment horizontal="right"/>
    </xf>
    <xf numFmtId="0" fontId="12" fillId="0" borderId="12" xfId="0" applyNumberFormat="1" applyFont="1" applyFill="1" applyBorder="1" applyAlignment="1">
      <alignment horizontal="right"/>
    </xf>
    <xf numFmtId="3" fontId="11" fillId="5" borderId="1" xfId="0" applyNumberFormat="1" applyFont="1" applyFill="1" applyBorder="1" applyAlignment="1">
      <alignment horizontal="right"/>
    </xf>
    <xf numFmtId="3" fontId="35" fillId="0" borderId="1" xfId="0" applyNumberFormat="1" applyFont="1" applyBorder="1" applyAlignment="1">
      <alignment horizontal="center"/>
    </xf>
    <xf numFmtId="8" fontId="35" fillId="0" borderId="1" xfId="0" applyNumberFormat="1" applyFont="1" applyBorder="1" applyAlignment="1">
      <alignment horizontal="center"/>
    </xf>
    <xf numFmtId="8" fontId="12" fillId="0" borderId="1" xfId="0" applyNumberFormat="1" applyFont="1" applyBorder="1" applyAlignment="1">
      <alignment horizontal="center"/>
    </xf>
    <xf numFmtId="8" fontId="12" fillId="0" borderId="1" xfId="2" applyNumberFormat="1" applyFont="1" applyBorder="1" applyAlignment="1">
      <alignment horizontal="center" vertical="center"/>
    </xf>
    <xf numFmtId="10" fontId="12" fillId="0" borderId="1" xfId="2" applyNumberFormat="1" applyFont="1" applyBorder="1" applyAlignment="1">
      <alignment horizontal="center" vertical="center"/>
    </xf>
    <xf numFmtId="0" fontId="12" fillId="0" borderId="8" xfId="0" applyNumberFormat="1" applyFont="1" applyFill="1" applyBorder="1" applyAlignment="1"/>
    <xf numFmtId="8" fontId="35" fillId="0" borderId="0" xfId="0" applyNumberFormat="1" applyFont="1" applyBorder="1" applyAlignment="1">
      <alignment horizontal="center"/>
    </xf>
    <xf numFmtId="8" fontId="12" fillId="0" borderId="0" xfId="0" applyNumberFormat="1" applyFont="1" applyBorder="1" applyAlignment="1">
      <alignment horizontal="center"/>
    </xf>
    <xf numFmtId="8" fontId="12" fillId="0" borderId="0" xfId="2" applyNumberFormat="1" applyFont="1" applyBorder="1" applyAlignment="1">
      <alignment horizontal="center" vertical="center"/>
    </xf>
    <xf numFmtId="0" fontId="13" fillId="0" borderId="1" xfId="0" applyNumberFormat="1" applyFont="1" applyFill="1" applyBorder="1" applyAlignment="1">
      <alignment horizontal="center"/>
    </xf>
    <xf numFmtId="0" fontId="11" fillId="3" borderId="1" xfId="0" applyNumberFormat="1" applyFont="1" applyFill="1" applyBorder="1" applyAlignment="1">
      <alignment horizontal="center"/>
    </xf>
    <xf numFmtId="0" fontId="11" fillId="0" borderId="1" xfId="0" applyNumberFormat="1" applyFont="1" applyBorder="1" applyAlignment="1">
      <alignment horizontal="center"/>
    </xf>
    <xf numFmtId="0" fontId="13" fillId="28" borderId="1" xfId="0" applyNumberFormat="1" applyFont="1" applyFill="1" applyBorder="1" applyAlignment="1">
      <alignment horizontal="center"/>
    </xf>
    <xf numFmtId="0" fontId="11" fillId="28" borderId="1" xfId="0" applyNumberFormat="1" applyFont="1" applyFill="1" applyBorder="1" applyAlignment="1">
      <alignment horizontal="center"/>
    </xf>
    <xf numFmtId="0" fontId="13" fillId="28" borderId="2" xfId="0" applyNumberFormat="1" applyFont="1" applyFill="1" applyBorder="1" applyAlignment="1"/>
    <xf numFmtId="0" fontId="13" fillId="28" borderId="3" xfId="0" applyNumberFormat="1" applyFont="1" applyFill="1" applyBorder="1" applyAlignment="1"/>
    <xf numFmtId="0" fontId="13" fillId="28" borderId="4" xfId="0" applyNumberFormat="1" applyFont="1" applyFill="1" applyBorder="1" applyAlignment="1"/>
    <xf numFmtId="0" fontId="15" fillId="11" borderId="6" xfId="0" applyFont="1" applyFill="1" applyBorder="1" applyAlignment="1">
      <alignment horizontal="center" vertical="center"/>
    </xf>
    <xf numFmtId="0" fontId="13" fillId="14" borderId="2" xfId="0" applyFont="1" applyFill="1" applyBorder="1" applyAlignment="1">
      <alignment horizontal="center" vertical="center"/>
    </xf>
    <xf numFmtId="0" fontId="13" fillId="14" borderId="3" xfId="0" applyFont="1" applyFill="1" applyBorder="1" applyAlignment="1">
      <alignment horizontal="center" vertical="center"/>
    </xf>
    <xf numFmtId="0" fontId="13" fillId="14" borderId="4" xfId="0" applyFont="1" applyFill="1" applyBorder="1" applyAlignment="1">
      <alignment horizontal="center" vertical="center"/>
    </xf>
    <xf numFmtId="0" fontId="10" fillId="22" borderId="0" xfId="0" applyFont="1" applyFill="1" applyAlignment="1">
      <alignment horizontal="center" vertical="center"/>
    </xf>
    <xf numFmtId="0" fontId="11" fillId="0" borderId="0" xfId="0" applyFont="1" applyAlignment="1">
      <alignment horizontal="center"/>
    </xf>
    <xf numFmtId="0" fontId="13" fillId="10" borderId="6" xfId="0" applyFont="1" applyFill="1" applyBorder="1" applyAlignment="1">
      <alignment horizontal="center" vertical="center"/>
    </xf>
    <xf numFmtId="0" fontId="13" fillId="10" borderId="7" xfId="0" applyFont="1" applyFill="1" applyBorder="1" applyAlignment="1">
      <alignment horizontal="center" vertical="center"/>
    </xf>
    <xf numFmtId="0" fontId="11" fillId="0" borderId="13" xfId="0" applyFont="1" applyFill="1" applyBorder="1" applyAlignment="1">
      <alignment horizontal="center"/>
    </xf>
    <xf numFmtId="0" fontId="11" fillId="0" borderId="0" xfId="0" applyFont="1" applyFill="1" applyBorder="1" applyAlignment="1">
      <alignment horizontal="center"/>
    </xf>
    <xf numFmtId="0" fontId="13" fillId="11" borderId="6" xfId="0" applyFont="1" applyFill="1" applyBorder="1" applyAlignment="1">
      <alignment horizontal="center" vertical="center"/>
    </xf>
    <xf numFmtId="0" fontId="13" fillId="11" borderId="7" xfId="0" applyFont="1" applyFill="1" applyBorder="1" applyAlignment="1">
      <alignment horizontal="center" vertical="center"/>
    </xf>
    <xf numFmtId="0" fontId="12" fillId="0" borderId="13" xfId="0" applyFont="1" applyFill="1" applyBorder="1" applyAlignment="1">
      <alignment horizontal="center"/>
    </xf>
    <xf numFmtId="0" fontId="12" fillId="0" borderId="0" xfId="0" applyFont="1" applyFill="1" applyBorder="1" applyAlignment="1">
      <alignment horizontal="center"/>
    </xf>
    <xf numFmtId="0" fontId="13" fillId="15" borderId="6" xfId="0" applyFont="1" applyFill="1" applyBorder="1" applyAlignment="1">
      <alignment horizontal="center" vertical="center"/>
    </xf>
    <xf numFmtId="0" fontId="13" fillId="15" borderId="7" xfId="0" applyFont="1" applyFill="1" applyBorder="1" applyAlignment="1">
      <alignment horizontal="center" vertical="center"/>
    </xf>
    <xf numFmtId="0" fontId="12" fillId="0" borderId="13" xfId="0" applyFont="1" applyBorder="1" applyAlignment="1">
      <alignment horizontal="center"/>
    </xf>
    <xf numFmtId="0" fontId="12" fillId="0" borderId="0" xfId="0" applyFont="1" applyAlignment="1">
      <alignment horizontal="center"/>
    </xf>
    <xf numFmtId="0" fontId="13" fillId="16" borderId="11" xfId="0" applyFont="1" applyFill="1" applyBorder="1" applyAlignment="1">
      <alignment horizontal="center" vertical="center"/>
    </xf>
    <xf numFmtId="0" fontId="13" fillId="16" borderId="0" xfId="0" applyFont="1" applyFill="1" applyBorder="1" applyAlignment="1">
      <alignment horizontal="center" vertical="center"/>
    </xf>
    <xf numFmtId="0" fontId="15" fillId="17" borderId="2" xfId="0" applyFont="1" applyFill="1" applyBorder="1" applyAlignment="1">
      <alignment horizontal="center" vertical="center"/>
    </xf>
    <xf numFmtId="0" fontId="15" fillId="17" borderId="4" xfId="0" applyFont="1" applyFill="1" applyBorder="1" applyAlignment="1">
      <alignment horizontal="center" vertical="center"/>
    </xf>
    <xf numFmtId="0" fontId="16" fillId="0" borderId="0" xfId="3" applyFont="1" applyFill="1" applyBorder="1" applyAlignment="1">
      <alignment horizontal="left"/>
    </xf>
    <xf numFmtId="0" fontId="21" fillId="0" borderId="0" xfId="0" applyFont="1" applyFill="1" applyBorder="1" applyAlignment="1">
      <alignment horizontal="left"/>
    </xf>
    <xf numFmtId="0" fontId="12" fillId="0" borderId="0" xfId="0" applyFont="1" applyBorder="1" applyAlignment="1">
      <alignment horizontal="center"/>
    </xf>
    <xf numFmtId="0" fontId="13" fillId="19" borderId="11" xfId="0" applyFont="1" applyFill="1" applyBorder="1" applyAlignment="1">
      <alignment horizontal="center" vertical="center"/>
    </xf>
    <xf numFmtId="0" fontId="13" fillId="19" borderId="0" xfId="0" applyFont="1" applyFill="1" applyBorder="1" applyAlignment="1">
      <alignment horizontal="center" vertical="center"/>
    </xf>
    <xf numFmtId="0" fontId="14" fillId="20" borderId="1" xfId="0" applyFont="1" applyFill="1" applyBorder="1" applyAlignment="1">
      <alignment horizontal="center"/>
    </xf>
    <xf numFmtId="0" fontId="24" fillId="20" borderId="2" xfId="0" applyFont="1" applyFill="1" applyBorder="1" applyAlignment="1">
      <alignment horizontal="center" vertical="center"/>
    </xf>
    <xf numFmtId="0" fontId="14" fillId="20" borderId="3" xfId="0" applyFont="1" applyFill="1" applyBorder="1" applyAlignment="1">
      <alignment horizontal="center" vertical="center"/>
    </xf>
    <xf numFmtId="0" fontId="14" fillId="20" borderId="4" xfId="0" applyFont="1" applyFill="1" applyBorder="1" applyAlignment="1">
      <alignment horizontal="center" vertical="center"/>
    </xf>
    <xf numFmtId="0" fontId="13" fillId="30" borderId="1" xfId="0" applyNumberFormat="1" applyFont="1" applyFill="1" applyBorder="1" applyAlignment="1">
      <alignment horizontal="center" wrapText="1"/>
    </xf>
    <xf numFmtId="0" fontId="19" fillId="30" borderId="1" xfId="0" applyNumberFormat="1" applyFont="1" applyFill="1" applyBorder="1" applyAlignment="1">
      <alignment horizontal="center" wrapText="1"/>
    </xf>
    <xf numFmtId="49" fontId="16" fillId="0" borderId="0" xfId="3" applyNumberFormat="1" applyFont="1" applyFill="1" applyBorder="1" applyAlignment="1">
      <alignment horizontal="left"/>
    </xf>
    <xf numFmtId="0" fontId="16" fillId="0" borderId="0" xfId="0" applyFont="1" applyFill="1" applyBorder="1" applyAlignment="1">
      <alignment horizontal="left"/>
    </xf>
    <xf numFmtId="0" fontId="6" fillId="0" borderId="0" xfId="3"/>
    <xf numFmtId="0" fontId="27" fillId="0" borderId="0" xfId="0" applyFont="1"/>
    <xf numFmtId="0" fontId="13" fillId="28" borderId="1" xfId="0" applyNumberFormat="1" applyFont="1" applyFill="1" applyBorder="1" applyAlignment="1">
      <alignment horizontal="center" wrapText="1"/>
    </xf>
    <xf numFmtId="0" fontId="15" fillId="11" borderId="6" xfId="0" applyFont="1" applyFill="1" applyBorder="1" applyAlignment="1">
      <alignment horizontal="center" vertical="center"/>
    </xf>
    <xf numFmtId="0" fontId="15" fillId="11" borderId="7" xfId="0" applyFont="1" applyFill="1" applyBorder="1" applyAlignment="1">
      <alignment horizontal="center" vertical="center"/>
    </xf>
    <xf numFmtId="0" fontId="15" fillId="15" borderId="2" xfId="0" applyFont="1" applyFill="1" applyBorder="1" applyAlignment="1">
      <alignment horizontal="center" vertical="center"/>
    </xf>
    <xf numFmtId="0" fontId="15" fillId="15" borderId="3" xfId="0" applyFont="1" applyFill="1" applyBorder="1" applyAlignment="1">
      <alignment horizontal="center" vertical="center"/>
    </xf>
    <xf numFmtId="0" fontId="15" fillId="15" borderId="4" xfId="0" applyFont="1" applyFill="1" applyBorder="1" applyAlignment="1">
      <alignment horizontal="center" vertical="center"/>
    </xf>
    <xf numFmtId="0" fontId="26" fillId="0" borderId="0" xfId="3" applyFont="1"/>
  </cellXfs>
  <cellStyles count="79">
    <cellStyle name="Comma" xfId="2" builtinId="3"/>
    <cellStyle name="Currency" xfId="1" builtinId="4"/>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Hyperlink" xfId="3" builtinId="8"/>
    <cellStyle name="Normal" xfId="0" builtinId="0"/>
  </cellStyles>
  <dxfs count="0"/>
  <tableStyles count="0" defaultTableStyle="TableStyleMedium9" defaultPivotStyle="PivotStyleLight16"/>
  <colors>
    <mruColors>
      <color rgb="FFFF5050"/>
      <color rgb="FFD9CDD7"/>
      <color rgb="FFDFD3DC"/>
      <color rgb="FFE4DCE3"/>
      <color rgb="FFFF66FF"/>
      <color rgb="FFFF66CC"/>
      <color rgb="FF993300"/>
      <color rgb="FF99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dLbls>
          <c:showLegendKey val="0"/>
          <c:showVal val="0"/>
          <c:showCatName val="0"/>
          <c:showSerName val="0"/>
          <c:showPercent val="0"/>
          <c:showBubbleSize val="0"/>
        </c:dLbls>
        <c:gapWidth val="150"/>
        <c:axId val="410707232"/>
        <c:axId val="410712672"/>
      </c:barChart>
      <c:catAx>
        <c:axId val="410707232"/>
        <c:scaling>
          <c:orientation val="minMax"/>
        </c:scaling>
        <c:delete val="0"/>
        <c:axPos val="l"/>
        <c:majorTickMark val="none"/>
        <c:minorTickMark val="none"/>
        <c:tickLblPos val="nextTo"/>
        <c:crossAx val="410712672"/>
        <c:crosses val="autoZero"/>
        <c:auto val="1"/>
        <c:lblAlgn val="ctr"/>
        <c:lblOffset val="100"/>
        <c:noMultiLvlLbl val="0"/>
      </c:catAx>
      <c:valAx>
        <c:axId val="410712672"/>
        <c:scaling>
          <c:orientation val="minMax"/>
        </c:scaling>
        <c:delete val="0"/>
        <c:axPos val="b"/>
        <c:majorGridlines/>
        <c:numFmt formatCode="General" sourceLinked="1"/>
        <c:majorTickMark val="none"/>
        <c:minorTickMark val="none"/>
        <c:tickLblPos val="nextTo"/>
        <c:crossAx val="410707232"/>
        <c:crosses val="autoZero"/>
        <c:crossBetween val="between"/>
      </c:valAx>
    </c:plotArea>
    <c:legend>
      <c:legendPos val="r"/>
      <c:overlay val="0"/>
    </c:legend>
    <c:plotVisOnly val="1"/>
    <c:dispBlanksAs val="gap"/>
    <c:showDLblsOverMax val="0"/>
  </c:chart>
  <c:printSettings>
    <c:headerFooter/>
    <c:pageMargins b="0.75000000000000988" l="0.70000000000000062" r="0.70000000000000062" t="0.7500000000000098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dLbls>
          <c:showLegendKey val="0"/>
          <c:showVal val="0"/>
          <c:showCatName val="0"/>
          <c:showSerName val="0"/>
          <c:showPercent val="0"/>
          <c:showBubbleSize val="0"/>
        </c:dLbls>
        <c:gapWidth val="150"/>
        <c:axId val="410707776"/>
        <c:axId val="410713216"/>
      </c:barChart>
      <c:catAx>
        <c:axId val="410707776"/>
        <c:scaling>
          <c:orientation val="minMax"/>
        </c:scaling>
        <c:delete val="0"/>
        <c:axPos val="l"/>
        <c:majorTickMark val="none"/>
        <c:minorTickMark val="none"/>
        <c:tickLblPos val="nextTo"/>
        <c:crossAx val="410713216"/>
        <c:crosses val="autoZero"/>
        <c:auto val="1"/>
        <c:lblAlgn val="ctr"/>
        <c:lblOffset val="100"/>
        <c:noMultiLvlLbl val="0"/>
      </c:catAx>
      <c:valAx>
        <c:axId val="410713216"/>
        <c:scaling>
          <c:orientation val="minMax"/>
        </c:scaling>
        <c:delete val="0"/>
        <c:axPos val="b"/>
        <c:majorGridlines/>
        <c:numFmt formatCode="General" sourceLinked="1"/>
        <c:majorTickMark val="none"/>
        <c:minorTickMark val="none"/>
        <c:tickLblPos val="nextTo"/>
        <c:crossAx val="410707776"/>
        <c:crosses val="autoZero"/>
        <c:crossBetween val="between"/>
      </c:valAx>
    </c:plotArea>
    <c:legend>
      <c:legendPos val="r"/>
      <c:overlay val="0"/>
    </c:legend>
    <c:plotVisOnly val="1"/>
    <c:dispBlanksAs val="gap"/>
    <c:showDLblsOverMax val="0"/>
  </c:chart>
  <c:printSettings>
    <c:headerFooter/>
    <c:pageMargins b="0.7500000000000101" l="0.70000000000000062" r="0.70000000000000062" t="0.7500000000000101"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14</xdr:col>
      <xdr:colOff>373380</xdr:colOff>
      <xdr:row>2</xdr:row>
      <xdr:rowOff>11430</xdr:rowOff>
    </xdr:from>
    <xdr:to>
      <xdr:col>22</xdr:col>
      <xdr:colOff>190500</xdr:colOff>
      <xdr:row>11</xdr:row>
      <xdr:rowOff>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373380</xdr:colOff>
      <xdr:row>2</xdr:row>
      <xdr:rowOff>11430</xdr:rowOff>
    </xdr:from>
    <xdr:to>
      <xdr:col>22</xdr:col>
      <xdr:colOff>190500</xdr:colOff>
      <xdr:row>11</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Flow">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E2D700"/>
      </a:hlink>
      <a:folHlink>
        <a:srgbClr val="85DFD0"/>
      </a:folHlink>
    </a:clrScheme>
    <a:fontScheme name="Flow">
      <a:majorFont>
        <a:latin typeface="Calibri"/>
        <a:ea typeface=""/>
        <a:cs typeface=""/>
        <a:font script="Jpan" typeface="ＭＳ Ｐゴシック"/>
        <a:font script="Hang" typeface="HY중고딕"/>
        <a:font script="Hans" typeface="隶书"/>
        <a:font script="Hant" typeface="微軟正黑體"/>
        <a:font script="Arab" typeface="Traditional Arabic"/>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Constantia"/>
        <a:ea typeface=""/>
        <a:cs typeface=""/>
        <a:font script="Jpan" typeface="HGP明朝E"/>
        <a:font script="Hang" typeface="HY신명조"/>
        <a:font script="Hans" typeface="宋体"/>
        <a:font script="Hant" typeface="新細明體"/>
        <a:font script="Arab" typeface="Majalla UI"/>
        <a:font script="Hebr" typeface="David"/>
        <a:font script="Thai" typeface="Browall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Flow">
      <a:fillStyleLst>
        <a:solidFill>
          <a:schemeClr val="phClr"/>
        </a:solidFill>
        <a:gradFill rotWithShape="1">
          <a:gsLst>
            <a:gs pos="0">
              <a:schemeClr val="phClr">
                <a:tint val="70000"/>
                <a:satMod val="130000"/>
              </a:schemeClr>
            </a:gs>
            <a:gs pos="43000">
              <a:schemeClr val="phClr">
                <a:tint val="44000"/>
                <a:satMod val="165000"/>
              </a:schemeClr>
            </a:gs>
            <a:gs pos="93000">
              <a:schemeClr val="phClr">
                <a:tint val="15000"/>
                <a:satMod val="165000"/>
              </a:schemeClr>
            </a:gs>
            <a:gs pos="100000">
              <a:schemeClr val="phClr">
                <a:tint val="5000"/>
                <a:satMod val="250000"/>
              </a:schemeClr>
            </a:gs>
          </a:gsLst>
          <a:path path="circle">
            <a:fillToRect l="50000" t="130000" r="50000" b="-30000"/>
          </a:path>
        </a:gradFill>
        <a:gradFill rotWithShape="1">
          <a:gsLst>
            <a:gs pos="0">
              <a:schemeClr val="phClr">
                <a:tint val="98000"/>
                <a:shade val="25000"/>
                <a:satMod val="250000"/>
              </a:schemeClr>
            </a:gs>
            <a:gs pos="68000">
              <a:schemeClr val="phClr">
                <a:tint val="86000"/>
                <a:satMod val="115000"/>
              </a:schemeClr>
            </a:gs>
            <a:gs pos="100000">
              <a:schemeClr val="phClr">
                <a:tint val="50000"/>
                <a:satMod val="150000"/>
              </a:schemeClr>
            </a:gs>
          </a:gsLst>
          <a:path path="circle">
            <a:fillToRect l="50000" t="130000" r="50000" b="-30000"/>
          </a:path>
        </a:gradFill>
      </a:fillStyleLst>
      <a:lnStyleLst>
        <a:ln w="9525" cap="flat" cmpd="sng" algn="ctr">
          <a:solidFill>
            <a:schemeClr val="phClr">
              <a:shade val="50000"/>
              <a:satMod val="103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57150" dist="38100" dir="5400000" algn="ctr" rotWithShape="0">
              <a:schemeClr val="phClr">
                <a:shade val="9000"/>
                <a:satMod val="105000"/>
                <a:alpha val="48000"/>
              </a:schemeClr>
            </a:outerShdw>
          </a:effectLst>
        </a:effectStyle>
        <a:effectStyle>
          <a:effectLst>
            <a:outerShdw blurRad="57150" dist="38100" dir="5400000" algn="ctr" rotWithShape="0">
              <a:schemeClr val="phClr">
                <a:shade val="9000"/>
                <a:satMod val="105000"/>
                <a:alpha val="48000"/>
              </a:schemeClr>
            </a:outerShdw>
          </a:effectLst>
        </a:effectStyle>
        <a:effectStyle>
          <a:effectLst>
            <a:outerShdw blurRad="57150" dist="38100" dir="5400000" algn="ctr" rotWithShape="0">
              <a:schemeClr val="phClr">
                <a:shade val="9000"/>
                <a:satMod val="105000"/>
                <a:alpha val="48000"/>
              </a:schemeClr>
            </a:outerShdw>
          </a:effectLst>
          <a:scene3d>
            <a:camera prst="orthographicFront" fov="0">
              <a:rot lat="0" lon="0" rev="0"/>
            </a:camera>
            <a:lightRig rig="glow" dir="tl">
              <a:rot lat="0" lon="0" rev="900000"/>
            </a:lightRig>
          </a:scene3d>
          <a:sp3d prstMaterial="powder">
            <a:bevelT w="25400" h="38100"/>
          </a:sp3d>
        </a:effectStyle>
      </a:effectStyleLst>
      <a:bgFillStyleLst>
        <a:solidFill>
          <a:schemeClr val="phClr"/>
        </a:solidFill>
        <a:gradFill rotWithShape="1">
          <a:gsLst>
            <a:gs pos="0">
              <a:schemeClr val="phClr">
                <a:tint val="80000"/>
                <a:satMod val="400000"/>
              </a:schemeClr>
            </a:gs>
            <a:gs pos="25000">
              <a:schemeClr val="phClr">
                <a:tint val="83000"/>
                <a:satMod val="320000"/>
              </a:schemeClr>
            </a:gs>
            <a:gs pos="100000">
              <a:schemeClr val="phClr">
                <a:shade val="15000"/>
                <a:satMod val="320000"/>
              </a:schemeClr>
            </a:gs>
          </a:gsLst>
          <a:path path="circle">
            <a:fillToRect l="10000" t="110000" r="10000" b="100000"/>
          </a:path>
        </a:gradFill>
        <a:blipFill>
          <a:blip xmlns:r="http://schemas.openxmlformats.org/officeDocument/2006/relationships" r:embed="rId1">
            <a:duotone>
              <a:schemeClr val="phClr">
                <a:shade val="90000"/>
                <a:satMod val="150000"/>
              </a:schemeClr>
              <a:schemeClr val="phClr">
                <a:tint val="88000"/>
                <a:satMod val="150000"/>
              </a:schemeClr>
            </a:duotone>
          </a:blip>
          <a:tile tx="0" ty="0" sx="65000" sy="65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analytics.pinterest.com/profile/" TargetMode="External"/><Relationship Id="rId13" Type="http://schemas.openxmlformats.org/officeDocument/2006/relationships/hyperlink" Target="https://analytics.pinterest.com/profile/" TargetMode="External"/><Relationship Id="rId3" Type="http://schemas.openxmlformats.org/officeDocument/2006/relationships/hyperlink" Target="https://analytics.twitter.com/accounts/18ce53w995m/audience_insights?audience_types=followers%2C&amp;audience_ids=%2A%2C" TargetMode="External"/><Relationship Id="rId7" Type="http://schemas.openxmlformats.org/officeDocument/2006/relationships/hyperlink" Target="https://www.pinterest.com/pvplc/" TargetMode="External"/><Relationship Id="rId12" Type="http://schemas.openxmlformats.org/officeDocument/2006/relationships/hyperlink" Target="https://analytics.pinterest.com/profile/" TargetMode="External"/><Relationship Id="rId2" Type="http://schemas.openxmlformats.org/officeDocument/2006/relationships/hyperlink" Target="https://www.facebook.com/pvplc.org/insights/?section=navPosts" TargetMode="External"/><Relationship Id="rId16" Type="http://schemas.openxmlformats.org/officeDocument/2006/relationships/comments" Target="../comments3.xml"/><Relationship Id="rId1" Type="http://schemas.openxmlformats.org/officeDocument/2006/relationships/hyperlink" Target="https://www.facebook.com/pvplc.org/insights/?section=navLikes" TargetMode="External"/><Relationship Id="rId6" Type="http://schemas.openxmlformats.org/officeDocument/2006/relationships/hyperlink" Target="https://analytics.twitter.com/user/PVPLC/tweets" TargetMode="External"/><Relationship Id="rId11" Type="http://schemas.openxmlformats.org/officeDocument/2006/relationships/hyperlink" Target="https://www.facebook.com/pvplc.org/insights/?section=navPosts" TargetMode="External"/><Relationship Id="rId5" Type="http://schemas.openxmlformats.org/officeDocument/2006/relationships/hyperlink" Target="https://analytics.twitter.com/user/PVPLC/home" TargetMode="External"/><Relationship Id="rId15" Type="http://schemas.openxmlformats.org/officeDocument/2006/relationships/vmlDrawing" Target="../drawings/vmlDrawing3.vml"/><Relationship Id="rId10" Type="http://schemas.openxmlformats.org/officeDocument/2006/relationships/hyperlink" Target="https://www.youtube.com/analytics?o=U" TargetMode="External"/><Relationship Id="rId4" Type="http://schemas.openxmlformats.org/officeDocument/2006/relationships/hyperlink" Target="https://analytics.twitter.com/user/PVPLC/home" TargetMode="External"/><Relationship Id="rId9" Type="http://schemas.openxmlformats.org/officeDocument/2006/relationships/hyperlink" Target="https://www.instagram.com/pvplc/" TargetMode="External"/><Relationship Id="rId14" Type="http://schemas.openxmlformats.org/officeDocument/2006/relationships/hyperlink" Target="https://analytics.google.com/analytics/web/"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analytics.pinterest.com/profile/" TargetMode="External"/><Relationship Id="rId13" Type="http://schemas.openxmlformats.org/officeDocument/2006/relationships/hyperlink" Target="https://analytics.pinterest.com/profile/" TargetMode="External"/><Relationship Id="rId3" Type="http://schemas.openxmlformats.org/officeDocument/2006/relationships/hyperlink" Target="https://analytics.twitter.com/accounts/18ce53w995m/audience_insights?audience_types=followers%2C&amp;audience_ids=%2A%2C" TargetMode="External"/><Relationship Id="rId7" Type="http://schemas.openxmlformats.org/officeDocument/2006/relationships/hyperlink" Target="https://www.pinterest.com/pvplc/" TargetMode="External"/><Relationship Id="rId12" Type="http://schemas.openxmlformats.org/officeDocument/2006/relationships/hyperlink" Target="https://analytics.pinterest.com/profile/" TargetMode="External"/><Relationship Id="rId2" Type="http://schemas.openxmlformats.org/officeDocument/2006/relationships/hyperlink" Target="https://www.facebook.com/pvplc.org/insights/?section=navPosts" TargetMode="External"/><Relationship Id="rId16" Type="http://schemas.openxmlformats.org/officeDocument/2006/relationships/comments" Target="../comments4.xml"/><Relationship Id="rId1" Type="http://schemas.openxmlformats.org/officeDocument/2006/relationships/hyperlink" Target="https://www.facebook.com/pvplc.org/insights/?section=navLikes" TargetMode="External"/><Relationship Id="rId6" Type="http://schemas.openxmlformats.org/officeDocument/2006/relationships/hyperlink" Target="https://analytics.twitter.com/user/PVPLC/tweets" TargetMode="External"/><Relationship Id="rId11" Type="http://schemas.openxmlformats.org/officeDocument/2006/relationships/hyperlink" Target="https://www.facebook.com/pvplc.org/insights/?section=navPosts" TargetMode="External"/><Relationship Id="rId5" Type="http://schemas.openxmlformats.org/officeDocument/2006/relationships/hyperlink" Target="https://analytics.twitter.com/user/PVPLC/home" TargetMode="External"/><Relationship Id="rId15" Type="http://schemas.openxmlformats.org/officeDocument/2006/relationships/vmlDrawing" Target="../drawings/vmlDrawing4.vml"/><Relationship Id="rId10" Type="http://schemas.openxmlformats.org/officeDocument/2006/relationships/hyperlink" Target="https://www.youtube.com/analytics?o=U" TargetMode="External"/><Relationship Id="rId4" Type="http://schemas.openxmlformats.org/officeDocument/2006/relationships/hyperlink" Target="https://analytics.twitter.com/user/PVPLC/home" TargetMode="External"/><Relationship Id="rId9" Type="http://schemas.openxmlformats.org/officeDocument/2006/relationships/hyperlink" Target="https://www.instagram.com/pvplc/" TargetMode="External"/><Relationship Id="rId14" Type="http://schemas.openxmlformats.org/officeDocument/2006/relationships/hyperlink" Target="https://analytics.google.com/analytics/web/"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analytics.pinterest.com/profile/" TargetMode="External"/><Relationship Id="rId13" Type="http://schemas.openxmlformats.org/officeDocument/2006/relationships/hyperlink" Target="https://analytics.pinterest.com/profile/" TargetMode="External"/><Relationship Id="rId3" Type="http://schemas.openxmlformats.org/officeDocument/2006/relationships/hyperlink" Target="https://analytics.twitter.com/accounts/18ce53w995m/audience_insights?audience_types=followers%2C&amp;audience_ids=%2A%2C" TargetMode="External"/><Relationship Id="rId7" Type="http://schemas.openxmlformats.org/officeDocument/2006/relationships/hyperlink" Target="https://www.pinterest.com/pvplc/" TargetMode="External"/><Relationship Id="rId12" Type="http://schemas.openxmlformats.org/officeDocument/2006/relationships/hyperlink" Target="https://analytics.pinterest.com/profile/" TargetMode="External"/><Relationship Id="rId17" Type="http://schemas.openxmlformats.org/officeDocument/2006/relationships/comments" Target="../comments5.xml"/><Relationship Id="rId2" Type="http://schemas.openxmlformats.org/officeDocument/2006/relationships/hyperlink" Target="https://www.facebook.com/pvplc.org/insights/?section=navPosts" TargetMode="External"/><Relationship Id="rId16" Type="http://schemas.openxmlformats.org/officeDocument/2006/relationships/vmlDrawing" Target="../drawings/vmlDrawing5.vml"/><Relationship Id="rId1" Type="http://schemas.openxmlformats.org/officeDocument/2006/relationships/hyperlink" Target="https://www.facebook.com/pvplc.org/insights/?section=navLikes" TargetMode="External"/><Relationship Id="rId6" Type="http://schemas.openxmlformats.org/officeDocument/2006/relationships/hyperlink" Target="https://analytics.twitter.com/user/PVPLC/tweets" TargetMode="External"/><Relationship Id="rId11" Type="http://schemas.openxmlformats.org/officeDocument/2006/relationships/hyperlink" Target="https://www.facebook.com/pvplc.org/insights/?section=navPosts" TargetMode="External"/><Relationship Id="rId5" Type="http://schemas.openxmlformats.org/officeDocument/2006/relationships/hyperlink" Target="https://analytics.twitter.com/user/PVPLC/home" TargetMode="External"/><Relationship Id="rId15" Type="http://schemas.openxmlformats.org/officeDocument/2006/relationships/printerSettings" Target="../printerSettings/printerSettings1.bin"/><Relationship Id="rId10" Type="http://schemas.openxmlformats.org/officeDocument/2006/relationships/hyperlink" Target="https://www.youtube.com/analytics?o=U" TargetMode="External"/><Relationship Id="rId4" Type="http://schemas.openxmlformats.org/officeDocument/2006/relationships/hyperlink" Target="https://analytics.twitter.com/user/PVPLC/home" TargetMode="External"/><Relationship Id="rId9" Type="http://schemas.openxmlformats.org/officeDocument/2006/relationships/hyperlink" Target="https://www.instagram.com/pvplc/" TargetMode="External"/><Relationship Id="rId14" Type="http://schemas.openxmlformats.org/officeDocument/2006/relationships/hyperlink" Target="https://analytics.google.com/analytics/web/"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analytics.pinterest.com/profile/" TargetMode="External"/><Relationship Id="rId13" Type="http://schemas.openxmlformats.org/officeDocument/2006/relationships/hyperlink" Target="https://analytics.pinterest.com/profile/" TargetMode="External"/><Relationship Id="rId3" Type="http://schemas.openxmlformats.org/officeDocument/2006/relationships/hyperlink" Target="https://analytics.twitter.com/accounts/18ce53w995m/audience_insights?audience_types=followers%2C&amp;audience_ids=%2A%2C" TargetMode="External"/><Relationship Id="rId7" Type="http://schemas.openxmlformats.org/officeDocument/2006/relationships/hyperlink" Target="https://www.pinterest.com/pvplc/" TargetMode="External"/><Relationship Id="rId12" Type="http://schemas.openxmlformats.org/officeDocument/2006/relationships/hyperlink" Target="https://analytics.pinterest.com/profile/" TargetMode="External"/><Relationship Id="rId2" Type="http://schemas.openxmlformats.org/officeDocument/2006/relationships/hyperlink" Target="https://www.facebook.com/pvplc.org/insights/?section=navPosts" TargetMode="External"/><Relationship Id="rId16" Type="http://schemas.openxmlformats.org/officeDocument/2006/relationships/comments" Target="../comments6.xml"/><Relationship Id="rId1" Type="http://schemas.openxmlformats.org/officeDocument/2006/relationships/hyperlink" Target="https://www.facebook.com/pvplc.org/insights/?section=navLikes" TargetMode="External"/><Relationship Id="rId6" Type="http://schemas.openxmlformats.org/officeDocument/2006/relationships/hyperlink" Target="https://analytics.twitter.com/user/PVPLC/tweets" TargetMode="External"/><Relationship Id="rId11" Type="http://schemas.openxmlformats.org/officeDocument/2006/relationships/hyperlink" Target="https://www.facebook.com/pvplc.org/insights/?section=navPosts" TargetMode="External"/><Relationship Id="rId5" Type="http://schemas.openxmlformats.org/officeDocument/2006/relationships/hyperlink" Target="https://analytics.twitter.com/user/PVPLC/home" TargetMode="External"/><Relationship Id="rId15" Type="http://schemas.openxmlformats.org/officeDocument/2006/relationships/vmlDrawing" Target="../drawings/vmlDrawing6.vml"/><Relationship Id="rId10" Type="http://schemas.openxmlformats.org/officeDocument/2006/relationships/hyperlink" Target="https://www.youtube.com/analytics?o=U" TargetMode="External"/><Relationship Id="rId4" Type="http://schemas.openxmlformats.org/officeDocument/2006/relationships/hyperlink" Target="https://analytics.twitter.com/user/PVPLC/home" TargetMode="External"/><Relationship Id="rId9" Type="http://schemas.openxmlformats.org/officeDocument/2006/relationships/hyperlink" Target="https://www.instagram.com/pvplc/" TargetMode="External"/><Relationship Id="rId14" Type="http://schemas.openxmlformats.org/officeDocument/2006/relationships/hyperlink" Target="https://analytics.google.com/analytics/web/"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analytics.pinterest.com/profile/" TargetMode="External"/><Relationship Id="rId13" Type="http://schemas.openxmlformats.org/officeDocument/2006/relationships/hyperlink" Target="https://analytics.pinterest.com/profile/" TargetMode="External"/><Relationship Id="rId3" Type="http://schemas.openxmlformats.org/officeDocument/2006/relationships/hyperlink" Target="https://analytics.twitter.com/accounts/18ce53w995m/audience_insights?audience_types=followers%2C&amp;audience_ids=%2A%2C" TargetMode="External"/><Relationship Id="rId7" Type="http://schemas.openxmlformats.org/officeDocument/2006/relationships/hyperlink" Target="https://www.pinterest.com/pvplc/" TargetMode="External"/><Relationship Id="rId12" Type="http://schemas.openxmlformats.org/officeDocument/2006/relationships/hyperlink" Target="https://analytics.pinterest.com/profile/" TargetMode="External"/><Relationship Id="rId17" Type="http://schemas.openxmlformats.org/officeDocument/2006/relationships/comments" Target="../comments7.xml"/><Relationship Id="rId2" Type="http://schemas.openxmlformats.org/officeDocument/2006/relationships/hyperlink" Target="https://www.facebook.com/pvplc.org/insights/?section=navPosts" TargetMode="External"/><Relationship Id="rId16" Type="http://schemas.openxmlformats.org/officeDocument/2006/relationships/vmlDrawing" Target="../drawings/vmlDrawing7.vml"/><Relationship Id="rId1" Type="http://schemas.openxmlformats.org/officeDocument/2006/relationships/hyperlink" Target="https://www.facebook.com/pvplc.org/insights/?section=navLikes" TargetMode="External"/><Relationship Id="rId6" Type="http://schemas.openxmlformats.org/officeDocument/2006/relationships/hyperlink" Target="https://analytics.twitter.com/user/PVPLC/tweets" TargetMode="External"/><Relationship Id="rId11" Type="http://schemas.openxmlformats.org/officeDocument/2006/relationships/hyperlink" Target="https://www.facebook.com/pvplc.org/insights/?section=navPosts" TargetMode="External"/><Relationship Id="rId5" Type="http://schemas.openxmlformats.org/officeDocument/2006/relationships/hyperlink" Target="https://analytics.twitter.com/user/PVPLC/home" TargetMode="External"/><Relationship Id="rId15" Type="http://schemas.openxmlformats.org/officeDocument/2006/relationships/printerSettings" Target="../printerSettings/printerSettings2.bin"/><Relationship Id="rId10" Type="http://schemas.openxmlformats.org/officeDocument/2006/relationships/hyperlink" Target="https://www.youtube.com/analytics?o=U" TargetMode="External"/><Relationship Id="rId4" Type="http://schemas.openxmlformats.org/officeDocument/2006/relationships/hyperlink" Target="https://analytics.twitter.com/user/PVPLC/home" TargetMode="External"/><Relationship Id="rId9" Type="http://schemas.openxmlformats.org/officeDocument/2006/relationships/hyperlink" Target="https://www.instagram.com/pvplc/" TargetMode="External"/><Relationship Id="rId14" Type="http://schemas.openxmlformats.org/officeDocument/2006/relationships/hyperlink" Target="https://analytics.google.com/analytics/web/"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31"/>
  <sheetViews>
    <sheetView workbookViewId="0">
      <selection activeCell="L18" sqref="L18"/>
    </sheetView>
  </sheetViews>
  <sheetFormatPr defaultColWidth="8.625" defaultRowHeight="15" x14ac:dyDescent="0.25"/>
  <cols>
    <col min="2" max="2" width="18.75" customWidth="1"/>
    <col min="3" max="4" width="11.375" customWidth="1"/>
    <col min="5" max="5" width="11" customWidth="1"/>
    <col min="6" max="6" width="9.125" customWidth="1"/>
  </cols>
  <sheetData>
    <row r="2" spans="2:6" x14ac:dyDescent="0.25">
      <c r="C2">
        <v>2014</v>
      </c>
      <c r="D2">
        <v>2015</v>
      </c>
      <c r="E2">
        <v>2016</v>
      </c>
      <c r="F2">
        <v>2017</v>
      </c>
    </row>
    <row r="3" spans="2:6" x14ac:dyDescent="0.25">
      <c r="B3" t="s">
        <v>10</v>
      </c>
      <c r="C3" s="96" t="s">
        <v>16</v>
      </c>
      <c r="D3" s="1">
        <v>7513</v>
      </c>
      <c r="E3" s="2">
        <v>10899</v>
      </c>
      <c r="F3" s="1">
        <v>12593</v>
      </c>
    </row>
    <row r="4" spans="2:6" x14ac:dyDescent="0.25">
      <c r="C4" s="96"/>
    </row>
    <row r="5" spans="2:6" x14ac:dyDescent="0.25">
      <c r="B5" t="s">
        <v>15</v>
      </c>
      <c r="C5" s="167">
        <v>78600</v>
      </c>
      <c r="D5" s="168">
        <v>112277</v>
      </c>
      <c r="E5" s="168">
        <v>27960</v>
      </c>
      <c r="F5" s="168">
        <v>160509</v>
      </c>
    </row>
    <row r="6" spans="2:6" x14ac:dyDescent="0.25">
      <c r="C6" s="96">
        <v>351</v>
      </c>
      <c r="D6">
        <v>807</v>
      </c>
      <c r="E6">
        <v>924</v>
      </c>
      <c r="F6">
        <v>1085</v>
      </c>
    </row>
    <row r="7" spans="2:6" s="133" customFormat="1" x14ac:dyDescent="0.25">
      <c r="C7" s="96"/>
    </row>
    <row r="8" spans="2:6" s="133" customFormat="1" x14ac:dyDescent="0.25">
      <c r="B8" s="133" t="s">
        <v>142</v>
      </c>
      <c r="C8" s="175">
        <v>43125</v>
      </c>
      <c r="D8" s="170">
        <v>37561</v>
      </c>
      <c r="E8" s="169">
        <v>48855</v>
      </c>
      <c r="F8" s="168">
        <v>50942</v>
      </c>
    </row>
    <row r="9" spans="2:6" s="133" customFormat="1" x14ac:dyDescent="0.25">
      <c r="C9" s="96">
        <v>103</v>
      </c>
      <c r="D9" s="133">
        <v>120</v>
      </c>
      <c r="E9" s="133">
        <v>157</v>
      </c>
      <c r="F9" s="133">
        <v>211</v>
      </c>
    </row>
    <row r="10" spans="2:6" s="133" customFormat="1" x14ac:dyDescent="0.25">
      <c r="C10" s="96"/>
    </row>
    <row r="11" spans="2:6" x14ac:dyDescent="0.25">
      <c r="B11" t="s">
        <v>143</v>
      </c>
      <c r="C11" s="1">
        <v>3447</v>
      </c>
      <c r="D11" s="1">
        <v>5475</v>
      </c>
      <c r="E11" s="1">
        <v>7795</v>
      </c>
      <c r="F11" s="1">
        <v>8723</v>
      </c>
    </row>
    <row r="12" spans="2:6" s="133" customFormat="1" x14ac:dyDescent="0.25">
      <c r="C12" s="1"/>
      <c r="D12" s="1"/>
      <c r="E12" s="1"/>
      <c r="F12" s="1"/>
    </row>
    <row r="14" spans="2:6" x14ac:dyDescent="0.25">
      <c r="B14" s="155" t="s">
        <v>31</v>
      </c>
      <c r="C14" s="156">
        <v>2016</v>
      </c>
      <c r="D14" s="156">
        <v>2017</v>
      </c>
      <c r="E14" s="156" t="s">
        <v>136</v>
      </c>
    </row>
    <row r="15" spans="2:6" x14ac:dyDescent="0.25">
      <c r="B15" s="24" t="s">
        <v>60</v>
      </c>
      <c r="C15" s="25">
        <v>2260</v>
      </c>
      <c r="D15" s="124">
        <v>2551</v>
      </c>
      <c r="E15" s="76">
        <f t="shared" ref="E15:E20" si="0">(D15/C15)-1</f>
        <v>0.12876106194690262</v>
      </c>
    </row>
    <row r="16" spans="2:6" x14ac:dyDescent="0.25">
      <c r="B16" s="24" t="s">
        <v>61</v>
      </c>
      <c r="C16" s="25">
        <v>402</v>
      </c>
      <c r="D16" s="25">
        <v>493</v>
      </c>
      <c r="E16" s="76">
        <f t="shared" si="0"/>
        <v>0.22636815920398012</v>
      </c>
    </row>
    <row r="17" spans="2:5" x14ac:dyDescent="0.25">
      <c r="B17" s="24" t="s">
        <v>62</v>
      </c>
      <c r="C17" s="25">
        <v>148</v>
      </c>
      <c r="D17" s="25">
        <v>161</v>
      </c>
      <c r="E17" s="76">
        <f t="shared" si="0"/>
        <v>8.783783783783794E-2</v>
      </c>
    </row>
    <row r="18" spans="2:5" x14ac:dyDescent="0.25">
      <c r="B18" s="24" t="s">
        <v>63</v>
      </c>
      <c r="C18" s="25">
        <v>294</v>
      </c>
      <c r="D18" s="25">
        <v>467</v>
      </c>
      <c r="E18" s="76">
        <f t="shared" si="0"/>
        <v>0.58843537414965996</v>
      </c>
    </row>
    <row r="19" spans="2:5" x14ac:dyDescent="0.25">
      <c r="B19" s="84" t="s">
        <v>30</v>
      </c>
      <c r="C19" s="25">
        <v>7795</v>
      </c>
      <c r="D19" s="25">
        <v>8921</v>
      </c>
      <c r="E19" s="76">
        <f t="shared" si="0"/>
        <v>0.14445157152020527</v>
      </c>
    </row>
    <row r="20" spans="2:5" x14ac:dyDescent="0.25">
      <c r="B20" s="26" t="s">
        <v>29</v>
      </c>
      <c r="C20" s="27">
        <f>SUM(C15:C19)</f>
        <v>10899</v>
      </c>
      <c r="D20" s="144">
        <f>SUM(D15:D19)</f>
        <v>12593</v>
      </c>
      <c r="E20" s="151">
        <f t="shared" si="0"/>
        <v>0.15542710340398203</v>
      </c>
    </row>
    <row r="21" spans="2:5" x14ac:dyDescent="0.25">
      <c r="B21" s="44"/>
      <c r="C21" s="44"/>
      <c r="D21" s="44"/>
      <c r="E21" s="44"/>
    </row>
    <row r="22" spans="2:5" x14ac:dyDescent="0.25">
      <c r="B22" s="157" t="s">
        <v>140</v>
      </c>
      <c r="C22" s="158">
        <v>2016</v>
      </c>
      <c r="D22" s="158">
        <v>2017</v>
      </c>
      <c r="E22" s="159" t="s">
        <v>136</v>
      </c>
    </row>
    <row r="23" spans="2:5" x14ac:dyDescent="0.25">
      <c r="B23" s="53" t="s">
        <v>66</v>
      </c>
      <c r="C23" s="40">
        <v>3870</v>
      </c>
      <c r="D23" s="40">
        <v>4366</v>
      </c>
      <c r="E23" s="76">
        <f>(D23/C23)-1</f>
        <v>0.12816537467700262</v>
      </c>
    </row>
    <row r="24" spans="2:5" x14ac:dyDescent="0.25">
      <c r="B24" s="53" t="s">
        <v>38</v>
      </c>
      <c r="C24" s="40">
        <v>303</v>
      </c>
      <c r="D24" s="40">
        <v>360</v>
      </c>
      <c r="E24" s="76">
        <f>(D24/C24)-1</f>
        <v>0.18811881188118806</v>
      </c>
    </row>
    <row r="25" spans="2:5" x14ac:dyDescent="0.25">
      <c r="B25" s="53" t="s">
        <v>39</v>
      </c>
      <c r="C25" s="40">
        <v>390</v>
      </c>
      <c r="D25" s="40">
        <v>397</v>
      </c>
      <c r="E25" s="76">
        <f>(D25/C25)-1</f>
        <v>1.7948717948717885E-2</v>
      </c>
    </row>
    <row r="26" spans="2:5" x14ac:dyDescent="0.25">
      <c r="B26" s="44"/>
      <c r="C26" s="44"/>
      <c r="D26" s="44"/>
      <c r="E26" s="44"/>
    </row>
    <row r="27" spans="2:5" x14ac:dyDescent="0.25">
      <c r="B27" s="160" t="s">
        <v>137</v>
      </c>
      <c r="C27" s="161">
        <v>2016</v>
      </c>
      <c r="D27" s="161">
        <v>2017</v>
      </c>
      <c r="E27" s="162" t="s">
        <v>136</v>
      </c>
    </row>
    <row r="28" spans="2:5" x14ac:dyDescent="0.25">
      <c r="B28" s="24" t="s">
        <v>34</v>
      </c>
      <c r="C28" s="103">
        <v>34569</v>
      </c>
      <c r="D28" s="103">
        <v>70744</v>
      </c>
      <c r="E28" s="76">
        <v>1.0465</v>
      </c>
    </row>
    <row r="29" spans="2:5" x14ac:dyDescent="0.25">
      <c r="B29" s="39" t="s">
        <v>138</v>
      </c>
      <c r="C29" s="103">
        <v>234</v>
      </c>
      <c r="D29" s="103">
        <v>344</v>
      </c>
      <c r="E29" s="76">
        <v>0.47010000000000002</v>
      </c>
    </row>
    <row r="30" spans="2:5" x14ac:dyDescent="0.25">
      <c r="B30" s="39" t="s">
        <v>95</v>
      </c>
      <c r="C30" s="103">
        <v>135</v>
      </c>
      <c r="D30" s="103">
        <v>190</v>
      </c>
      <c r="E30" s="76">
        <v>0.40739999999999998</v>
      </c>
    </row>
    <row r="31" spans="2:5" x14ac:dyDescent="0.25">
      <c r="B31" s="152" t="s">
        <v>139</v>
      </c>
      <c r="C31" s="153">
        <v>369</v>
      </c>
      <c r="D31" s="153">
        <v>534</v>
      </c>
      <c r="E31" s="154">
        <v>0.44719999999999999</v>
      </c>
    </row>
  </sheetData>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K46"/>
  <sheetViews>
    <sheetView workbookViewId="0">
      <selection activeCell="I7" sqref="I7"/>
    </sheetView>
  </sheetViews>
  <sheetFormatPr defaultColWidth="8.625" defaultRowHeight="15" x14ac:dyDescent="0.25"/>
  <cols>
    <col min="1" max="1" width="20.875" style="133" customWidth="1"/>
    <col min="2" max="2" width="18.75" style="133" customWidth="1"/>
    <col min="3" max="4" width="11.375" style="133" customWidth="1"/>
    <col min="5" max="5" width="11" style="133" customWidth="1"/>
    <col min="6" max="6" width="9.125" style="133" customWidth="1"/>
    <col min="7" max="7" width="8.625" style="133"/>
    <col min="8" max="8" width="10.125" style="133" bestFit="1" customWidth="1"/>
    <col min="9" max="16384" width="8.625" style="133"/>
  </cols>
  <sheetData>
    <row r="2" spans="2:11" x14ac:dyDescent="0.25">
      <c r="C2" s="133">
        <v>2014</v>
      </c>
      <c r="D2" s="133">
        <v>2015</v>
      </c>
      <c r="E2" s="133">
        <v>2016</v>
      </c>
      <c r="F2" s="133">
        <v>2017</v>
      </c>
      <c r="G2" s="133">
        <v>2018</v>
      </c>
      <c r="H2" s="133">
        <v>2019</v>
      </c>
      <c r="I2" s="133" t="s">
        <v>283</v>
      </c>
    </row>
    <row r="3" spans="2:11" x14ac:dyDescent="0.25">
      <c r="B3" s="133" t="s">
        <v>10</v>
      </c>
      <c r="C3" s="96" t="s">
        <v>16</v>
      </c>
      <c r="D3" s="1">
        <v>7513</v>
      </c>
      <c r="E3" s="2">
        <v>10899</v>
      </c>
      <c r="F3" s="1">
        <v>12593</v>
      </c>
      <c r="G3" s="1">
        <v>16110</v>
      </c>
      <c r="J3" s="133">
        <v>24720</v>
      </c>
      <c r="K3" s="5">
        <v>175</v>
      </c>
    </row>
    <row r="4" spans="2:11" x14ac:dyDescent="0.25">
      <c r="C4" s="96"/>
      <c r="J4" s="1">
        <v>20000</v>
      </c>
      <c r="K4" s="133">
        <v>4</v>
      </c>
    </row>
    <row r="5" spans="2:11" x14ac:dyDescent="0.25">
      <c r="B5" s="133" t="s">
        <v>15</v>
      </c>
      <c r="C5" s="167">
        <v>78600</v>
      </c>
      <c r="D5" s="168">
        <v>112277</v>
      </c>
      <c r="E5" s="168">
        <v>27960</v>
      </c>
      <c r="F5" s="168">
        <v>160509</v>
      </c>
      <c r="H5" s="1">
        <v>140359</v>
      </c>
      <c r="I5" s="1">
        <v>247850</v>
      </c>
      <c r="J5" s="133">
        <v>9750</v>
      </c>
    </row>
    <row r="6" spans="2:11" x14ac:dyDescent="0.25">
      <c r="C6" s="96">
        <v>351</v>
      </c>
      <c r="D6" s="133">
        <v>807</v>
      </c>
      <c r="E6" s="133">
        <v>924</v>
      </c>
      <c r="F6" s="133">
        <v>1085</v>
      </c>
      <c r="H6" s="133">
        <v>1035</v>
      </c>
      <c r="I6" s="133">
        <v>497</v>
      </c>
      <c r="J6" s="133">
        <f>SUM(J3:J5)</f>
        <v>54470</v>
      </c>
      <c r="K6" s="133">
        <v>10</v>
      </c>
    </row>
    <row r="7" spans="2:11" x14ac:dyDescent="0.25">
      <c r="C7" s="96"/>
      <c r="K7" s="133">
        <f>SUM(K3:K6)</f>
        <v>189</v>
      </c>
    </row>
    <row r="8" spans="2:11" x14ac:dyDescent="0.25">
      <c r="B8" s="133" t="s">
        <v>142</v>
      </c>
      <c r="C8" s="175">
        <v>43125</v>
      </c>
      <c r="D8" s="170">
        <v>37561</v>
      </c>
      <c r="E8" s="169">
        <v>48855</v>
      </c>
      <c r="F8" s="168">
        <v>50942</v>
      </c>
      <c r="H8" s="338">
        <v>54470</v>
      </c>
    </row>
    <row r="9" spans="2:11" x14ac:dyDescent="0.25">
      <c r="C9" s="96">
        <v>103</v>
      </c>
      <c r="D9" s="133">
        <v>120</v>
      </c>
      <c r="E9" s="133">
        <v>157</v>
      </c>
      <c r="F9" s="133">
        <v>211</v>
      </c>
      <c r="H9" s="133">
        <v>189</v>
      </c>
    </row>
    <row r="10" spans="2:11" x14ac:dyDescent="0.25">
      <c r="C10" s="96"/>
    </row>
    <row r="11" spans="2:11" x14ac:dyDescent="0.25">
      <c r="B11" s="133" t="s">
        <v>143</v>
      </c>
      <c r="C11" s="1">
        <v>3447</v>
      </c>
      <c r="D11" s="1">
        <v>5475</v>
      </c>
      <c r="E11" s="1">
        <v>7795</v>
      </c>
      <c r="F11" s="1">
        <v>8723</v>
      </c>
      <c r="H11" s="1">
        <v>8887</v>
      </c>
    </row>
    <row r="12" spans="2:11" x14ac:dyDescent="0.25">
      <c r="C12" s="1"/>
      <c r="D12" s="1"/>
      <c r="E12" s="1"/>
      <c r="F12" s="1"/>
    </row>
    <row r="14" spans="2:11" x14ac:dyDescent="0.25">
      <c r="B14" s="155" t="s">
        <v>31</v>
      </c>
      <c r="C14" s="156">
        <v>2016</v>
      </c>
      <c r="D14" s="305">
        <v>2017</v>
      </c>
      <c r="E14" s="306">
        <v>2018</v>
      </c>
      <c r="F14" s="306">
        <v>2019</v>
      </c>
      <c r="G14" s="156" t="s">
        <v>136</v>
      </c>
    </row>
    <row r="15" spans="2:11" x14ac:dyDescent="0.25">
      <c r="B15" s="24" t="s">
        <v>60</v>
      </c>
      <c r="C15" s="25">
        <v>2260</v>
      </c>
      <c r="D15" s="307">
        <v>2551</v>
      </c>
      <c r="E15" s="319"/>
      <c r="F15" s="319"/>
      <c r="G15" s="219">
        <f t="shared" ref="G15:G20" si="0">(D15/C15)-1</f>
        <v>0.12876106194690262</v>
      </c>
    </row>
    <row r="16" spans="2:11" x14ac:dyDescent="0.25">
      <c r="B16" s="24" t="s">
        <v>61</v>
      </c>
      <c r="C16" s="25">
        <v>402</v>
      </c>
      <c r="D16" s="308">
        <v>493</v>
      </c>
      <c r="E16" s="319"/>
      <c r="F16" s="319"/>
      <c r="G16" s="219">
        <f t="shared" si="0"/>
        <v>0.22636815920398012</v>
      </c>
    </row>
    <row r="17" spans="2:7" x14ac:dyDescent="0.25">
      <c r="B17" s="24" t="s">
        <v>62</v>
      </c>
      <c r="C17" s="25">
        <v>148</v>
      </c>
      <c r="D17" s="308">
        <v>161</v>
      </c>
      <c r="E17" s="319"/>
      <c r="F17" s="319"/>
      <c r="G17" s="219">
        <f t="shared" si="0"/>
        <v>8.783783783783794E-2</v>
      </c>
    </row>
    <row r="18" spans="2:7" x14ac:dyDescent="0.25">
      <c r="B18" s="24" t="s">
        <v>63</v>
      </c>
      <c r="C18" s="25">
        <v>294</v>
      </c>
      <c r="D18" s="308">
        <v>467</v>
      </c>
      <c r="E18" s="319"/>
      <c r="F18" s="319"/>
      <c r="G18" s="219">
        <f t="shared" si="0"/>
        <v>0.58843537414965996</v>
      </c>
    </row>
    <row r="19" spans="2:7" x14ac:dyDescent="0.25">
      <c r="B19" s="84" t="s">
        <v>30</v>
      </c>
      <c r="C19" s="25">
        <v>7795</v>
      </c>
      <c r="D19" s="308">
        <v>8921</v>
      </c>
      <c r="E19" s="319"/>
      <c r="F19" s="319"/>
      <c r="G19" s="219">
        <f t="shared" si="0"/>
        <v>0.14445157152020527</v>
      </c>
    </row>
    <row r="20" spans="2:7" x14ac:dyDescent="0.25">
      <c r="B20" s="26" t="s">
        <v>29</v>
      </c>
      <c r="C20" s="27">
        <f>SUM(C15:C19)</f>
        <v>10899</v>
      </c>
      <c r="D20" s="309">
        <f>SUM(D15:D19)</f>
        <v>12593</v>
      </c>
      <c r="E20" s="319"/>
      <c r="F20" s="319"/>
      <c r="G20" s="315">
        <f t="shared" si="0"/>
        <v>0.15542710340398203</v>
      </c>
    </row>
    <row r="21" spans="2:7" x14ac:dyDescent="0.25">
      <c r="B21" s="44"/>
      <c r="C21" s="44"/>
      <c r="D21" s="44"/>
      <c r="E21" s="319"/>
      <c r="F21" s="319"/>
      <c r="G21" s="44"/>
    </row>
    <row r="22" spans="2:7" x14ac:dyDescent="0.25">
      <c r="B22" s="157" t="s">
        <v>140</v>
      </c>
      <c r="C22" s="158">
        <v>2016</v>
      </c>
      <c r="D22" s="310">
        <v>2017</v>
      </c>
      <c r="E22" s="319"/>
      <c r="F22" s="319"/>
      <c r="G22" s="316" t="s">
        <v>136</v>
      </c>
    </row>
    <row r="23" spans="2:7" x14ac:dyDescent="0.25">
      <c r="B23" s="53" t="s">
        <v>66</v>
      </c>
      <c r="C23" s="40">
        <v>3870</v>
      </c>
      <c r="D23" s="311">
        <v>4366</v>
      </c>
      <c r="E23" s="319"/>
      <c r="F23" s="319"/>
      <c r="G23" s="219">
        <f>(D23/C23)-1</f>
        <v>0.12816537467700262</v>
      </c>
    </row>
    <row r="24" spans="2:7" x14ac:dyDescent="0.25">
      <c r="B24" s="53" t="s">
        <v>38</v>
      </c>
      <c r="C24" s="40">
        <v>303</v>
      </c>
      <c r="D24" s="311">
        <v>360</v>
      </c>
      <c r="E24" s="319"/>
      <c r="F24" s="319"/>
      <c r="G24" s="219">
        <f>(D24/C24)-1</f>
        <v>0.18811881188118806</v>
      </c>
    </row>
    <row r="25" spans="2:7" x14ac:dyDescent="0.25">
      <c r="B25" s="53" t="s">
        <v>39</v>
      </c>
      <c r="C25" s="40">
        <v>390</v>
      </c>
      <c r="D25" s="311">
        <v>397</v>
      </c>
      <c r="E25" s="319"/>
      <c r="F25" s="319"/>
      <c r="G25" s="219">
        <f>(D25/C25)-1</f>
        <v>1.7948717948717885E-2</v>
      </c>
    </row>
    <row r="26" spans="2:7" x14ac:dyDescent="0.25">
      <c r="B26" s="44"/>
      <c r="C26" s="44"/>
      <c r="D26" s="44"/>
      <c r="E26" s="319"/>
      <c r="F26" s="319"/>
      <c r="G26" s="44"/>
    </row>
    <row r="27" spans="2:7" x14ac:dyDescent="0.25">
      <c r="B27" s="160" t="s">
        <v>137</v>
      </c>
      <c r="C27" s="161">
        <v>2016</v>
      </c>
      <c r="D27" s="312">
        <v>2017</v>
      </c>
      <c r="E27" s="319"/>
      <c r="F27" s="319"/>
      <c r="G27" s="317" t="s">
        <v>136</v>
      </c>
    </row>
    <row r="28" spans="2:7" x14ac:dyDescent="0.25">
      <c r="B28" s="24" t="s">
        <v>34</v>
      </c>
      <c r="C28" s="103">
        <v>34569</v>
      </c>
      <c r="D28" s="313">
        <v>70744</v>
      </c>
      <c r="E28" s="319"/>
      <c r="F28" s="319"/>
      <c r="G28" s="219">
        <v>1.0465</v>
      </c>
    </row>
    <row r="29" spans="2:7" x14ac:dyDescent="0.25">
      <c r="B29" s="39" t="s">
        <v>138</v>
      </c>
      <c r="C29" s="103">
        <v>234</v>
      </c>
      <c r="D29" s="313">
        <v>344</v>
      </c>
      <c r="E29" s="319"/>
      <c r="F29" s="319"/>
      <c r="G29" s="219">
        <v>0.47010000000000002</v>
      </c>
    </row>
    <row r="30" spans="2:7" x14ac:dyDescent="0.25">
      <c r="B30" s="39" t="s">
        <v>95</v>
      </c>
      <c r="C30" s="103">
        <v>135</v>
      </c>
      <c r="D30" s="313">
        <v>190</v>
      </c>
      <c r="E30" s="319"/>
      <c r="F30" s="319"/>
      <c r="G30" s="219">
        <v>0.40739999999999998</v>
      </c>
    </row>
    <row r="31" spans="2:7" x14ac:dyDescent="0.25">
      <c r="B31" s="152" t="s">
        <v>139</v>
      </c>
      <c r="C31" s="153">
        <v>369</v>
      </c>
      <c r="D31" s="314">
        <v>534</v>
      </c>
      <c r="E31" s="319"/>
      <c r="F31" s="319"/>
      <c r="G31" s="318">
        <v>0.44719999999999999</v>
      </c>
    </row>
    <row r="33" spans="1:3" x14ac:dyDescent="0.25">
      <c r="B33" s="320" t="s">
        <v>257</v>
      </c>
    </row>
    <row r="34" spans="1:3" x14ac:dyDescent="0.25">
      <c r="A34" s="133" t="s">
        <v>259</v>
      </c>
      <c r="B34" s="133" t="s">
        <v>258</v>
      </c>
    </row>
    <row r="35" spans="1:3" x14ac:dyDescent="0.25">
      <c r="A35" s="133" t="s">
        <v>260</v>
      </c>
      <c r="B35" s="133" t="s">
        <v>262</v>
      </c>
    </row>
    <row r="36" spans="1:3" x14ac:dyDescent="0.25">
      <c r="A36" s="133" t="s">
        <v>261</v>
      </c>
      <c r="B36" s="5" t="s">
        <v>263</v>
      </c>
    </row>
    <row r="37" spans="1:3" x14ac:dyDescent="0.25">
      <c r="A37" s="133" t="s">
        <v>264</v>
      </c>
    </row>
    <row r="38" spans="1:3" x14ac:dyDescent="0.25">
      <c r="A38" s="133" t="s">
        <v>265</v>
      </c>
      <c r="B38" s="133" t="s">
        <v>266</v>
      </c>
    </row>
    <row r="39" spans="1:3" x14ac:dyDescent="0.25">
      <c r="A39" s="133" t="s">
        <v>267</v>
      </c>
      <c r="B39" s="133" t="s">
        <v>268</v>
      </c>
    </row>
    <row r="40" spans="1:3" x14ac:dyDescent="0.25">
      <c r="A40" s="133" t="s">
        <v>270</v>
      </c>
      <c r="B40" s="133" t="s">
        <v>269</v>
      </c>
    </row>
    <row r="41" spans="1:3" x14ac:dyDescent="0.25">
      <c r="A41" s="133" t="s">
        <v>271</v>
      </c>
      <c r="C41" s="133" t="s">
        <v>279</v>
      </c>
    </row>
    <row r="42" spans="1:3" x14ac:dyDescent="0.25">
      <c r="A42" s="133" t="s">
        <v>273</v>
      </c>
      <c r="B42" s="133" t="s">
        <v>272</v>
      </c>
    </row>
    <row r="43" spans="1:3" x14ac:dyDescent="0.25">
      <c r="A43" s="133" t="s">
        <v>275</v>
      </c>
      <c r="B43" s="133" t="s">
        <v>274</v>
      </c>
    </row>
    <row r="44" spans="1:3" x14ac:dyDescent="0.25">
      <c r="A44" s="133" t="s">
        <v>277</v>
      </c>
    </row>
    <row r="45" spans="1:3" x14ac:dyDescent="0.25">
      <c r="A45" s="133" t="s">
        <v>278</v>
      </c>
      <c r="B45" s="328" t="s">
        <v>280</v>
      </c>
    </row>
    <row r="46" spans="1:3" x14ac:dyDescent="0.25">
      <c r="A46" s="133" t="s">
        <v>281</v>
      </c>
      <c r="B46" s="133" t="s">
        <v>282</v>
      </c>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229"/>
  <sheetViews>
    <sheetView workbookViewId="0">
      <selection sqref="A1:Q1"/>
    </sheetView>
  </sheetViews>
  <sheetFormatPr defaultColWidth="8.625" defaultRowHeight="15" x14ac:dyDescent="0.25"/>
  <cols>
    <col min="1" max="1" width="32.875" style="133" customWidth="1"/>
    <col min="2" max="12" width="9.625" style="133" customWidth="1"/>
    <col min="13" max="13" width="13.25" style="133" customWidth="1"/>
    <col min="14" max="15" width="9.625" style="133" customWidth="1"/>
    <col min="16" max="16" width="13.625" style="86" customWidth="1"/>
    <col min="17" max="18" width="9.625" style="133" customWidth="1"/>
    <col min="19" max="19" width="13.375" style="133" customWidth="1"/>
    <col min="20" max="20" width="11.875" style="133" customWidth="1"/>
    <col min="21" max="16384" width="8.625" style="133"/>
  </cols>
  <sheetData>
    <row r="1" spans="1:20" ht="25.5" customHeight="1" x14ac:dyDescent="0.25">
      <c r="A1" s="378" t="s">
        <v>284</v>
      </c>
      <c r="B1" s="378"/>
      <c r="C1" s="378"/>
      <c r="D1" s="378"/>
      <c r="E1" s="378"/>
      <c r="F1" s="378"/>
      <c r="G1" s="378"/>
      <c r="H1" s="378"/>
      <c r="I1" s="378"/>
      <c r="J1" s="378"/>
      <c r="K1" s="378"/>
      <c r="L1" s="378"/>
      <c r="M1" s="378"/>
      <c r="N1" s="378"/>
      <c r="O1" s="378"/>
      <c r="P1" s="378"/>
      <c r="Q1" s="378"/>
      <c r="R1" s="12"/>
      <c r="S1" s="12"/>
      <c r="T1" s="12"/>
    </row>
    <row r="2" spans="1:20" x14ac:dyDescent="0.25">
      <c r="A2" s="379"/>
      <c r="B2" s="379"/>
      <c r="C2" s="379"/>
      <c r="D2" s="379"/>
      <c r="E2" s="379"/>
      <c r="F2" s="379"/>
      <c r="G2" s="379"/>
      <c r="H2" s="379"/>
      <c r="I2" s="379"/>
      <c r="J2" s="379"/>
      <c r="K2" s="379"/>
      <c r="L2" s="379"/>
      <c r="M2" s="379"/>
      <c r="N2" s="379"/>
      <c r="O2" s="379"/>
      <c r="P2" s="379"/>
      <c r="Q2" s="379"/>
      <c r="R2" s="86"/>
      <c r="S2" s="86"/>
      <c r="T2" s="86"/>
    </row>
    <row r="3" spans="1:20" ht="25.15" customHeight="1" x14ac:dyDescent="0.25">
      <c r="A3" s="380" t="s">
        <v>31</v>
      </c>
      <c r="B3" s="381"/>
      <c r="C3" s="381"/>
      <c r="D3" s="381"/>
      <c r="E3" s="381"/>
      <c r="F3" s="381"/>
      <c r="G3" s="381"/>
      <c r="H3" s="381"/>
      <c r="I3" s="381"/>
      <c r="J3" s="381"/>
      <c r="K3" s="381"/>
      <c r="L3" s="381"/>
      <c r="M3" s="381"/>
      <c r="N3" s="381"/>
      <c r="O3" s="381"/>
      <c r="P3" s="381"/>
      <c r="Q3" s="381"/>
    </row>
    <row r="4" spans="1:20" s="6" customFormat="1" x14ac:dyDescent="0.25">
      <c r="A4" s="14"/>
      <c r="B4" s="15" t="s">
        <v>25</v>
      </c>
      <c r="C4" s="15" t="s">
        <v>3</v>
      </c>
      <c r="D4" s="16" t="s">
        <v>4</v>
      </c>
      <c r="E4" s="17" t="s">
        <v>5</v>
      </c>
      <c r="F4" s="17" t="s">
        <v>6</v>
      </c>
      <c r="G4" s="17" t="s">
        <v>7</v>
      </c>
      <c r="H4" s="17" t="s">
        <v>8</v>
      </c>
      <c r="I4" s="17" t="s">
        <v>22</v>
      </c>
      <c r="J4" s="17" t="s">
        <v>20</v>
      </c>
      <c r="K4" s="17" t="s">
        <v>21</v>
      </c>
      <c r="L4" s="17" t="s">
        <v>19</v>
      </c>
      <c r="M4" s="304">
        <v>2019</v>
      </c>
      <c r="N4" s="261">
        <v>2018</v>
      </c>
      <c r="O4" s="261">
        <v>2017</v>
      </c>
      <c r="P4" s="259">
        <v>2016</v>
      </c>
      <c r="Q4" s="261">
        <v>2015</v>
      </c>
      <c r="R4" s="133"/>
    </row>
    <row r="5" spans="1:20" s="6" customFormat="1" ht="18.75" x14ac:dyDescent="0.3">
      <c r="A5" s="19" t="s">
        <v>56</v>
      </c>
      <c r="B5" s="20"/>
      <c r="C5" s="20"/>
      <c r="D5" s="21"/>
      <c r="E5" s="22"/>
      <c r="F5" s="22"/>
      <c r="G5" s="22"/>
      <c r="H5" s="22"/>
      <c r="I5" s="22"/>
      <c r="J5" s="22"/>
      <c r="K5" s="22"/>
      <c r="L5" s="22"/>
      <c r="M5" s="22"/>
      <c r="N5" s="22"/>
      <c r="O5" s="22"/>
      <c r="P5" s="23"/>
      <c r="Q5" s="22"/>
      <c r="R5" s="133"/>
    </row>
    <row r="6" spans="1:20" x14ac:dyDescent="0.25">
      <c r="A6" s="24" t="s">
        <v>60</v>
      </c>
      <c r="B6" s="25"/>
      <c r="C6" s="25"/>
      <c r="D6" s="25"/>
      <c r="E6" s="25"/>
      <c r="F6" s="25"/>
      <c r="G6" s="25"/>
      <c r="H6" s="25"/>
      <c r="I6" s="25"/>
      <c r="J6" s="25"/>
      <c r="K6" s="25"/>
      <c r="L6" s="25"/>
      <c r="M6" s="25">
        <v>2954</v>
      </c>
      <c r="N6" s="124">
        <v>2737</v>
      </c>
      <c r="O6" s="124">
        <v>2551</v>
      </c>
      <c r="P6" s="25">
        <v>2260</v>
      </c>
      <c r="Q6" s="25">
        <v>1717</v>
      </c>
    </row>
    <row r="7" spans="1:20" x14ac:dyDescent="0.25">
      <c r="A7" s="24" t="s">
        <v>61</v>
      </c>
      <c r="B7" s="25"/>
      <c r="C7" s="25"/>
      <c r="D7" s="25"/>
      <c r="E7" s="25"/>
      <c r="F7" s="25"/>
      <c r="G7" s="25"/>
      <c r="H7" s="25"/>
      <c r="I7" s="25"/>
      <c r="J7" s="25"/>
      <c r="K7" s="25"/>
      <c r="L7" s="25"/>
      <c r="M7" s="25">
        <v>567</v>
      </c>
      <c r="N7" s="25">
        <v>523</v>
      </c>
      <c r="O7" s="25">
        <v>493</v>
      </c>
      <c r="P7" s="25">
        <v>402</v>
      </c>
      <c r="Q7" s="25">
        <v>298</v>
      </c>
    </row>
    <row r="8" spans="1:20" s="205" customFormat="1" x14ac:dyDescent="0.25">
      <c r="A8" s="39" t="s">
        <v>62</v>
      </c>
      <c r="B8" s="97"/>
      <c r="C8" s="97"/>
      <c r="D8" s="97"/>
      <c r="E8" s="97"/>
      <c r="F8" s="97"/>
      <c r="G8" s="97"/>
      <c r="H8" s="97"/>
      <c r="I8" s="97"/>
      <c r="J8" s="97"/>
      <c r="K8" s="97"/>
      <c r="L8" s="97"/>
      <c r="M8" s="97">
        <v>198</v>
      </c>
      <c r="N8" s="97">
        <v>170</v>
      </c>
      <c r="O8" s="97">
        <v>161</v>
      </c>
      <c r="P8" s="97">
        <v>148</v>
      </c>
      <c r="Q8" s="97" t="s">
        <v>16</v>
      </c>
    </row>
    <row r="9" spans="1:20" x14ac:dyDescent="0.25">
      <c r="A9" s="24" t="s">
        <v>63</v>
      </c>
      <c r="B9" s="25"/>
      <c r="C9" s="25"/>
      <c r="D9" s="25"/>
      <c r="E9" s="25"/>
      <c r="F9" s="25"/>
      <c r="G9" s="25"/>
      <c r="H9" s="25"/>
      <c r="I9" s="25"/>
      <c r="J9" s="25"/>
      <c r="K9" s="25"/>
      <c r="L9" s="25"/>
      <c r="M9" s="25">
        <v>814</v>
      </c>
      <c r="N9" s="25">
        <v>641</v>
      </c>
      <c r="O9" s="25">
        <v>467</v>
      </c>
      <c r="P9" s="25">
        <v>294</v>
      </c>
      <c r="Q9" s="25" t="s">
        <v>16</v>
      </c>
    </row>
    <row r="10" spans="1:20" x14ac:dyDescent="0.25">
      <c r="A10" s="84" t="s">
        <v>30</v>
      </c>
      <c r="B10" s="124"/>
      <c r="C10" s="124"/>
      <c r="D10" s="124"/>
      <c r="E10" s="97"/>
      <c r="F10" s="97"/>
      <c r="G10" s="97"/>
      <c r="H10" s="124"/>
      <c r="I10" s="124"/>
      <c r="J10" s="124"/>
      <c r="K10" s="124"/>
      <c r="L10" s="124"/>
      <c r="M10" s="124">
        <v>15061</v>
      </c>
      <c r="N10" s="124">
        <v>12039</v>
      </c>
      <c r="O10" s="25">
        <v>8921</v>
      </c>
      <c r="P10" s="25">
        <v>7795</v>
      </c>
      <c r="Q10" s="25">
        <v>5498</v>
      </c>
    </row>
    <row r="11" spans="1:20" x14ac:dyDescent="0.25">
      <c r="A11" s="26" t="s">
        <v>29</v>
      </c>
      <c r="B11" s="27"/>
      <c r="C11" s="27"/>
      <c r="D11" s="27"/>
      <c r="E11" s="27"/>
      <c r="F11" s="27"/>
      <c r="G11" s="27"/>
      <c r="H11" s="27"/>
      <c r="I11" s="27"/>
      <c r="J11" s="27"/>
      <c r="K11" s="27"/>
      <c r="L11" s="27"/>
      <c r="M11" s="27">
        <f t="shared" ref="M11" si="0">SUM(M6:M10)</f>
        <v>19594</v>
      </c>
      <c r="N11" s="144">
        <f>SUM(N6:N10)</f>
        <v>16110</v>
      </c>
      <c r="O11" s="144">
        <f>SUM(O6:O10)</f>
        <v>12593</v>
      </c>
      <c r="P11" s="27">
        <f>SUM(P6:P10)</f>
        <v>10899</v>
      </c>
      <c r="Q11" s="27">
        <f>SUM(Q6:Q10)</f>
        <v>7513</v>
      </c>
    </row>
    <row r="12" spans="1:20" x14ac:dyDescent="0.25">
      <c r="A12" s="24" t="s">
        <v>9</v>
      </c>
      <c r="B12" s="25"/>
      <c r="C12" s="25"/>
      <c r="D12" s="25"/>
      <c r="E12" s="25"/>
      <c r="F12" s="25"/>
      <c r="G12" s="25"/>
      <c r="H12" s="25"/>
      <c r="I12" s="25"/>
      <c r="J12" s="25"/>
      <c r="K12" s="25"/>
      <c r="L12" s="25"/>
      <c r="M12" s="25"/>
      <c r="N12" s="25"/>
      <c r="O12" s="25"/>
      <c r="P12" s="25"/>
      <c r="Q12" s="25"/>
      <c r="S12" s="3"/>
    </row>
    <row r="13" spans="1:20" s="6" customFormat="1" x14ac:dyDescent="0.25">
      <c r="A13" s="26" t="s">
        <v>10</v>
      </c>
      <c r="B13" s="27">
        <f>SUM(B11:B12)</f>
        <v>0</v>
      </c>
      <c r="C13" s="27">
        <f t="shared" ref="C13:J13" si="1">SUM(C11:C12)</f>
        <v>0</v>
      </c>
      <c r="D13" s="27">
        <f t="shared" si="1"/>
        <v>0</v>
      </c>
      <c r="E13" s="27">
        <f t="shared" si="1"/>
        <v>0</v>
      </c>
      <c r="F13" s="27">
        <f t="shared" si="1"/>
        <v>0</v>
      </c>
      <c r="G13" s="27">
        <f t="shared" si="1"/>
        <v>0</v>
      </c>
      <c r="H13" s="27">
        <f t="shared" si="1"/>
        <v>0</v>
      </c>
      <c r="I13" s="27">
        <f t="shared" si="1"/>
        <v>0</v>
      </c>
      <c r="J13" s="27">
        <f t="shared" si="1"/>
        <v>0</v>
      </c>
      <c r="K13" s="27">
        <f>SUM(K8:K12)</f>
        <v>0</v>
      </c>
      <c r="L13" s="27"/>
      <c r="M13" s="27">
        <v>19594</v>
      </c>
      <c r="N13" s="144">
        <v>16110</v>
      </c>
      <c r="O13" s="254">
        <v>12593</v>
      </c>
      <c r="P13" s="281">
        <f>SUM(P11)</f>
        <v>10899</v>
      </c>
      <c r="Q13" s="254">
        <f>SUM(Q11:Q12)</f>
        <v>7513</v>
      </c>
      <c r="R13" s="133"/>
    </row>
    <row r="14" spans="1:20" s="6" customFormat="1" x14ac:dyDescent="0.25">
      <c r="A14" s="382"/>
      <c r="B14" s="382"/>
      <c r="C14" s="382"/>
      <c r="D14" s="382"/>
      <c r="E14" s="382"/>
      <c r="F14" s="382"/>
      <c r="G14" s="382"/>
      <c r="H14" s="382"/>
      <c r="I14" s="382"/>
      <c r="J14" s="382"/>
      <c r="K14" s="382"/>
      <c r="L14" s="382"/>
      <c r="M14" s="382"/>
      <c r="N14" s="382"/>
      <c r="O14" s="382"/>
      <c r="P14" s="382"/>
      <c r="Q14" s="382"/>
      <c r="R14" s="9"/>
      <c r="S14" s="9"/>
    </row>
    <row r="15" spans="1:20" s="6" customFormat="1" x14ac:dyDescent="0.25">
      <c r="A15" s="383"/>
      <c r="B15" s="383"/>
      <c r="C15" s="383"/>
      <c r="D15" s="383"/>
      <c r="E15" s="383"/>
      <c r="F15" s="383"/>
      <c r="G15" s="383"/>
      <c r="H15" s="383"/>
      <c r="I15" s="383"/>
      <c r="J15" s="383"/>
      <c r="K15" s="383"/>
      <c r="L15" s="383"/>
      <c r="M15" s="383"/>
      <c r="N15" s="383"/>
      <c r="O15" s="383"/>
      <c r="P15" s="383"/>
      <c r="Q15" s="383"/>
      <c r="R15" s="9"/>
      <c r="S15" s="9"/>
    </row>
    <row r="16" spans="1:20" ht="25.15" customHeight="1" x14ac:dyDescent="0.25">
      <c r="A16" s="384" t="s">
        <v>13</v>
      </c>
      <c r="B16" s="385"/>
      <c r="C16" s="385"/>
      <c r="D16" s="385"/>
      <c r="E16" s="385"/>
      <c r="F16" s="385"/>
      <c r="G16" s="385"/>
      <c r="H16" s="385"/>
      <c r="I16" s="385"/>
      <c r="J16" s="385"/>
      <c r="K16" s="385"/>
      <c r="L16" s="385"/>
      <c r="M16" s="385"/>
      <c r="N16" s="385"/>
      <c r="O16" s="385"/>
      <c r="P16" s="385"/>
      <c r="Q16" s="385"/>
    </row>
    <row r="17" spans="1:19" s="6" customFormat="1" x14ac:dyDescent="0.25">
      <c r="A17" s="14"/>
      <c r="B17" s="15" t="s">
        <v>25</v>
      </c>
      <c r="C17" s="15" t="s">
        <v>3</v>
      </c>
      <c r="D17" s="16" t="s">
        <v>4</v>
      </c>
      <c r="E17" s="17" t="s">
        <v>5</v>
      </c>
      <c r="F17" s="17" t="s">
        <v>6</v>
      </c>
      <c r="G17" s="17" t="s">
        <v>7</v>
      </c>
      <c r="H17" s="17" t="s">
        <v>8</v>
      </c>
      <c r="I17" s="17" t="s">
        <v>22</v>
      </c>
      <c r="J17" s="17" t="s">
        <v>20</v>
      </c>
      <c r="K17" s="17" t="s">
        <v>21</v>
      </c>
      <c r="L17" s="17" t="s">
        <v>19</v>
      </c>
      <c r="M17" s="18">
        <v>2019</v>
      </c>
      <c r="N17" s="18">
        <v>2019</v>
      </c>
      <c r="O17" s="18">
        <v>2018</v>
      </c>
      <c r="P17" s="18">
        <v>2017</v>
      </c>
      <c r="Q17" s="119">
        <v>2016</v>
      </c>
      <c r="R17" s="18">
        <v>2015</v>
      </c>
    </row>
    <row r="18" spans="1:19" s="6" customFormat="1" ht="18.75" x14ac:dyDescent="0.3">
      <c r="A18" s="29"/>
      <c r="B18" s="30"/>
      <c r="C18" s="30"/>
      <c r="D18" s="31"/>
      <c r="E18" s="32"/>
      <c r="F18" s="32"/>
      <c r="G18" s="32"/>
      <c r="H18" s="32"/>
      <c r="I18" s="32"/>
      <c r="J18" s="32"/>
      <c r="K18" s="32"/>
      <c r="L18" s="32"/>
      <c r="M18" s="349"/>
      <c r="N18" s="285"/>
      <c r="O18" s="260"/>
      <c r="P18" s="343" t="s">
        <v>64</v>
      </c>
      <c r="Q18" s="344"/>
      <c r="R18" s="344"/>
      <c r="S18" s="133"/>
    </row>
    <row r="19" spans="1:19" s="6" customFormat="1" x14ac:dyDescent="0.25">
      <c r="A19" s="34" t="s">
        <v>111</v>
      </c>
      <c r="B19" s="35"/>
      <c r="C19" s="35"/>
      <c r="D19" s="35"/>
      <c r="E19" s="36"/>
      <c r="F19" s="36"/>
      <c r="G19" s="36"/>
      <c r="H19" s="36"/>
      <c r="I19" s="36"/>
      <c r="J19" s="36"/>
      <c r="K19" s="36"/>
      <c r="L19" s="36"/>
      <c r="M19" s="350"/>
      <c r="N19" s="286"/>
      <c r="O19" s="37"/>
      <c r="P19" s="37"/>
      <c r="Q19" s="108"/>
      <c r="R19" s="37"/>
    </row>
    <row r="20" spans="1:19" x14ac:dyDescent="0.25">
      <c r="A20" s="24" t="s">
        <v>32</v>
      </c>
      <c r="B20" s="131"/>
      <c r="C20" s="131"/>
      <c r="D20" s="131"/>
      <c r="E20" s="131"/>
      <c r="F20" s="131"/>
      <c r="G20" s="131"/>
      <c r="H20" s="131"/>
      <c r="I20" s="131"/>
      <c r="J20" s="38"/>
      <c r="K20" s="131"/>
      <c r="L20" s="38"/>
      <c r="M20" s="351">
        <v>2980</v>
      </c>
      <c r="N20" s="287">
        <v>99427</v>
      </c>
      <c r="O20" s="131">
        <v>83071</v>
      </c>
      <c r="P20" s="131">
        <v>153341</v>
      </c>
      <c r="Q20" s="110">
        <v>200970</v>
      </c>
      <c r="R20" s="38">
        <v>129603</v>
      </c>
    </row>
    <row r="21" spans="1:19" x14ac:dyDescent="0.25">
      <c r="A21" s="24" t="s">
        <v>33</v>
      </c>
      <c r="B21" s="134"/>
      <c r="C21" s="40"/>
      <c r="D21" s="38"/>
      <c r="E21" s="38"/>
      <c r="F21" s="38"/>
      <c r="G21" s="40"/>
      <c r="H21" s="131"/>
      <c r="I21" s="131"/>
      <c r="J21" s="131"/>
      <c r="K21" s="38"/>
      <c r="L21" s="131"/>
      <c r="M21" s="352">
        <v>8846</v>
      </c>
      <c r="N21" s="287">
        <v>24516</v>
      </c>
      <c r="O21" s="131">
        <v>1463</v>
      </c>
      <c r="P21" s="131">
        <v>12725</v>
      </c>
      <c r="Q21" s="111">
        <v>13876</v>
      </c>
      <c r="R21" s="38">
        <v>11201</v>
      </c>
    </row>
    <row r="22" spans="1:19" x14ac:dyDescent="0.25">
      <c r="A22" s="34" t="s">
        <v>65</v>
      </c>
      <c r="B22" s="35"/>
      <c r="C22" s="35"/>
      <c r="D22" s="35"/>
      <c r="E22" s="35"/>
      <c r="F22" s="35"/>
      <c r="G22" s="35"/>
      <c r="H22" s="35"/>
      <c r="I22" s="35"/>
      <c r="J22" s="35"/>
      <c r="K22" s="35"/>
      <c r="L22" s="35"/>
      <c r="M22" s="353"/>
      <c r="N22" s="288"/>
      <c r="O22" s="35"/>
      <c r="P22" s="35"/>
      <c r="Q22" s="108"/>
      <c r="R22" s="35"/>
    </row>
    <row r="23" spans="1:19" x14ac:dyDescent="0.25">
      <c r="A23" s="24" t="s">
        <v>32</v>
      </c>
      <c r="B23" s="122"/>
      <c r="C23" s="131"/>
      <c r="D23" s="131"/>
      <c r="E23" s="131"/>
      <c r="F23" s="131"/>
      <c r="G23" s="131"/>
      <c r="H23" s="131"/>
      <c r="I23" s="131"/>
      <c r="J23" s="38"/>
      <c r="K23" s="38"/>
      <c r="L23" s="38"/>
      <c r="M23" s="351">
        <v>3884</v>
      </c>
      <c r="N23" s="287">
        <v>53262</v>
      </c>
      <c r="O23" s="131">
        <v>40531</v>
      </c>
      <c r="P23" s="131">
        <v>64657</v>
      </c>
      <c r="Q23" s="110">
        <v>144082</v>
      </c>
      <c r="R23" s="38">
        <v>45780</v>
      </c>
    </row>
    <row r="24" spans="1:19" x14ac:dyDescent="0.25">
      <c r="A24" s="24" t="s">
        <v>33</v>
      </c>
      <c r="B24" s="38"/>
      <c r="C24" s="38"/>
      <c r="D24" s="38"/>
      <c r="E24" s="38"/>
      <c r="F24" s="38"/>
      <c r="G24" s="38"/>
      <c r="H24" s="38"/>
      <c r="I24" s="38"/>
      <c r="J24" s="38"/>
      <c r="K24" s="38"/>
      <c r="L24" s="38"/>
      <c r="M24" s="351"/>
      <c r="N24" s="289"/>
      <c r="O24" s="38"/>
      <c r="P24" s="38"/>
      <c r="Q24" s="111"/>
      <c r="R24" s="38"/>
    </row>
    <row r="25" spans="1:19" s="205" customFormat="1" x14ac:dyDescent="0.25">
      <c r="A25" s="245" t="s">
        <v>2</v>
      </c>
      <c r="B25" s="40"/>
      <c r="C25" s="40"/>
      <c r="D25" s="40"/>
      <c r="E25" s="40"/>
      <c r="F25" s="40"/>
      <c r="G25" s="40"/>
      <c r="H25" s="40"/>
      <c r="I25" s="40"/>
      <c r="J25" s="40"/>
      <c r="K25" s="40"/>
      <c r="L25" s="40"/>
      <c r="M25" s="354"/>
      <c r="N25" s="290"/>
      <c r="O25" s="40"/>
      <c r="P25" s="40"/>
      <c r="Q25" s="246"/>
      <c r="R25" s="40"/>
    </row>
    <row r="26" spans="1:19" s="205" customFormat="1" x14ac:dyDescent="0.25">
      <c r="A26" s="39" t="s">
        <v>34</v>
      </c>
      <c r="B26" s="134"/>
      <c r="C26" s="134"/>
      <c r="D26" s="134"/>
      <c r="E26" s="134"/>
      <c r="F26" s="134"/>
      <c r="G26" s="134"/>
      <c r="H26" s="134"/>
      <c r="I26" s="134"/>
      <c r="J26" s="40"/>
      <c r="K26" s="40"/>
      <c r="L26" s="40"/>
      <c r="M26" s="355">
        <v>2588</v>
      </c>
      <c r="N26" s="291">
        <v>27509</v>
      </c>
      <c r="O26" s="185">
        <v>27390</v>
      </c>
      <c r="P26" s="185">
        <v>70744</v>
      </c>
      <c r="Q26" s="247">
        <v>34569</v>
      </c>
      <c r="R26" s="40" t="s">
        <v>16</v>
      </c>
    </row>
    <row r="27" spans="1:19" x14ac:dyDescent="0.25">
      <c r="A27" s="34" t="s">
        <v>35</v>
      </c>
      <c r="B27" s="35"/>
      <c r="C27" s="35"/>
      <c r="D27" s="35"/>
      <c r="E27" s="35"/>
      <c r="F27" s="35"/>
      <c r="G27" s="35"/>
      <c r="H27" s="35"/>
      <c r="I27" s="35"/>
      <c r="J27" s="35"/>
      <c r="K27" s="35"/>
      <c r="L27" s="35"/>
      <c r="M27" s="353"/>
      <c r="N27" s="288"/>
      <c r="O27" s="35"/>
      <c r="P27" s="35"/>
      <c r="Q27" s="109"/>
      <c r="R27" s="35"/>
    </row>
    <row r="28" spans="1:19" x14ac:dyDescent="0.25">
      <c r="A28" s="39" t="s">
        <v>36</v>
      </c>
      <c r="B28" s="40"/>
      <c r="C28" s="40"/>
      <c r="D28" s="40"/>
      <c r="E28" s="40"/>
      <c r="F28" s="40"/>
      <c r="G28" s="40"/>
      <c r="H28" s="40"/>
      <c r="I28" s="40"/>
      <c r="J28" s="40"/>
      <c r="K28" s="40"/>
      <c r="L28" s="40"/>
      <c r="M28" s="354">
        <v>93</v>
      </c>
      <c r="N28" s="289">
        <v>1009</v>
      </c>
      <c r="O28" s="40">
        <v>387</v>
      </c>
      <c r="P28" s="40">
        <v>422</v>
      </c>
      <c r="Q28" s="110">
        <v>508</v>
      </c>
      <c r="R28" s="40">
        <v>611</v>
      </c>
    </row>
    <row r="29" spans="1:19" s="6" customFormat="1" x14ac:dyDescent="0.25">
      <c r="A29" s="41" t="s">
        <v>11</v>
      </c>
      <c r="B29" s="132"/>
      <c r="C29" s="132"/>
      <c r="D29" s="132"/>
      <c r="E29" s="132"/>
      <c r="F29" s="132"/>
      <c r="G29" s="132"/>
      <c r="H29" s="132"/>
      <c r="I29" s="132"/>
      <c r="J29" s="132"/>
      <c r="K29" s="132"/>
      <c r="L29" s="132"/>
      <c r="M29" s="356">
        <f t="shared" ref="M29" si="2">M20+M21+M23+M24+M26+M28</f>
        <v>18391</v>
      </c>
      <c r="N29" s="292">
        <v>204617</v>
      </c>
      <c r="O29" s="132">
        <v>152842</v>
      </c>
      <c r="P29" s="132">
        <v>301899</v>
      </c>
      <c r="Q29" s="112">
        <f>SUM(Q19:Q28)</f>
        <v>394005</v>
      </c>
      <c r="R29" s="104">
        <f>SUM(R20:R28)</f>
        <v>187195</v>
      </c>
    </row>
    <row r="30" spans="1:19" x14ac:dyDescent="0.25">
      <c r="A30" s="386"/>
      <c r="B30" s="386"/>
      <c r="C30" s="386"/>
      <c r="D30" s="386"/>
      <c r="E30" s="386"/>
      <c r="F30" s="386"/>
      <c r="G30" s="386"/>
      <c r="H30" s="386"/>
      <c r="I30" s="386"/>
      <c r="J30" s="386"/>
      <c r="K30" s="386"/>
      <c r="L30" s="386"/>
      <c r="M30" s="386"/>
      <c r="N30" s="386"/>
      <c r="O30" s="386"/>
      <c r="P30" s="386"/>
      <c r="Q30" s="386"/>
      <c r="R30" s="386"/>
    </row>
    <row r="31" spans="1:19" x14ac:dyDescent="0.25">
      <c r="A31" s="387"/>
      <c r="B31" s="387"/>
      <c r="C31" s="387"/>
      <c r="D31" s="387"/>
      <c r="E31" s="387"/>
      <c r="F31" s="387"/>
      <c r="G31" s="387"/>
      <c r="H31" s="387"/>
      <c r="I31" s="387"/>
      <c r="J31" s="387"/>
      <c r="K31" s="387"/>
      <c r="L31" s="387"/>
      <c r="M31" s="387"/>
      <c r="N31" s="387"/>
      <c r="O31" s="387"/>
      <c r="P31" s="387"/>
      <c r="Q31" s="387"/>
      <c r="R31" s="387"/>
    </row>
    <row r="32" spans="1:19" ht="18.75" x14ac:dyDescent="0.25">
      <c r="A32" s="388" t="s">
        <v>14</v>
      </c>
      <c r="B32" s="389"/>
      <c r="C32" s="389"/>
      <c r="D32" s="389"/>
      <c r="E32" s="389"/>
      <c r="F32" s="389"/>
      <c r="G32" s="389"/>
      <c r="H32" s="389"/>
      <c r="I32" s="389"/>
      <c r="J32" s="389"/>
      <c r="K32" s="389"/>
      <c r="L32" s="389"/>
      <c r="M32" s="389"/>
      <c r="N32" s="389"/>
      <c r="O32" s="389"/>
      <c r="P32" s="389"/>
      <c r="Q32" s="389"/>
      <c r="R32" s="389"/>
    </row>
    <row r="33" spans="1:18" s="6" customFormat="1" x14ac:dyDescent="0.25">
      <c r="A33" s="17"/>
      <c r="B33" s="17" t="s">
        <v>25</v>
      </c>
      <c r="C33" s="17" t="s">
        <v>3</v>
      </c>
      <c r="D33" s="15" t="s">
        <v>24</v>
      </c>
      <c r="E33" s="17" t="s">
        <v>5</v>
      </c>
      <c r="F33" s="15" t="s">
        <v>23</v>
      </c>
      <c r="G33" s="16" t="s">
        <v>7</v>
      </c>
      <c r="H33" s="17" t="s">
        <v>18</v>
      </c>
      <c r="I33" s="17" t="s">
        <v>22</v>
      </c>
      <c r="J33" s="17" t="s">
        <v>20</v>
      </c>
      <c r="K33" s="17" t="s">
        <v>21</v>
      </c>
      <c r="L33" s="17" t="s">
        <v>19</v>
      </c>
      <c r="M33" s="17" t="s">
        <v>26</v>
      </c>
      <c r="N33" s="6">
        <v>2019</v>
      </c>
      <c r="O33" s="17">
        <v>2018</v>
      </c>
      <c r="P33" s="17">
        <v>2017</v>
      </c>
      <c r="Q33" s="17">
        <v>2016</v>
      </c>
      <c r="R33" s="17">
        <v>2015</v>
      </c>
    </row>
    <row r="34" spans="1:18" s="6" customFormat="1" ht="18.75" x14ac:dyDescent="0.3">
      <c r="A34" s="45"/>
      <c r="B34" s="46"/>
      <c r="C34" s="46"/>
      <c r="D34" s="47"/>
      <c r="E34" s="46"/>
      <c r="F34" s="47"/>
      <c r="G34" s="48"/>
      <c r="H34" s="46"/>
      <c r="I34" s="46"/>
      <c r="J34" s="46"/>
      <c r="K34" s="46"/>
      <c r="L34" s="46"/>
      <c r="M34" s="303"/>
      <c r="N34" s="257"/>
      <c r="O34" s="258"/>
      <c r="P34" s="345" t="s">
        <v>64</v>
      </c>
      <c r="Q34" s="346"/>
      <c r="R34" s="347"/>
    </row>
    <row r="35" spans="1:18" s="6" customFormat="1" x14ac:dyDescent="0.25">
      <c r="A35" s="49" t="s">
        <v>0</v>
      </c>
      <c r="B35" s="50"/>
      <c r="C35" s="50"/>
      <c r="D35" s="51"/>
      <c r="E35" s="50"/>
      <c r="F35" s="51"/>
      <c r="G35" s="52"/>
      <c r="H35" s="50"/>
      <c r="I35" s="50"/>
      <c r="J35" s="50"/>
      <c r="K35" s="50"/>
      <c r="L35" s="50"/>
      <c r="M35" s="50"/>
      <c r="N35" s="299"/>
      <c r="O35" s="50"/>
      <c r="P35" s="50"/>
      <c r="Q35" s="50"/>
      <c r="R35" s="50"/>
    </row>
    <row r="36" spans="1:18" s="6" customFormat="1" x14ac:dyDescent="0.25">
      <c r="A36" s="53" t="s">
        <v>66</v>
      </c>
      <c r="B36" s="40"/>
      <c r="C36" s="40"/>
      <c r="D36" s="40"/>
      <c r="E36" s="40"/>
      <c r="F36" s="40"/>
      <c r="G36" s="40"/>
      <c r="H36" s="40"/>
      <c r="I36" s="40"/>
      <c r="J36" s="341"/>
      <c r="K36" s="40"/>
      <c r="L36" s="40"/>
      <c r="M36" s="40"/>
      <c r="N36" s="300">
        <v>4291</v>
      </c>
      <c r="O36" s="40">
        <v>3788</v>
      </c>
      <c r="P36" s="40">
        <v>4366</v>
      </c>
      <c r="Q36" s="40">
        <v>3870</v>
      </c>
      <c r="R36" s="40">
        <v>5734</v>
      </c>
    </row>
    <row r="37" spans="1:18" s="6" customFormat="1" x14ac:dyDescent="0.25">
      <c r="A37" s="53" t="s">
        <v>38</v>
      </c>
      <c r="B37" s="40"/>
      <c r="C37" s="40"/>
      <c r="D37" s="40"/>
      <c r="E37" s="40"/>
      <c r="F37" s="40"/>
      <c r="G37" s="40"/>
      <c r="H37" s="40"/>
      <c r="I37" s="40"/>
      <c r="J37" s="40"/>
      <c r="K37" s="40"/>
      <c r="L37" s="40"/>
      <c r="M37" s="40"/>
      <c r="N37" s="300">
        <v>663</v>
      </c>
      <c r="O37" s="40">
        <v>252</v>
      </c>
      <c r="P37" s="40">
        <v>360</v>
      </c>
      <c r="Q37" s="40">
        <v>303</v>
      </c>
      <c r="R37" s="40">
        <v>519</v>
      </c>
    </row>
    <row r="38" spans="1:18" s="6" customFormat="1" x14ac:dyDescent="0.25">
      <c r="A38" s="53" t="s">
        <v>39</v>
      </c>
      <c r="B38" s="40"/>
      <c r="C38" s="40"/>
      <c r="D38" s="40"/>
      <c r="E38" s="40"/>
      <c r="F38" s="40"/>
      <c r="G38" s="40"/>
      <c r="H38" s="40"/>
      <c r="I38" s="40"/>
      <c r="J38" s="40"/>
      <c r="K38" s="40"/>
      <c r="L38" s="40"/>
      <c r="M38" s="40"/>
      <c r="N38" s="300">
        <v>419</v>
      </c>
      <c r="O38" s="40">
        <v>311</v>
      </c>
      <c r="P38" s="40">
        <v>397</v>
      </c>
      <c r="Q38" s="40">
        <v>390</v>
      </c>
      <c r="R38" s="40">
        <v>618</v>
      </c>
    </row>
    <row r="39" spans="1:18" s="6" customFormat="1" x14ac:dyDescent="0.25">
      <c r="A39" s="53" t="s">
        <v>57</v>
      </c>
      <c r="B39" s="40"/>
      <c r="C39" s="40"/>
      <c r="D39" s="40"/>
      <c r="E39" s="40"/>
      <c r="F39" s="40"/>
      <c r="G39" s="40"/>
      <c r="H39" s="40"/>
      <c r="I39" s="40"/>
      <c r="J39" s="40"/>
      <c r="K39" s="40"/>
      <c r="L39" s="40"/>
      <c r="M39" s="40"/>
      <c r="N39" s="300">
        <v>10935</v>
      </c>
      <c r="O39" s="40">
        <v>7804</v>
      </c>
      <c r="P39" s="40">
        <v>17577</v>
      </c>
      <c r="Q39" s="40">
        <v>23002</v>
      </c>
      <c r="R39" s="40">
        <v>23243</v>
      </c>
    </row>
    <row r="40" spans="1:18" s="6" customFormat="1" ht="15.75" thickBot="1" x14ac:dyDescent="0.3">
      <c r="A40" s="54" t="s">
        <v>43</v>
      </c>
      <c r="B40" s="55"/>
      <c r="C40" s="55"/>
      <c r="D40" s="55"/>
      <c r="E40" s="55"/>
      <c r="F40" s="55"/>
      <c r="G40" s="55"/>
      <c r="H40" s="55"/>
      <c r="I40" s="55"/>
      <c r="J40" s="55"/>
      <c r="K40" s="55"/>
      <c r="L40" s="55"/>
      <c r="M40" s="55"/>
      <c r="N40" s="302">
        <f>SUM(N36:N39)</f>
        <v>16308</v>
      </c>
      <c r="O40" s="55">
        <v>12155</v>
      </c>
      <c r="P40" s="55">
        <v>22522</v>
      </c>
      <c r="Q40" s="55">
        <f>SUM(Q36:Q39)</f>
        <v>27565</v>
      </c>
      <c r="R40" s="55">
        <f>SUM(R36:R39)</f>
        <v>30114</v>
      </c>
    </row>
    <row r="41" spans="1:18" s="6" customFormat="1" x14ac:dyDescent="0.25">
      <c r="A41" s="56" t="s">
        <v>1</v>
      </c>
      <c r="B41" s="57"/>
      <c r="C41" s="57"/>
      <c r="D41" s="57"/>
      <c r="E41" s="57"/>
      <c r="F41" s="57"/>
      <c r="G41" s="57"/>
      <c r="H41" s="57"/>
      <c r="I41" s="57"/>
      <c r="J41" s="57"/>
      <c r="K41" s="57"/>
      <c r="L41" s="57"/>
      <c r="M41" s="57"/>
      <c r="N41" s="300"/>
      <c r="O41" s="57"/>
      <c r="P41" s="57"/>
      <c r="Q41" s="57"/>
      <c r="R41" s="57"/>
    </row>
    <row r="42" spans="1:18" s="6" customFormat="1" x14ac:dyDescent="0.25">
      <c r="A42" s="53" t="s">
        <v>41</v>
      </c>
      <c r="B42" s="40"/>
      <c r="C42" s="40"/>
      <c r="D42" s="40"/>
      <c r="E42" s="40"/>
      <c r="F42" s="40"/>
      <c r="G42" s="40"/>
      <c r="H42" s="40"/>
      <c r="I42" s="40"/>
      <c r="J42" s="40"/>
      <c r="K42" s="40"/>
      <c r="L42" s="40"/>
      <c r="M42" s="40"/>
      <c r="N42" s="300">
        <v>44</v>
      </c>
      <c r="O42" s="40">
        <v>44</v>
      </c>
      <c r="P42" s="40">
        <v>34</v>
      </c>
      <c r="Q42" s="40">
        <v>82</v>
      </c>
      <c r="R42" s="40">
        <v>113</v>
      </c>
    </row>
    <row r="43" spans="1:18" s="6" customFormat="1" x14ac:dyDescent="0.25">
      <c r="A43" s="53" t="s">
        <v>37</v>
      </c>
      <c r="B43" s="40"/>
      <c r="C43" s="40"/>
      <c r="D43" s="40"/>
      <c r="E43" s="40"/>
      <c r="F43" s="40"/>
      <c r="G43" s="40"/>
      <c r="H43" s="40"/>
      <c r="I43" s="40"/>
      <c r="J43" s="40"/>
      <c r="K43" s="40"/>
      <c r="L43" s="40"/>
      <c r="M43" s="40"/>
      <c r="N43" s="300">
        <v>83</v>
      </c>
      <c r="O43" s="40">
        <v>107</v>
      </c>
      <c r="P43" s="40">
        <v>68</v>
      </c>
      <c r="Q43" s="40">
        <v>121</v>
      </c>
      <c r="R43" s="40">
        <v>104</v>
      </c>
    </row>
    <row r="44" spans="1:18" s="6" customFormat="1" x14ac:dyDescent="0.25">
      <c r="A44" s="53" t="s">
        <v>40</v>
      </c>
      <c r="B44" s="40"/>
      <c r="C44" s="40"/>
      <c r="D44" s="40"/>
      <c r="E44" s="40"/>
      <c r="F44" s="40"/>
      <c r="G44" s="40"/>
      <c r="H44" s="40"/>
      <c r="I44" s="40"/>
      <c r="J44" s="40"/>
      <c r="K44" s="40"/>
      <c r="L44" s="40"/>
      <c r="M44" s="40"/>
      <c r="N44" s="300">
        <v>27</v>
      </c>
      <c r="O44" s="40">
        <v>51</v>
      </c>
      <c r="P44" s="40">
        <v>69</v>
      </c>
      <c r="Q44" s="40">
        <v>108</v>
      </c>
      <c r="R44" s="40">
        <v>114</v>
      </c>
    </row>
    <row r="45" spans="1:18" s="6" customFormat="1" ht="15.75" thickBot="1" x14ac:dyDescent="0.3">
      <c r="A45" s="54" t="s">
        <v>43</v>
      </c>
      <c r="B45" s="55"/>
      <c r="C45" s="55"/>
      <c r="D45" s="55"/>
      <c r="E45" s="55"/>
      <c r="F45" s="55"/>
      <c r="G45" s="55"/>
      <c r="H45" s="55"/>
      <c r="I45" s="55"/>
      <c r="J45" s="55"/>
      <c r="K45" s="55"/>
      <c r="L45" s="55"/>
      <c r="M45" s="55"/>
      <c r="N45" s="301">
        <f>SUM(N42:N44)</f>
        <v>154</v>
      </c>
      <c r="O45" s="55">
        <v>202</v>
      </c>
      <c r="P45" s="55">
        <v>171</v>
      </c>
      <c r="Q45" s="55">
        <f>SUM(Q42:Q44)</f>
        <v>311</v>
      </c>
      <c r="R45" s="55">
        <f>SUM(R42:R44)</f>
        <v>331</v>
      </c>
    </row>
    <row r="46" spans="1:18" s="6" customFormat="1" x14ac:dyDescent="0.25">
      <c r="A46" s="56" t="s">
        <v>17</v>
      </c>
      <c r="B46" s="58"/>
      <c r="C46" s="58"/>
      <c r="D46" s="58"/>
      <c r="E46" s="58"/>
      <c r="F46" s="58"/>
      <c r="G46" s="58"/>
      <c r="H46" s="58"/>
      <c r="I46" s="58"/>
      <c r="J46" s="58"/>
      <c r="K46" s="58"/>
      <c r="L46" s="58"/>
      <c r="M46" s="58"/>
      <c r="N46" s="300"/>
      <c r="O46" s="58"/>
      <c r="P46" s="58"/>
      <c r="Q46" s="58"/>
      <c r="R46" s="58"/>
    </row>
    <row r="47" spans="1:18" s="6" customFormat="1" x14ac:dyDescent="0.25">
      <c r="A47" s="53" t="s">
        <v>37</v>
      </c>
      <c r="B47" s="40"/>
      <c r="C47" s="40"/>
      <c r="D47" s="40"/>
      <c r="E47" s="40"/>
      <c r="F47" s="40"/>
      <c r="G47" s="40"/>
      <c r="H47" s="40"/>
      <c r="I47" s="40"/>
      <c r="J47" s="40"/>
      <c r="K47" s="40"/>
      <c r="L47" s="40"/>
      <c r="M47" s="40"/>
      <c r="N47" s="300">
        <v>2640</v>
      </c>
      <c r="O47" s="40">
        <v>881</v>
      </c>
      <c r="P47" s="40">
        <v>1276</v>
      </c>
      <c r="Q47" s="40">
        <v>1712</v>
      </c>
      <c r="R47" s="40">
        <v>797</v>
      </c>
    </row>
    <row r="48" spans="1:18" s="6" customFormat="1" x14ac:dyDescent="0.25">
      <c r="A48" s="53" t="s">
        <v>38</v>
      </c>
      <c r="B48" s="40"/>
      <c r="C48" s="40"/>
      <c r="D48" s="40"/>
      <c r="E48" s="40"/>
      <c r="F48" s="40"/>
      <c r="G48" s="40"/>
      <c r="H48" s="40"/>
      <c r="I48" s="40"/>
      <c r="J48" s="40"/>
      <c r="K48" s="40"/>
      <c r="L48" s="40"/>
      <c r="M48" s="40"/>
      <c r="N48" s="300">
        <v>41</v>
      </c>
      <c r="O48" s="40">
        <v>29</v>
      </c>
      <c r="P48" s="40">
        <v>50</v>
      </c>
      <c r="Q48" s="40">
        <v>64</v>
      </c>
      <c r="R48" s="40">
        <v>20</v>
      </c>
    </row>
    <row r="49" spans="1:19" s="6" customFormat="1" ht="15.75" thickBot="1" x14ac:dyDescent="0.3">
      <c r="A49" s="54" t="s">
        <v>43</v>
      </c>
      <c r="B49" s="55"/>
      <c r="C49" s="55"/>
      <c r="D49" s="55"/>
      <c r="E49" s="55"/>
      <c r="F49" s="55"/>
      <c r="G49" s="55"/>
      <c r="H49" s="55"/>
      <c r="I49" s="55"/>
      <c r="J49" s="55"/>
      <c r="K49" s="55"/>
      <c r="L49" s="55"/>
      <c r="M49" s="55"/>
      <c r="N49" s="301">
        <f>SUM(N47:N48)</f>
        <v>2681</v>
      </c>
      <c r="O49" s="55">
        <v>910</v>
      </c>
      <c r="P49" s="55">
        <v>1261</v>
      </c>
      <c r="Q49" s="55">
        <f>SUM(Q47:Q48)</f>
        <v>1776</v>
      </c>
      <c r="R49" s="55">
        <f>SUM(R47:R48)</f>
        <v>817</v>
      </c>
    </row>
    <row r="50" spans="1:19" s="6" customFormat="1" x14ac:dyDescent="0.25">
      <c r="A50" s="56" t="s">
        <v>2</v>
      </c>
      <c r="B50" s="58"/>
      <c r="C50" s="58"/>
      <c r="D50" s="58"/>
      <c r="E50" s="58"/>
      <c r="F50" s="58"/>
      <c r="G50" s="58"/>
      <c r="H50" s="58"/>
      <c r="I50" s="58"/>
      <c r="J50" s="58"/>
      <c r="K50" s="58"/>
      <c r="L50" s="58"/>
      <c r="M50" s="58"/>
      <c r="N50" s="300"/>
      <c r="O50" s="58"/>
      <c r="P50" s="58"/>
      <c r="Q50" s="58"/>
      <c r="R50" s="58"/>
    </row>
    <row r="51" spans="1:19" s="6" customFormat="1" x14ac:dyDescent="0.25">
      <c r="A51" s="53" t="s">
        <v>94</v>
      </c>
      <c r="B51" s="40"/>
      <c r="C51" s="40"/>
      <c r="D51" s="40"/>
      <c r="E51" s="40"/>
      <c r="F51" s="40"/>
      <c r="G51" s="40"/>
      <c r="H51" s="40"/>
      <c r="I51" s="40"/>
      <c r="J51" s="40"/>
      <c r="K51" s="40"/>
      <c r="L51" s="256"/>
      <c r="M51" s="40"/>
      <c r="N51" s="300">
        <v>128</v>
      </c>
      <c r="O51" s="40">
        <v>142</v>
      </c>
      <c r="P51" s="40">
        <v>344</v>
      </c>
      <c r="Q51" s="40">
        <v>234</v>
      </c>
      <c r="R51" s="40" t="s">
        <v>16</v>
      </c>
    </row>
    <row r="52" spans="1:19" s="6" customFormat="1" x14ac:dyDescent="0.25">
      <c r="A52" s="53" t="s">
        <v>95</v>
      </c>
      <c r="B52" s="40"/>
      <c r="C52" s="40"/>
      <c r="D52" s="40"/>
      <c r="E52" s="40"/>
      <c r="F52" s="40"/>
      <c r="G52" s="40"/>
      <c r="H52" s="40"/>
      <c r="I52" s="40"/>
      <c r="J52" s="40"/>
      <c r="K52" s="40"/>
      <c r="L52" s="40"/>
      <c r="M52" s="40"/>
      <c r="N52" s="300">
        <v>66</v>
      </c>
      <c r="O52" s="40">
        <v>66</v>
      </c>
      <c r="P52" s="40">
        <v>190</v>
      </c>
      <c r="Q52" s="40">
        <v>135</v>
      </c>
      <c r="R52" s="40" t="s">
        <v>16</v>
      </c>
    </row>
    <row r="53" spans="1:19" s="6" customFormat="1" ht="15.75" thickBot="1" x14ac:dyDescent="0.3">
      <c r="A53" s="54" t="s">
        <v>43</v>
      </c>
      <c r="B53" s="55"/>
      <c r="C53" s="55"/>
      <c r="D53" s="55"/>
      <c r="E53" s="55"/>
      <c r="F53" s="55"/>
      <c r="G53" s="55"/>
      <c r="H53" s="55"/>
      <c r="I53" s="55"/>
      <c r="J53" s="55"/>
      <c r="K53" s="55"/>
      <c r="L53" s="55"/>
      <c r="M53" s="55"/>
      <c r="N53" s="301">
        <f>SUM(N51:N52)</f>
        <v>194</v>
      </c>
      <c r="O53" s="55">
        <v>208</v>
      </c>
      <c r="P53" s="55">
        <v>534</v>
      </c>
      <c r="Q53" s="55">
        <f>SUM(Q51:Q52)</f>
        <v>369</v>
      </c>
      <c r="R53" s="55"/>
    </row>
    <row r="54" spans="1:19" s="6" customFormat="1" x14ac:dyDescent="0.25">
      <c r="A54" s="56" t="s">
        <v>67</v>
      </c>
      <c r="B54" s="57"/>
      <c r="C54" s="57"/>
      <c r="D54" s="57"/>
      <c r="E54" s="57"/>
      <c r="F54" s="57"/>
      <c r="G54" s="57"/>
      <c r="H54" s="57"/>
      <c r="I54" s="57"/>
      <c r="J54" s="57"/>
      <c r="K54" s="57"/>
      <c r="L54" s="57"/>
      <c r="M54" s="57"/>
      <c r="N54" s="300"/>
      <c r="O54" s="57"/>
      <c r="P54" s="57"/>
      <c r="Q54" s="57"/>
      <c r="R54" s="57"/>
    </row>
    <row r="55" spans="1:19" x14ac:dyDescent="0.25">
      <c r="A55" s="24" t="s">
        <v>28</v>
      </c>
      <c r="B55" s="38"/>
      <c r="C55" s="38"/>
      <c r="D55" s="38"/>
      <c r="E55" s="38"/>
      <c r="F55" s="38"/>
      <c r="G55" s="38"/>
      <c r="H55" s="140"/>
      <c r="I55" s="38"/>
      <c r="J55" s="38"/>
      <c r="K55" s="38"/>
      <c r="L55" s="38"/>
      <c r="M55" s="38"/>
      <c r="N55" s="300">
        <v>29272</v>
      </c>
      <c r="O55" s="38">
        <v>31705</v>
      </c>
      <c r="P55" s="38">
        <v>43532</v>
      </c>
      <c r="Q55" s="59">
        <v>66525</v>
      </c>
      <c r="R55" s="59">
        <v>29458</v>
      </c>
    </row>
    <row r="56" spans="1:19" x14ac:dyDescent="0.25">
      <c r="A56" s="24" t="s">
        <v>27</v>
      </c>
      <c r="B56" s="38"/>
      <c r="C56" s="38"/>
      <c r="D56" s="38"/>
      <c r="E56" s="38"/>
      <c r="F56" s="38"/>
      <c r="G56" s="38"/>
      <c r="H56" s="140"/>
      <c r="I56" s="38"/>
      <c r="J56" s="38"/>
      <c r="K56" s="38"/>
      <c r="L56" s="38"/>
      <c r="M56" s="38"/>
      <c r="N56" s="300">
        <v>1315</v>
      </c>
      <c r="O56" s="182">
        <v>1684</v>
      </c>
      <c r="P56" s="182">
        <v>2561</v>
      </c>
      <c r="Q56" s="60">
        <v>3427</v>
      </c>
      <c r="R56" s="60">
        <v>983</v>
      </c>
    </row>
    <row r="57" spans="1:19" x14ac:dyDescent="0.25">
      <c r="A57" s="113" t="s">
        <v>43</v>
      </c>
      <c r="B57" s="114"/>
      <c r="C57" s="114"/>
      <c r="D57" s="114"/>
      <c r="E57" s="114"/>
      <c r="F57" s="114"/>
      <c r="G57" s="114"/>
      <c r="H57" s="114"/>
      <c r="I57" s="114"/>
      <c r="J57" s="114"/>
      <c r="K57" s="114"/>
      <c r="L57" s="114"/>
      <c r="M57" s="114"/>
      <c r="N57" s="300">
        <v>30587</v>
      </c>
      <c r="O57" s="114">
        <v>33389</v>
      </c>
      <c r="P57" s="114">
        <v>46093</v>
      </c>
      <c r="Q57" s="115">
        <f>SUM(Q55:Q56)</f>
        <v>69952</v>
      </c>
      <c r="R57" s="115">
        <f>SUM(R49,R45,R40)</f>
        <v>31262</v>
      </c>
    </row>
    <row r="58" spans="1:19" x14ac:dyDescent="0.25">
      <c r="A58" s="116" t="s">
        <v>11</v>
      </c>
      <c r="B58" s="117"/>
      <c r="C58" s="117"/>
      <c r="D58" s="117"/>
      <c r="E58" s="117"/>
      <c r="F58" s="117"/>
      <c r="G58" s="117"/>
      <c r="H58" s="117"/>
      <c r="I58" s="117"/>
      <c r="J58" s="117"/>
      <c r="K58" s="117"/>
      <c r="L58" s="117"/>
      <c r="M58" s="117"/>
      <c r="N58" s="298">
        <f>SUM(N57,N53,N49,N45,N40)</f>
        <v>49924</v>
      </c>
      <c r="O58" s="117">
        <f>SUM(O57,O53,O49,O45,O40)</f>
        <v>46864</v>
      </c>
      <c r="P58" s="118">
        <f>SUM(P40+P45+P49+P53+P57)</f>
        <v>70581</v>
      </c>
      <c r="Q58" s="118">
        <f>SUM(Q40+Q45+Q49+Q53+Q57)</f>
        <v>99973</v>
      </c>
      <c r="R58" s="118">
        <f>SUM(R40+R45+R49+R53+R57)</f>
        <v>62524</v>
      </c>
    </row>
    <row r="59" spans="1:19" x14ac:dyDescent="0.25">
      <c r="A59" s="390"/>
      <c r="B59" s="390"/>
      <c r="C59" s="390"/>
      <c r="D59" s="390"/>
      <c r="E59" s="390"/>
      <c r="F59" s="390"/>
      <c r="G59" s="390"/>
      <c r="H59" s="390"/>
      <c r="I59" s="390"/>
      <c r="J59" s="390"/>
      <c r="K59" s="390"/>
      <c r="L59" s="390"/>
      <c r="M59" s="390"/>
      <c r="N59" s="390"/>
      <c r="O59" s="390"/>
      <c r="P59" s="390"/>
      <c r="Q59" s="390"/>
      <c r="R59" s="390"/>
      <c r="S59" s="1"/>
    </row>
    <row r="60" spans="1:19" s="6" customFormat="1" x14ac:dyDescent="0.25">
      <c r="A60" s="391"/>
      <c r="B60" s="391"/>
      <c r="C60" s="391"/>
      <c r="D60" s="391"/>
      <c r="E60" s="391"/>
      <c r="F60" s="391"/>
      <c r="G60" s="391"/>
      <c r="H60" s="391"/>
      <c r="I60" s="391"/>
      <c r="J60" s="391"/>
      <c r="K60" s="391"/>
      <c r="L60" s="391"/>
      <c r="M60" s="391"/>
      <c r="N60" s="391"/>
      <c r="O60" s="391"/>
      <c r="P60" s="391"/>
      <c r="Q60" s="391"/>
      <c r="R60" s="391"/>
      <c r="S60" s="7"/>
    </row>
    <row r="61" spans="1:19" ht="18.75" x14ac:dyDescent="0.3">
      <c r="A61" s="392" t="s">
        <v>44</v>
      </c>
      <c r="B61" s="393"/>
      <c r="C61" s="393"/>
      <c r="D61" s="393"/>
      <c r="E61" s="393"/>
      <c r="F61" s="393"/>
      <c r="G61" s="393"/>
      <c r="H61" s="393"/>
      <c r="I61" s="393"/>
      <c r="J61" s="393"/>
      <c r="K61" s="393"/>
      <c r="L61" s="393"/>
      <c r="M61" s="393"/>
      <c r="N61" s="393"/>
      <c r="O61" s="393"/>
      <c r="P61" s="393"/>
      <c r="Q61" s="393"/>
      <c r="R61" s="171"/>
    </row>
    <row r="62" spans="1:19" x14ac:dyDescent="0.25">
      <c r="A62" s="17"/>
      <c r="B62" s="17" t="s">
        <v>25</v>
      </c>
      <c r="C62" s="17" t="s">
        <v>3</v>
      </c>
      <c r="D62" s="15" t="s">
        <v>24</v>
      </c>
      <c r="E62" s="17" t="s">
        <v>5</v>
      </c>
      <c r="F62" s="15" t="s">
        <v>23</v>
      </c>
      <c r="G62" s="16" t="s">
        <v>7</v>
      </c>
      <c r="H62" s="17" t="s">
        <v>18</v>
      </c>
      <c r="I62" s="17" t="s">
        <v>22</v>
      </c>
      <c r="J62" s="17" t="s">
        <v>20</v>
      </c>
      <c r="K62" s="17" t="s">
        <v>21</v>
      </c>
      <c r="L62" s="17" t="s">
        <v>19</v>
      </c>
      <c r="M62" s="263" t="s">
        <v>26</v>
      </c>
      <c r="N62" s="264">
        <v>2019</v>
      </c>
      <c r="O62" s="263">
        <v>2018</v>
      </c>
      <c r="P62" s="263">
        <v>2017</v>
      </c>
      <c r="Q62" s="263">
        <v>2016</v>
      </c>
      <c r="R62" s="264">
        <v>2015</v>
      </c>
    </row>
    <row r="63" spans="1:19" ht="18.75" x14ac:dyDescent="0.3">
      <c r="A63" s="61"/>
      <c r="B63" s="62"/>
      <c r="C63" s="62"/>
      <c r="D63" s="63"/>
      <c r="E63" s="62"/>
      <c r="F63" s="63"/>
      <c r="G63" s="64"/>
      <c r="H63" s="62"/>
      <c r="I63" s="62"/>
      <c r="J63" s="62"/>
      <c r="K63" s="62"/>
      <c r="L63" s="62"/>
      <c r="M63" s="62"/>
      <c r="N63" s="62"/>
      <c r="O63" s="183"/>
      <c r="P63" s="394" t="s">
        <v>64</v>
      </c>
      <c r="Q63" s="395"/>
      <c r="R63" s="62"/>
    </row>
    <row r="64" spans="1:19" x14ac:dyDescent="0.25">
      <c r="A64" s="24" t="s">
        <v>68</v>
      </c>
      <c r="B64" s="87"/>
      <c r="C64" s="87"/>
      <c r="D64" s="88"/>
      <c r="E64" s="88"/>
      <c r="F64" s="88"/>
      <c r="G64" s="88"/>
      <c r="H64" s="88"/>
      <c r="I64" s="88"/>
      <c r="J64" s="88"/>
      <c r="K64" s="88"/>
      <c r="L64" s="89"/>
      <c r="M64" s="89"/>
      <c r="N64" s="321">
        <v>57</v>
      </c>
      <c r="O64" s="321">
        <v>34</v>
      </c>
      <c r="P64" s="87">
        <v>38</v>
      </c>
      <c r="Q64" s="103">
        <v>48</v>
      </c>
      <c r="R64" s="265">
        <v>44</v>
      </c>
    </row>
    <row r="65" spans="1:18" s="6" customFormat="1" x14ac:dyDescent="0.25">
      <c r="A65" s="24" t="s">
        <v>69</v>
      </c>
      <c r="B65" s="87"/>
      <c r="C65" s="87"/>
      <c r="D65" s="88"/>
      <c r="E65" s="88"/>
      <c r="F65" s="88"/>
      <c r="G65" s="88"/>
      <c r="H65" s="88"/>
      <c r="I65" s="88"/>
      <c r="J65" s="88"/>
      <c r="K65" s="88"/>
      <c r="L65" s="89"/>
      <c r="M65" s="89"/>
      <c r="N65" s="87">
        <v>26</v>
      </c>
      <c r="O65" s="87">
        <v>5</v>
      </c>
      <c r="P65" s="87">
        <v>12</v>
      </c>
      <c r="Q65" s="103">
        <v>9</v>
      </c>
      <c r="R65" s="262">
        <v>3</v>
      </c>
    </row>
    <row r="66" spans="1:18" s="6" customFormat="1" x14ac:dyDescent="0.25">
      <c r="A66" s="24" t="s">
        <v>93</v>
      </c>
      <c r="B66" s="87"/>
      <c r="C66" s="87"/>
      <c r="D66" s="87"/>
      <c r="E66" s="87"/>
      <c r="F66" s="87"/>
      <c r="G66" s="87"/>
      <c r="H66" s="87"/>
      <c r="I66" s="87"/>
      <c r="J66" s="87"/>
      <c r="K66" s="87"/>
      <c r="L66" s="87"/>
      <c r="M66" s="87"/>
      <c r="N66" s="87">
        <v>44</v>
      </c>
      <c r="O66" s="279">
        <v>187</v>
      </c>
      <c r="P66" s="279">
        <v>93</v>
      </c>
      <c r="Q66" s="280">
        <v>153</v>
      </c>
      <c r="R66" s="262" t="s">
        <v>144</v>
      </c>
    </row>
    <row r="67" spans="1:18" s="6" customFormat="1" x14ac:dyDescent="0.25">
      <c r="A67" s="66" t="s">
        <v>43</v>
      </c>
      <c r="B67" s="105"/>
      <c r="C67" s="105"/>
      <c r="D67" s="105"/>
      <c r="E67" s="105"/>
      <c r="F67" s="105"/>
      <c r="G67" s="105"/>
      <c r="H67" s="105"/>
      <c r="I67" s="105"/>
      <c r="J67" s="105"/>
      <c r="K67" s="105"/>
      <c r="L67" s="105"/>
      <c r="M67" s="105"/>
      <c r="N67" s="105">
        <v>127</v>
      </c>
      <c r="O67" s="105">
        <v>252</v>
      </c>
      <c r="P67" s="105">
        <v>173</v>
      </c>
      <c r="Q67" s="120">
        <f>SUM(Q64:Q66)</f>
        <v>210</v>
      </c>
      <c r="R67" s="266">
        <f t="shared" ref="R67" si="3">SUM(R64:R66)</f>
        <v>47</v>
      </c>
    </row>
    <row r="68" spans="1:18" x14ac:dyDescent="0.25">
      <c r="A68" s="390"/>
      <c r="B68" s="390"/>
      <c r="C68" s="390"/>
      <c r="D68" s="390"/>
      <c r="E68" s="390"/>
      <c r="F68" s="390"/>
      <c r="G68" s="390"/>
      <c r="H68" s="390"/>
      <c r="I68" s="390"/>
      <c r="J68" s="390"/>
      <c r="K68" s="390"/>
      <c r="L68" s="390"/>
      <c r="M68" s="390"/>
      <c r="N68" s="390"/>
      <c r="O68" s="390"/>
      <c r="P68" s="390"/>
      <c r="Q68" s="390"/>
      <c r="R68" s="4"/>
    </row>
    <row r="69" spans="1:18" x14ac:dyDescent="0.25">
      <c r="A69" s="391"/>
      <c r="B69" s="391"/>
      <c r="C69" s="391"/>
      <c r="D69" s="391"/>
      <c r="E69" s="391"/>
      <c r="F69" s="391"/>
      <c r="G69" s="391"/>
      <c r="H69" s="391"/>
      <c r="I69" s="391"/>
      <c r="J69" s="391"/>
      <c r="K69" s="391"/>
      <c r="L69" s="391"/>
      <c r="M69" s="391"/>
      <c r="N69" s="391"/>
      <c r="O69" s="391"/>
      <c r="P69" s="391"/>
      <c r="Q69" s="391"/>
      <c r="R69" s="4"/>
    </row>
    <row r="70" spans="1:18" ht="18.75" x14ac:dyDescent="0.25">
      <c r="A70" s="375" t="s">
        <v>42</v>
      </c>
      <c r="B70" s="376"/>
      <c r="C70" s="376"/>
      <c r="D70" s="376"/>
      <c r="E70" s="376"/>
      <c r="F70" s="376"/>
      <c r="G70" s="376"/>
      <c r="H70" s="376"/>
      <c r="I70" s="376"/>
      <c r="J70" s="376"/>
      <c r="K70" s="376"/>
      <c r="L70" s="376"/>
      <c r="M70" s="376"/>
      <c r="N70" s="377"/>
      <c r="O70" s="184"/>
      <c r="P70" s="342"/>
      <c r="Q70" s="65"/>
      <c r="R70" s="4"/>
    </row>
    <row r="71" spans="1:18" x14ac:dyDescent="0.25">
      <c r="A71" s="17"/>
      <c r="B71" s="17" t="s">
        <v>25</v>
      </c>
      <c r="C71" s="17" t="s">
        <v>3</v>
      </c>
      <c r="D71" s="15" t="s">
        <v>24</v>
      </c>
      <c r="E71" s="17" t="s">
        <v>5</v>
      </c>
      <c r="F71" s="15" t="s">
        <v>23</v>
      </c>
      <c r="G71" s="16" t="s">
        <v>7</v>
      </c>
      <c r="H71" s="17" t="s">
        <v>18</v>
      </c>
      <c r="I71" s="17" t="s">
        <v>22</v>
      </c>
      <c r="J71" s="17" t="s">
        <v>20</v>
      </c>
      <c r="K71" s="17" t="s">
        <v>21</v>
      </c>
      <c r="L71" s="17" t="s">
        <v>19</v>
      </c>
      <c r="M71" s="17" t="s">
        <v>26</v>
      </c>
      <c r="N71" s="17"/>
      <c r="O71" s="65"/>
      <c r="P71" s="342"/>
      <c r="Q71" s="4"/>
    </row>
    <row r="72" spans="1:18" ht="18.75" x14ac:dyDescent="0.3">
      <c r="A72" s="67"/>
      <c r="B72" s="68"/>
      <c r="C72" s="68"/>
      <c r="D72" s="69"/>
      <c r="E72" s="68"/>
      <c r="F72" s="69"/>
      <c r="G72" s="70"/>
      <c r="H72" s="68"/>
      <c r="I72" s="68"/>
      <c r="J72" s="68"/>
      <c r="K72" s="68"/>
      <c r="L72" s="68"/>
      <c r="M72" s="68"/>
      <c r="N72" s="68"/>
      <c r="O72" s="65"/>
      <c r="P72" s="342"/>
      <c r="Q72" s="4"/>
    </row>
    <row r="73" spans="1:18" x14ac:dyDescent="0.25">
      <c r="A73" s="90" t="s">
        <v>12</v>
      </c>
      <c r="B73" s="236"/>
      <c r="C73" s="236"/>
      <c r="D73" s="236"/>
      <c r="E73" s="236"/>
      <c r="F73" s="239"/>
      <c r="G73" s="239"/>
      <c r="H73" s="123"/>
      <c r="I73" s="123"/>
      <c r="J73" s="123"/>
      <c r="K73" s="123"/>
      <c r="L73" s="123"/>
      <c r="M73" s="123"/>
      <c r="N73" s="123"/>
      <c r="O73" s="91"/>
      <c r="P73" s="282"/>
      <c r="Q73" s="4"/>
    </row>
    <row r="74" spans="1:18" x14ac:dyDescent="0.25">
      <c r="A74" s="90" t="s">
        <v>0</v>
      </c>
      <c r="B74" s="236"/>
      <c r="C74" s="236"/>
      <c r="D74" s="236"/>
      <c r="E74" s="236"/>
      <c r="F74" s="236"/>
      <c r="G74" s="236"/>
      <c r="H74" s="123"/>
      <c r="I74" s="123"/>
      <c r="J74" s="123"/>
      <c r="K74" s="123"/>
      <c r="L74" s="123"/>
      <c r="M74" s="123"/>
      <c r="N74" s="123"/>
      <c r="O74" s="91"/>
      <c r="P74" s="282"/>
      <c r="Q74" s="4"/>
    </row>
    <row r="75" spans="1:18" s="93" customFormat="1" x14ac:dyDescent="0.25">
      <c r="A75" s="90" t="s">
        <v>155</v>
      </c>
      <c r="B75" s="236"/>
      <c r="C75" s="236"/>
      <c r="D75" s="236"/>
      <c r="E75" s="237"/>
      <c r="F75" s="236"/>
      <c r="G75" s="236"/>
      <c r="H75" s="139"/>
      <c r="I75" s="123"/>
      <c r="J75" s="123"/>
      <c r="K75" s="123"/>
      <c r="L75" s="216"/>
      <c r="M75" s="123"/>
      <c r="N75" s="216"/>
      <c r="O75" s="133"/>
      <c r="P75" s="86"/>
      <c r="Q75" s="92"/>
    </row>
    <row r="76" spans="1:18" s="93" customFormat="1" x14ac:dyDescent="0.25">
      <c r="A76" s="90" t="s">
        <v>1</v>
      </c>
      <c r="B76" s="236"/>
      <c r="C76" s="236"/>
      <c r="D76" s="236"/>
      <c r="E76" s="236"/>
      <c r="F76" s="236"/>
      <c r="G76" s="236"/>
      <c r="H76" s="138"/>
      <c r="I76" s="123"/>
      <c r="J76" s="216"/>
      <c r="K76" s="123"/>
      <c r="L76" s="123"/>
      <c r="M76" s="123"/>
      <c r="N76" s="123"/>
      <c r="O76" s="133"/>
      <c r="P76" s="86"/>
      <c r="Q76" s="92"/>
    </row>
    <row r="77" spans="1:18" s="93" customFormat="1" x14ac:dyDescent="0.25">
      <c r="A77" s="90" t="s">
        <v>2</v>
      </c>
      <c r="B77" s="236"/>
      <c r="C77" s="236"/>
      <c r="D77" s="236"/>
      <c r="E77" s="236"/>
      <c r="F77" s="236"/>
      <c r="G77" s="236"/>
      <c r="H77" s="123"/>
      <c r="I77" s="123"/>
      <c r="J77" s="123"/>
      <c r="K77" s="123"/>
      <c r="L77" s="123"/>
      <c r="M77" s="123"/>
      <c r="N77" s="123"/>
      <c r="O77" s="133"/>
      <c r="P77" s="86"/>
      <c r="Q77" s="92"/>
    </row>
    <row r="78" spans="1:18" s="93" customFormat="1" x14ac:dyDescent="0.25">
      <c r="A78" s="90" t="s">
        <v>17</v>
      </c>
      <c r="B78" s="238"/>
      <c r="C78" s="236"/>
      <c r="D78" s="236"/>
      <c r="E78" s="236"/>
      <c r="F78" s="236"/>
      <c r="G78" s="236"/>
      <c r="H78" s="123"/>
      <c r="I78" s="123"/>
      <c r="J78" s="123"/>
      <c r="K78" s="123"/>
      <c r="L78" s="123"/>
      <c r="M78" s="123"/>
      <c r="N78" s="123"/>
      <c r="O78" s="133"/>
      <c r="P78" s="86"/>
      <c r="Q78" s="92"/>
    </row>
    <row r="79" spans="1:18" s="93" customFormat="1" x14ac:dyDescent="0.25">
      <c r="A79" s="90" t="s">
        <v>148</v>
      </c>
      <c r="B79" s="236"/>
      <c r="C79" s="236"/>
      <c r="D79" s="236"/>
      <c r="E79" s="236"/>
      <c r="F79" s="240"/>
      <c r="G79" s="236"/>
      <c r="H79" s="139"/>
      <c r="I79" s="123"/>
      <c r="J79" s="229"/>
      <c r="K79" s="123"/>
      <c r="L79" s="123"/>
      <c r="M79" s="123"/>
      <c r="N79" s="123"/>
      <c r="O79" s="91"/>
      <c r="P79" s="282"/>
      <c r="Q79" s="92"/>
    </row>
    <row r="80" spans="1:18" s="93" customFormat="1" x14ac:dyDescent="0.25">
      <c r="A80" s="390"/>
      <c r="B80" s="390"/>
      <c r="C80" s="390"/>
      <c r="D80" s="390"/>
      <c r="E80" s="390"/>
      <c r="F80" s="390"/>
      <c r="G80" s="390"/>
      <c r="H80" s="390"/>
      <c r="I80" s="390"/>
      <c r="J80" s="390"/>
      <c r="K80" s="390"/>
      <c r="L80" s="390"/>
      <c r="M80" s="390"/>
      <c r="N80" s="390"/>
      <c r="O80" s="342"/>
      <c r="P80" s="341"/>
      <c r="Q80" s="44"/>
      <c r="R80" s="92"/>
    </row>
    <row r="81" spans="1:18" s="93" customFormat="1" x14ac:dyDescent="0.25">
      <c r="A81" s="398"/>
      <c r="B81" s="398"/>
      <c r="C81" s="398"/>
      <c r="D81" s="398"/>
      <c r="E81" s="398"/>
      <c r="F81" s="398"/>
      <c r="G81" s="398"/>
      <c r="H81" s="398"/>
      <c r="I81" s="398"/>
      <c r="J81" s="398"/>
      <c r="K81" s="398"/>
      <c r="L81" s="398"/>
      <c r="M81" s="398"/>
      <c r="N81" s="398"/>
      <c r="O81" s="342"/>
      <c r="P81" s="341"/>
      <c r="Q81" s="44"/>
      <c r="R81" s="92"/>
    </row>
    <row r="82" spans="1:18" ht="18.75" x14ac:dyDescent="0.25">
      <c r="A82" s="399" t="s">
        <v>45</v>
      </c>
      <c r="B82" s="400"/>
      <c r="C82" s="400"/>
      <c r="D82" s="400"/>
      <c r="E82" s="400"/>
      <c r="F82" s="400"/>
      <c r="G82" s="400"/>
      <c r="H82" s="400"/>
      <c r="I82" s="400"/>
      <c r="J82" s="400"/>
      <c r="K82" s="400"/>
      <c r="L82" s="400"/>
      <c r="M82" s="400"/>
      <c r="N82" s="400"/>
      <c r="O82" s="400"/>
      <c r="P82" s="400"/>
      <c r="Q82" s="400"/>
      <c r="R82" s="400"/>
    </row>
    <row r="83" spans="1:18" x14ac:dyDescent="0.25">
      <c r="A83" s="17"/>
      <c r="B83" s="17" t="s">
        <v>25</v>
      </c>
      <c r="C83" s="17" t="s">
        <v>3</v>
      </c>
      <c r="D83" s="15" t="s">
        <v>24</v>
      </c>
      <c r="E83" s="17" t="s">
        <v>5</v>
      </c>
      <c r="F83" s="15" t="s">
        <v>23</v>
      </c>
      <c r="G83" s="16" t="s">
        <v>7</v>
      </c>
      <c r="H83" s="17" t="s">
        <v>18</v>
      </c>
      <c r="I83" s="17" t="s">
        <v>22</v>
      </c>
      <c r="J83" s="17" t="s">
        <v>20</v>
      </c>
      <c r="K83" s="17" t="s">
        <v>21</v>
      </c>
      <c r="L83" s="17" t="s">
        <v>19</v>
      </c>
      <c r="M83" s="17" t="s">
        <v>26</v>
      </c>
      <c r="N83" s="228">
        <v>2019</v>
      </c>
      <c r="O83" s="217">
        <v>2018</v>
      </c>
      <c r="P83" s="119">
        <v>2017</v>
      </c>
      <c r="Q83" s="119">
        <v>2016</v>
      </c>
      <c r="R83" s="119">
        <v>2015</v>
      </c>
    </row>
    <row r="84" spans="1:18" ht="18.75" x14ac:dyDescent="0.3">
      <c r="A84" s="401"/>
      <c r="B84" s="401"/>
      <c r="C84" s="401"/>
      <c r="D84" s="401"/>
      <c r="E84" s="401"/>
      <c r="F84" s="401"/>
      <c r="G84" s="401"/>
      <c r="H84" s="401"/>
      <c r="I84" s="401"/>
      <c r="J84" s="401"/>
      <c r="K84" s="401"/>
      <c r="L84" s="401"/>
      <c r="M84" s="401"/>
      <c r="N84" s="401"/>
      <c r="O84" s="218"/>
      <c r="P84" s="402" t="s">
        <v>59</v>
      </c>
      <c r="Q84" s="403"/>
      <c r="R84" s="404"/>
    </row>
    <row r="85" spans="1:18" x14ac:dyDescent="0.25">
      <c r="A85" s="224" t="s">
        <v>46</v>
      </c>
      <c r="B85" s="126"/>
      <c r="C85" s="126"/>
      <c r="D85" s="126"/>
      <c r="E85" s="126"/>
      <c r="F85" s="126"/>
      <c r="G85" s="126"/>
      <c r="H85" s="126"/>
      <c r="I85" s="126"/>
      <c r="J85" s="126"/>
      <c r="K85" s="126"/>
      <c r="L85" s="126"/>
      <c r="M85" s="126"/>
      <c r="N85" s="126"/>
      <c r="O85" s="125"/>
      <c r="P85" s="80"/>
      <c r="Q85" s="80"/>
      <c r="R85" s="80"/>
    </row>
    <row r="86" spans="1:18" x14ac:dyDescent="0.25">
      <c r="A86" s="126" t="s">
        <v>101</v>
      </c>
      <c r="B86" s="126"/>
      <c r="C86" s="126"/>
      <c r="D86" s="126"/>
      <c r="E86" s="126"/>
      <c r="F86" s="126"/>
      <c r="G86" s="126"/>
      <c r="H86" s="126"/>
      <c r="I86" s="126"/>
      <c r="J86" s="126"/>
      <c r="K86" s="126"/>
      <c r="L86" s="126"/>
      <c r="M86" s="126"/>
      <c r="N86" s="126"/>
      <c r="O86" s="130"/>
      <c r="P86" s="283"/>
      <c r="Q86" s="126"/>
      <c r="R86" s="126"/>
    </row>
    <row r="87" spans="1:18" x14ac:dyDescent="0.25">
      <c r="A87" s="24" t="s">
        <v>58</v>
      </c>
      <c r="B87" s="186"/>
      <c r="C87" s="186"/>
      <c r="D87" s="76"/>
      <c r="E87" s="76"/>
      <c r="F87" s="76"/>
      <c r="G87" s="76"/>
      <c r="H87" s="76"/>
      <c r="I87" s="76"/>
      <c r="J87" s="76"/>
      <c r="K87" s="76"/>
      <c r="L87" s="76"/>
      <c r="M87" s="76"/>
      <c r="N87" s="324">
        <v>0.1396</v>
      </c>
      <c r="O87" s="325">
        <v>9.5100000000000004E-2</v>
      </c>
      <c r="P87" s="129">
        <v>7.3200000000000001E-2</v>
      </c>
      <c r="Q87" s="102">
        <v>0.15</v>
      </c>
      <c r="R87" s="79" t="s">
        <v>16</v>
      </c>
    </row>
    <row r="88" spans="1:18" x14ac:dyDescent="0.25">
      <c r="A88" s="39" t="s">
        <v>168</v>
      </c>
      <c r="B88" s="230"/>
      <c r="C88" s="230"/>
      <c r="D88" s="232"/>
      <c r="E88" s="232"/>
      <c r="F88" s="234"/>
      <c r="G88" s="235"/>
      <c r="H88" s="243"/>
      <c r="I88" s="243"/>
      <c r="J88" s="232"/>
      <c r="K88" s="232"/>
      <c r="L88" s="232"/>
      <c r="M88" s="232"/>
      <c r="N88" s="322">
        <v>0.20419999999999999</v>
      </c>
      <c r="O88" s="219">
        <v>0.1545</v>
      </c>
      <c r="P88" s="76">
        <v>0.30099999999999999</v>
      </c>
      <c r="Q88" s="102">
        <v>0.27789999999999998</v>
      </c>
      <c r="R88" s="79" t="s">
        <v>16</v>
      </c>
    </row>
    <row r="89" spans="1:18" x14ac:dyDescent="0.25">
      <c r="A89" s="224" t="s">
        <v>47</v>
      </c>
      <c r="B89" s="225"/>
      <c r="C89" s="225"/>
      <c r="D89" s="79"/>
      <c r="E89" s="79"/>
      <c r="F89" s="79"/>
      <c r="G89" s="79"/>
      <c r="H89" s="79"/>
      <c r="I89" s="79"/>
      <c r="J89" s="79"/>
      <c r="K89" s="79"/>
      <c r="L89" s="79"/>
      <c r="M89" s="79"/>
      <c r="N89" s="227"/>
      <c r="O89" s="77"/>
      <c r="P89" s="77"/>
      <c r="Q89" s="77"/>
      <c r="R89" s="121"/>
    </row>
    <row r="90" spans="1:18" x14ac:dyDescent="0.25">
      <c r="A90" s="39" t="s">
        <v>48</v>
      </c>
      <c r="B90" s="186"/>
      <c r="C90" s="186"/>
      <c r="D90" s="76"/>
      <c r="E90" s="76"/>
      <c r="F90" s="76"/>
      <c r="G90" s="76"/>
      <c r="H90" s="76"/>
      <c r="I90" s="76"/>
      <c r="J90" s="76"/>
      <c r="K90" s="76"/>
      <c r="L90" s="141"/>
      <c r="M90" s="76"/>
      <c r="N90" s="322">
        <v>0.65249999999999997</v>
      </c>
      <c r="O90" s="220">
        <v>0.64539999999999997</v>
      </c>
      <c r="P90" s="107">
        <v>0.63980000000000004</v>
      </c>
      <c r="Q90" s="102">
        <v>0.64359999999999995</v>
      </c>
      <c r="R90" s="102">
        <v>0.66649999999999998</v>
      </c>
    </row>
    <row r="91" spans="1:18" x14ac:dyDescent="0.25">
      <c r="A91" s="39" t="s">
        <v>147</v>
      </c>
      <c r="B91" s="186"/>
      <c r="C91" s="186"/>
      <c r="D91" s="76"/>
      <c r="E91" s="76"/>
      <c r="F91" s="76"/>
      <c r="G91" s="76"/>
      <c r="H91" s="76"/>
      <c r="I91" s="76"/>
      <c r="J91" s="76"/>
      <c r="K91" s="76"/>
      <c r="L91" s="76"/>
      <c r="M91" s="76"/>
      <c r="N91" s="322">
        <v>0.51619999999999999</v>
      </c>
      <c r="O91" s="220">
        <v>0.50449999999999995</v>
      </c>
      <c r="P91" s="107">
        <v>0.5</v>
      </c>
      <c r="Q91" s="102">
        <v>0.49680000000000002</v>
      </c>
      <c r="R91" s="102">
        <v>0.49209999999999998</v>
      </c>
    </row>
    <row r="92" spans="1:18" x14ac:dyDescent="0.25">
      <c r="A92" s="224" t="s">
        <v>50</v>
      </c>
      <c r="B92" s="225"/>
      <c r="C92" s="225"/>
      <c r="D92" s="79"/>
      <c r="E92" s="79"/>
      <c r="F92" s="79"/>
      <c r="G92" s="79"/>
      <c r="H92" s="79"/>
      <c r="I92" s="79"/>
      <c r="J92" s="79"/>
      <c r="K92" s="79"/>
      <c r="L92" s="79"/>
      <c r="M92" s="79"/>
      <c r="N92" s="227"/>
      <c r="O92" s="77"/>
      <c r="P92" s="77"/>
      <c r="Q92" s="77"/>
      <c r="R92" s="121"/>
    </row>
    <row r="93" spans="1:18" x14ac:dyDescent="0.25">
      <c r="A93" s="39" t="s">
        <v>51</v>
      </c>
      <c r="B93" s="187"/>
      <c r="C93" s="187"/>
      <c r="D93" s="124"/>
      <c r="E93" s="124"/>
      <c r="F93" s="136"/>
      <c r="G93" s="131"/>
      <c r="H93" s="131"/>
      <c r="I93" s="131"/>
      <c r="J93" s="131"/>
      <c r="K93" s="131"/>
      <c r="L93" s="131"/>
      <c r="M93" s="38"/>
      <c r="N93" s="326">
        <v>68566</v>
      </c>
      <c r="O93" s="327">
        <v>63307</v>
      </c>
      <c r="P93" s="78">
        <v>77820</v>
      </c>
      <c r="Q93" s="79">
        <v>79215</v>
      </c>
      <c r="R93" s="79">
        <v>93166</v>
      </c>
    </row>
    <row r="94" spans="1:18" x14ac:dyDescent="0.25">
      <c r="A94" s="39" t="s">
        <v>52</v>
      </c>
      <c r="B94" s="187"/>
      <c r="C94" s="187"/>
      <c r="D94" s="124"/>
      <c r="E94" s="124"/>
      <c r="F94" s="136"/>
      <c r="G94" s="124"/>
      <c r="H94" s="131"/>
      <c r="I94" s="134"/>
      <c r="J94" s="131"/>
      <c r="K94" s="185"/>
      <c r="L94" s="131"/>
      <c r="M94" s="226"/>
      <c r="N94" s="323">
        <v>143054</v>
      </c>
      <c r="O94" s="146">
        <v>142159</v>
      </c>
      <c r="P94" s="146">
        <v>159511</v>
      </c>
      <c r="Q94" s="79">
        <v>173247</v>
      </c>
      <c r="R94" s="79">
        <v>215140</v>
      </c>
    </row>
    <row r="95" spans="1:18" x14ac:dyDescent="0.25">
      <c r="A95" s="39" t="s">
        <v>53</v>
      </c>
      <c r="B95" s="187"/>
      <c r="C95" s="187"/>
      <c r="D95" s="124"/>
      <c r="E95" s="124"/>
      <c r="F95" s="136"/>
      <c r="G95" s="131"/>
      <c r="H95" s="131"/>
      <c r="I95" s="131"/>
      <c r="J95" s="131"/>
      <c r="K95" s="131"/>
      <c r="L95" s="131"/>
      <c r="M95" s="131"/>
      <c r="N95" s="326">
        <v>171014</v>
      </c>
      <c r="O95" s="327">
        <v>148652</v>
      </c>
      <c r="P95" s="145">
        <v>204767</v>
      </c>
      <c r="Q95" s="79">
        <v>209236</v>
      </c>
      <c r="R95" s="79">
        <v>266435</v>
      </c>
    </row>
    <row r="96" spans="1:18" x14ac:dyDescent="0.25">
      <c r="A96" s="39" t="s">
        <v>54</v>
      </c>
      <c r="B96" s="188"/>
      <c r="C96" s="188"/>
      <c r="D96" s="38"/>
      <c r="E96" s="81"/>
      <c r="F96" s="100"/>
      <c r="G96" s="38"/>
      <c r="H96" s="244"/>
      <c r="I96" s="244"/>
      <c r="J96" s="38"/>
      <c r="K96" s="81"/>
      <c r="L96" s="81"/>
      <c r="M96" s="81"/>
      <c r="N96" s="223"/>
      <c r="O96" s="221">
        <v>1.98</v>
      </c>
      <c r="P96" s="78">
        <v>2</v>
      </c>
      <c r="Q96" s="79">
        <v>2.0183300000000002</v>
      </c>
      <c r="R96" s="79">
        <v>2.0299999999999998</v>
      </c>
    </row>
    <row r="97" spans="1:18" x14ac:dyDescent="0.25">
      <c r="A97" s="39" t="s">
        <v>55</v>
      </c>
      <c r="B97" s="189"/>
      <c r="C97" s="189"/>
      <c r="D97" s="81"/>
      <c r="E97" s="81"/>
      <c r="F97" s="101"/>
      <c r="G97" s="81"/>
      <c r="H97" s="81"/>
      <c r="I97" s="81"/>
      <c r="J97" s="81"/>
      <c r="K97" s="81"/>
      <c r="L97" s="81"/>
      <c r="M97" s="81"/>
      <c r="N97" s="223"/>
      <c r="O97" s="222">
        <v>7.013888888888889E-2</v>
      </c>
      <c r="P97" s="106">
        <v>7.013888888888889E-2</v>
      </c>
      <c r="Q97" s="82">
        <v>7.6388888888888895E-2</v>
      </c>
      <c r="R97" s="82">
        <v>7.2916666666666671E-2</v>
      </c>
    </row>
    <row r="98" spans="1:18" x14ac:dyDescent="0.25">
      <c r="A98" s="43"/>
      <c r="B98" s="191"/>
      <c r="C98" s="191"/>
      <c r="D98" s="192"/>
      <c r="E98" s="192"/>
      <c r="F98" s="193"/>
      <c r="G98" s="192"/>
      <c r="H98" s="192"/>
      <c r="I98" s="192"/>
      <c r="J98" s="192"/>
      <c r="K98" s="192"/>
      <c r="L98" s="192"/>
      <c r="M98" s="192"/>
      <c r="N98" s="192"/>
      <c r="O98" s="192"/>
      <c r="P98" s="192"/>
      <c r="Q98" s="203"/>
      <c r="R98" s="203"/>
    </row>
    <row r="99" spans="1:18" ht="18.75" x14ac:dyDescent="0.3">
      <c r="A99" s="405" t="s">
        <v>148</v>
      </c>
      <c r="B99" s="406"/>
      <c r="C99" s="406"/>
      <c r="D99" s="406"/>
      <c r="E99" s="406"/>
      <c r="F99" s="406"/>
      <c r="G99" s="406"/>
      <c r="H99" s="406"/>
      <c r="I99" s="406"/>
      <c r="J99" s="406"/>
      <c r="K99" s="406"/>
      <c r="L99" s="406"/>
      <c r="M99" s="406"/>
      <c r="N99" s="406"/>
      <c r="O99" s="406"/>
      <c r="P99" s="192"/>
      <c r="Q99" s="203"/>
      <c r="R99" s="203"/>
    </row>
    <row r="100" spans="1:18" x14ac:dyDescent="0.25">
      <c r="A100" s="194"/>
      <c r="B100" s="195" t="s">
        <v>25</v>
      </c>
      <c r="C100" s="195" t="s">
        <v>3</v>
      </c>
      <c r="D100" s="195" t="s">
        <v>24</v>
      </c>
      <c r="E100" s="195" t="s">
        <v>5</v>
      </c>
      <c r="F100" s="195" t="s">
        <v>23</v>
      </c>
      <c r="G100" s="195" t="s">
        <v>7</v>
      </c>
      <c r="H100" s="195" t="s">
        <v>18</v>
      </c>
      <c r="I100" s="195" t="s">
        <v>22</v>
      </c>
      <c r="J100" s="195" t="s">
        <v>20</v>
      </c>
      <c r="K100" s="195" t="s">
        <v>21</v>
      </c>
      <c r="L100" s="195" t="s">
        <v>19</v>
      </c>
      <c r="M100" s="195" t="s">
        <v>154</v>
      </c>
      <c r="N100" s="195">
        <v>2019</v>
      </c>
      <c r="O100" s="209">
        <v>2018</v>
      </c>
      <c r="P100" s="192"/>
      <c r="Q100" s="203"/>
      <c r="R100" s="203"/>
    </row>
    <row r="101" spans="1:18" x14ac:dyDescent="0.25">
      <c r="A101" s="197"/>
      <c r="B101" s="198"/>
      <c r="C101" s="198"/>
      <c r="D101" s="199"/>
      <c r="E101" s="199"/>
      <c r="F101" s="200"/>
      <c r="G101" s="199"/>
      <c r="H101" s="199"/>
      <c r="I101" s="199"/>
      <c r="J101" s="199"/>
      <c r="K101" s="199"/>
      <c r="L101" s="199"/>
      <c r="M101" s="199"/>
      <c r="N101" s="199"/>
      <c r="O101" s="199"/>
      <c r="P101" s="192"/>
      <c r="Q101" s="203"/>
      <c r="R101" s="203"/>
    </row>
    <row r="102" spans="1:18" x14ac:dyDescent="0.25">
      <c r="A102" s="348" t="s">
        <v>34</v>
      </c>
      <c r="B102" s="188"/>
      <c r="C102" s="357"/>
      <c r="D102" s="38"/>
      <c r="E102" s="38"/>
      <c r="F102" s="100"/>
      <c r="G102" s="38"/>
      <c r="H102" s="38"/>
      <c r="I102" s="38"/>
      <c r="J102" s="38"/>
      <c r="K102" s="38"/>
      <c r="L102" s="38"/>
      <c r="M102" s="38"/>
      <c r="N102" s="38">
        <v>6809</v>
      </c>
      <c r="O102" s="38">
        <v>2877</v>
      </c>
      <c r="P102" s="192"/>
      <c r="Q102" s="203"/>
      <c r="R102" s="203"/>
    </row>
    <row r="103" spans="1:18" x14ac:dyDescent="0.25">
      <c r="A103" s="348" t="s">
        <v>95</v>
      </c>
      <c r="B103" s="188"/>
      <c r="C103" s="188"/>
      <c r="D103" s="38"/>
      <c r="E103" s="38"/>
      <c r="F103" s="100"/>
      <c r="G103" s="38"/>
      <c r="H103" s="38"/>
      <c r="I103" s="38"/>
      <c r="J103" s="38"/>
      <c r="K103" s="38"/>
      <c r="L103" s="38"/>
      <c r="M103" s="38"/>
      <c r="N103" s="38">
        <v>519</v>
      </c>
      <c r="O103" s="38">
        <v>237</v>
      </c>
      <c r="P103" s="192"/>
      <c r="Q103" s="203"/>
      <c r="R103" s="203"/>
    </row>
    <row r="104" spans="1:18" x14ac:dyDescent="0.25">
      <c r="A104" s="348" t="s">
        <v>150</v>
      </c>
      <c r="B104" s="358"/>
      <c r="C104" s="358"/>
      <c r="D104" s="359"/>
      <c r="E104" s="359"/>
      <c r="F104" s="360"/>
      <c r="G104" s="359"/>
      <c r="H104" s="359"/>
      <c r="I104" s="359"/>
      <c r="J104" s="359"/>
      <c r="K104" s="359"/>
      <c r="L104" s="359"/>
      <c r="M104" s="359"/>
      <c r="N104" s="359">
        <v>0.98</v>
      </c>
      <c r="O104" s="359">
        <v>0.68</v>
      </c>
      <c r="P104" s="192"/>
      <c r="Q104" s="203"/>
      <c r="R104" s="203"/>
    </row>
    <row r="105" spans="1:18" x14ac:dyDescent="0.25">
      <c r="A105" s="348" t="s">
        <v>149</v>
      </c>
      <c r="B105" s="358"/>
      <c r="C105" s="358"/>
      <c r="D105" s="359"/>
      <c r="E105" s="359"/>
      <c r="F105" s="360"/>
      <c r="G105" s="359"/>
      <c r="H105" s="359"/>
      <c r="I105" s="359"/>
      <c r="J105" s="359"/>
      <c r="K105" s="359"/>
      <c r="L105" s="359"/>
      <c r="M105" s="359"/>
      <c r="N105" s="359">
        <v>524.87</v>
      </c>
      <c r="O105" s="359">
        <v>160.43</v>
      </c>
      <c r="P105" s="192"/>
      <c r="Q105" s="203"/>
      <c r="R105" s="203"/>
    </row>
    <row r="106" spans="1:18" x14ac:dyDescent="0.25">
      <c r="A106" s="348" t="s">
        <v>170</v>
      </c>
      <c r="B106" s="186"/>
      <c r="C106" s="186"/>
      <c r="D106" s="76"/>
      <c r="E106" s="76"/>
      <c r="F106" s="361"/>
      <c r="G106" s="76"/>
      <c r="H106" s="76"/>
      <c r="I106" s="76"/>
      <c r="J106" s="76"/>
      <c r="K106" s="76"/>
      <c r="L106" s="76"/>
      <c r="M106" s="76"/>
      <c r="N106" s="76">
        <v>0.13270000000000001</v>
      </c>
      <c r="O106" s="76">
        <v>0.1111</v>
      </c>
      <c r="P106" s="192"/>
      <c r="Q106" s="203"/>
      <c r="R106" s="203"/>
    </row>
    <row r="107" spans="1:18" x14ac:dyDescent="0.25">
      <c r="A107" s="348" t="s">
        <v>200</v>
      </c>
      <c r="B107" s="186"/>
      <c r="C107" s="186"/>
      <c r="D107" s="141"/>
      <c r="E107" s="141"/>
      <c r="F107" s="361"/>
      <c r="G107" s="141"/>
      <c r="H107" s="76"/>
      <c r="I107" s="76"/>
      <c r="J107" s="76"/>
      <c r="K107" s="76"/>
      <c r="L107" s="76"/>
      <c r="M107" s="76"/>
      <c r="N107" s="76">
        <v>0.15670000000000001</v>
      </c>
      <c r="O107" s="76">
        <v>0.13270000000000001</v>
      </c>
      <c r="P107" s="192"/>
      <c r="Q107" s="203"/>
      <c r="R107" s="203"/>
    </row>
    <row r="108" spans="1:18" x14ac:dyDescent="0.25">
      <c r="A108" s="362"/>
      <c r="B108" s="363"/>
      <c r="C108" s="363"/>
      <c r="D108" s="364"/>
      <c r="E108" s="364"/>
      <c r="F108" s="365"/>
      <c r="G108" s="364"/>
      <c r="H108" s="364"/>
      <c r="I108" s="364"/>
      <c r="J108" s="364"/>
      <c r="K108" s="364"/>
      <c r="L108" s="364"/>
      <c r="M108" s="364"/>
      <c r="N108" s="364"/>
      <c r="O108" s="364"/>
      <c r="P108" s="192"/>
      <c r="Q108" s="203"/>
      <c r="R108" s="203"/>
    </row>
    <row r="109" spans="1:18" ht="18.75" x14ac:dyDescent="0.3">
      <c r="A109" s="371" t="s">
        <v>151</v>
      </c>
      <c r="B109" s="372"/>
      <c r="C109" s="372"/>
      <c r="D109" s="372"/>
      <c r="E109" s="372"/>
      <c r="F109" s="372"/>
      <c r="G109" s="372"/>
      <c r="H109" s="372"/>
      <c r="I109" s="372"/>
      <c r="J109" s="372"/>
      <c r="K109" s="372"/>
      <c r="L109" s="372"/>
      <c r="M109" s="372"/>
      <c r="N109" s="372"/>
      <c r="O109" s="373"/>
      <c r="P109" s="192"/>
      <c r="Q109" s="203"/>
      <c r="R109" s="203"/>
    </row>
    <row r="110" spans="1:18" ht="18.75" x14ac:dyDescent="0.3">
      <c r="A110" s="366"/>
      <c r="B110" s="367" t="s">
        <v>25</v>
      </c>
      <c r="C110" s="367" t="s">
        <v>3</v>
      </c>
      <c r="D110" s="367" t="s">
        <v>24</v>
      </c>
      <c r="E110" s="367" t="s">
        <v>5</v>
      </c>
      <c r="F110" s="367" t="s">
        <v>23</v>
      </c>
      <c r="G110" s="367" t="s">
        <v>7</v>
      </c>
      <c r="H110" s="367" t="s">
        <v>18</v>
      </c>
      <c r="I110" s="367" t="s">
        <v>22</v>
      </c>
      <c r="J110" s="367" t="s">
        <v>20</v>
      </c>
      <c r="K110" s="367" t="s">
        <v>21</v>
      </c>
      <c r="L110" s="367" t="s">
        <v>19</v>
      </c>
      <c r="M110" s="367" t="s">
        <v>26</v>
      </c>
      <c r="N110" s="367">
        <v>2019</v>
      </c>
      <c r="O110" s="368">
        <v>2018</v>
      </c>
      <c r="P110" s="192"/>
      <c r="Q110" s="203"/>
      <c r="R110" s="203"/>
    </row>
    <row r="111" spans="1:18" ht="18.75" x14ac:dyDescent="0.3">
      <c r="A111" s="369"/>
      <c r="B111" s="370"/>
      <c r="C111" s="370"/>
      <c r="D111" s="370"/>
      <c r="E111" s="370"/>
      <c r="F111" s="370"/>
      <c r="G111" s="370"/>
      <c r="H111" s="370"/>
      <c r="I111" s="370"/>
      <c r="J111" s="370"/>
      <c r="K111" s="370"/>
      <c r="L111" s="370"/>
      <c r="M111" s="370"/>
      <c r="N111" s="370"/>
      <c r="O111" s="370"/>
      <c r="P111" s="192"/>
      <c r="Q111" s="203"/>
      <c r="R111" s="203"/>
    </row>
    <row r="112" spans="1:18" x14ac:dyDescent="0.25">
      <c r="A112" s="348" t="s">
        <v>182</v>
      </c>
      <c r="B112" s="38"/>
      <c r="C112" s="38"/>
      <c r="D112" s="38"/>
      <c r="E112" s="38"/>
      <c r="F112" s="38"/>
      <c r="G112" s="38"/>
      <c r="H112" s="38"/>
      <c r="I112" s="38"/>
      <c r="J112" s="38"/>
      <c r="K112" s="38"/>
      <c r="L112" s="38"/>
      <c r="M112" s="38"/>
      <c r="N112" s="38">
        <v>1354</v>
      </c>
      <c r="O112" s="38" t="s">
        <v>192</v>
      </c>
      <c r="P112" s="192"/>
      <c r="Q112" s="203"/>
      <c r="R112" s="203"/>
    </row>
    <row r="113" spans="1:20" x14ac:dyDescent="0.25">
      <c r="A113" s="348" t="s">
        <v>152</v>
      </c>
      <c r="B113" s="188"/>
      <c r="C113" s="188"/>
      <c r="D113" s="38"/>
      <c r="E113" s="38"/>
      <c r="F113" s="100"/>
      <c r="G113" s="38"/>
      <c r="H113" s="38"/>
      <c r="I113" s="38"/>
      <c r="J113" s="38"/>
      <c r="K113" s="38"/>
      <c r="L113" s="38"/>
      <c r="M113" s="38"/>
      <c r="N113" s="38">
        <v>200</v>
      </c>
      <c r="O113" s="38" t="s">
        <v>192</v>
      </c>
      <c r="P113" s="192"/>
      <c r="Q113" s="203"/>
      <c r="R113" s="203"/>
    </row>
    <row r="114" spans="1:20" x14ac:dyDescent="0.25">
      <c r="A114" s="348" t="s">
        <v>183</v>
      </c>
      <c r="B114" s="38"/>
      <c r="C114" s="38"/>
      <c r="D114" s="38"/>
      <c r="E114" s="38"/>
      <c r="F114" s="38"/>
      <c r="G114" s="38"/>
      <c r="H114" s="38"/>
      <c r="I114" s="38"/>
      <c r="J114" s="38"/>
      <c r="K114" s="38"/>
      <c r="L114" s="38"/>
      <c r="M114" s="38"/>
      <c r="N114" s="38">
        <v>2160</v>
      </c>
      <c r="O114" s="38">
        <v>1578</v>
      </c>
      <c r="P114" s="192"/>
      <c r="Q114" s="203"/>
      <c r="R114" s="203"/>
    </row>
    <row r="115" spans="1:20" x14ac:dyDescent="0.25">
      <c r="A115" s="348" t="s">
        <v>152</v>
      </c>
      <c r="B115" s="188"/>
      <c r="C115" s="188"/>
      <c r="D115" s="38"/>
      <c r="E115" s="38"/>
      <c r="F115" s="100"/>
      <c r="G115" s="38"/>
      <c r="H115" s="38"/>
      <c r="I115" s="38"/>
      <c r="J115" s="38"/>
      <c r="K115" s="38"/>
      <c r="L115" s="38"/>
      <c r="M115" s="38"/>
      <c r="N115" s="38">
        <v>375</v>
      </c>
      <c r="O115" s="38">
        <v>240</v>
      </c>
      <c r="P115" s="192"/>
      <c r="Q115" s="203"/>
      <c r="R115" s="203"/>
    </row>
    <row r="116" spans="1:20" x14ac:dyDescent="0.25">
      <c r="A116" s="44"/>
      <c r="B116" s="44"/>
      <c r="C116" s="44"/>
      <c r="D116" s="44"/>
      <c r="E116" s="44"/>
      <c r="F116" s="341"/>
      <c r="G116" s="44"/>
      <c r="H116" s="44"/>
      <c r="I116" s="44"/>
      <c r="J116" s="44"/>
      <c r="K116" s="44"/>
      <c r="L116" s="44"/>
      <c r="M116" s="44"/>
      <c r="N116" s="44"/>
      <c r="O116" s="44"/>
      <c r="P116" s="341"/>
      <c r="Q116" s="204"/>
      <c r="R116" s="205"/>
    </row>
    <row r="117" spans="1:20" ht="18.75" x14ac:dyDescent="0.3">
      <c r="A117" s="176" t="s">
        <v>145</v>
      </c>
      <c r="B117" s="44"/>
      <c r="C117" s="44" t="s">
        <v>169</v>
      </c>
      <c r="D117" s="44"/>
      <c r="E117" s="44"/>
      <c r="F117" s="341"/>
      <c r="G117" s="44"/>
      <c r="H117" s="44"/>
      <c r="I117" s="44"/>
      <c r="J117" s="44"/>
      <c r="K117" s="44"/>
      <c r="L117" s="44"/>
      <c r="M117" s="44"/>
      <c r="N117" s="43"/>
      <c r="O117" s="43"/>
      <c r="P117" s="340"/>
      <c r="Q117" s="43"/>
      <c r="R117" s="5"/>
      <c r="S117" s="5"/>
    </row>
    <row r="118" spans="1:20" ht="18.75" x14ac:dyDescent="0.3">
      <c r="A118" s="177" t="s">
        <v>146</v>
      </c>
      <c r="B118" s="65"/>
      <c r="C118" s="65"/>
      <c r="D118" s="65"/>
      <c r="E118" s="65"/>
      <c r="F118" s="342"/>
      <c r="G118" s="65"/>
      <c r="H118" s="65"/>
      <c r="I118" s="65"/>
      <c r="J118" s="65"/>
      <c r="K118" s="65"/>
      <c r="L118" s="65"/>
      <c r="M118" s="65"/>
      <c r="N118" s="43"/>
      <c r="O118" s="43"/>
      <c r="P118" s="340"/>
      <c r="Q118" s="43"/>
      <c r="R118" s="293"/>
      <c r="S118" s="5"/>
    </row>
    <row r="119" spans="1:20" x14ac:dyDescent="0.25">
      <c r="A119" s="43"/>
      <c r="B119" s="43"/>
      <c r="C119" s="43"/>
      <c r="D119" s="43"/>
      <c r="E119" s="43"/>
      <c r="F119" s="43"/>
      <c r="G119" s="43"/>
      <c r="H119" s="43"/>
      <c r="I119" s="43"/>
      <c r="J119" s="43"/>
      <c r="K119" s="43"/>
      <c r="L119" s="43"/>
      <c r="M119" s="43"/>
      <c r="N119" s="43"/>
      <c r="O119" s="43"/>
      <c r="P119" s="340"/>
      <c r="Q119" s="43"/>
      <c r="R119" s="5"/>
      <c r="S119" s="5"/>
    </row>
    <row r="120" spans="1:20" ht="18.75" x14ac:dyDescent="0.25">
      <c r="A120" s="98" t="s">
        <v>71</v>
      </c>
      <c r="B120" s="94"/>
      <c r="C120" s="94"/>
      <c r="D120" s="94"/>
      <c r="E120" s="94"/>
      <c r="F120" s="94"/>
      <c r="G120" s="94"/>
      <c r="H120" s="94"/>
      <c r="I120" s="94"/>
      <c r="J120" s="94"/>
      <c r="K120" s="83"/>
      <c r="L120" s="83"/>
      <c r="M120" s="83"/>
      <c r="N120" s="83"/>
      <c r="O120" s="83"/>
      <c r="P120" s="340"/>
      <c r="Q120" s="43"/>
    </row>
    <row r="121" spans="1:20" x14ac:dyDescent="0.25">
      <c r="A121" s="43" t="s">
        <v>72</v>
      </c>
      <c r="B121" s="407" t="s">
        <v>75</v>
      </c>
      <c r="C121" s="407"/>
      <c r="D121" s="407"/>
      <c r="E121" s="407"/>
      <c r="F121" s="407"/>
      <c r="G121" s="407"/>
      <c r="H121" s="43"/>
      <c r="I121" s="43"/>
      <c r="J121" s="43"/>
      <c r="K121" s="43"/>
      <c r="L121" s="43"/>
      <c r="M121" s="43"/>
      <c r="N121" s="43"/>
      <c r="O121" s="43"/>
      <c r="P121" s="339"/>
      <c r="Q121" s="28"/>
      <c r="R121" s="5"/>
    </row>
    <row r="122" spans="1:20" x14ac:dyDescent="0.25">
      <c r="A122" s="43" t="s">
        <v>73</v>
      </c>
      <c r="B122" s="396" t="s">
        <v>76</v>
      </c>
      <c r="C122" s="396"/>
      <c r="D122" s="396"/>
      <c r="E122" s="396"/>
      <c r="F122" s="396"/>
      <c r="G122" s="396"/>
      <c r="H122" s="43"/>
      <c r="I122" s="43"/>
      <c r="J122" s="43"/>
      <c r="K122" s="43"/>
      <c r="L122" s="43"/>
      <c r="M122" s="43"/>
      <c r="N122" s="43"/>
      <c r="O122" s="43"/>
      <c r="P122" s="340"/>
      <c r="Q122" s="43"/>
      <c r="R122" s="5"/>
    </row>
    <row r="123" spans="1:20" x14ac:dyDescent="0.25">
      <c r="A123" s="43" t="s">
        <v>74</v>
      </c>
      <c r="B123" s="396" t="s">
        <v>76</v>
      </c>
      <c r="C123" s="396"/>
      <c r="D123" s="396"/>
      <c r="E123" s="396"/>
      <c r="F123" s="396"/>
      <c r="G123" s="396"/>
      <c r="H123" s="43"/>
      <c r="I123" s="43"/>
      <c r="J123" s="43"/>
      <c r="K123" s="43"/>
      <c r="L123" s="43"/>
      <c r="M123" s="43"/>
      <c r="N123" s="149"/>
      <c r="O123" s="149"/>
      <c r="P123" s="340"/>
      <c r="Q123" s="43"/>
      <c r="R123" s="8"/>
    </row>
    <row r="124" spans="1:20" x14ac:dyDescent="0.25">
      <c r="A124" s="43"/>
      <c r="B124" s="387"/>
      <c r="C124" s="387"/>
      <c r="D124" s="387"/>
      <c r="E124" s="387"/>
      <c r="F124" s="43"/>
      <c r="G124" s="43"/>
      <c r="H124" s="43"/>
      <c r="I124" s="43"/>
      <c r="J124" s="43"/>
      <c r="K124" s="43"/>
      <c r="L124" s="43"/>
      <c r="M124" s="43"/>
      <c r="N124" s="43"/>
      <c r="O124" s="43"/>
      <c r="P124" s="284"/>
      <c r="Q124" s="85"/>
      <c r="R124" s="5"/>
    </row>
    <row r="125" spans="1:20" ht="18.75" x14ac:dyDescent="0.3">
      <c r="A125" s="95" t="s">
        <v>77</v>
      </c>
      <c r="B125" s="99"/>
      <c r="C125" s="99"/>
      <c r="D125" s="99"/>
      <c r="E125" s="99"/>
      <c r="F125" s="28"/>
      <c r="G125" s="28"/>
      <c r="H125" s="28"/>
      <c r="I125" s="28"/>
      <c r="J125" s="28"/>
      <c r="K125" s="28"/>
      <c r="L125" s="28"/>
      <c r="M125" s="28"/>
      <c r="N125" s="28"/>
      <c r="O125" s="28"/>
      <c r="P125" s="284"/>
      <c r="Q125" s="85"/>
      <c r="R125" s="5"/>
    </row>
    <row r="126" spans="1:20" x14ac:dyDescent="0.25">
      <c r="A126" s="43" t="s">
        <v>78</v>
      </c>
      <c r="B126" s="396" t="s">
        <v>81</v>
      </c>
      <c r="C126" s="408"/>
      <c r="D126" s="408"/>
      <c r="E126" s="408"/>
      <c r="F126" s="43"/>
      <c r="G126" s="43"/>
      <c r="H126" s="43"/>
      <c r="I126" s="43"/>
      <c r="J126" s="43"/>
      <c r="K126" s="43"/>
      <c r="L126" s="43"/>
      <c r="M126" s="43"/>
      <c r="N126" s="43"/>
      <c r="O126" s="43"/>
      <c r="P126" s="341"/>
      <c r="Q126" s="44"/>
      <c r="R126" s="11"/>
      <c r="S126" s="10"/>
      <c r="T126" s="10"/>
    </row>
    <row r="127" spans="1:20" x14ac:dyDescent="0.25">
      <c r="A127" s="43" t="s">
        <v>73</v>
      </c>
      <c r="B127" s="396" t="s">
        <v>82</v>
      </c>
      <c r="C127" s="408"/>
      <c r="D127" s="408"/>
      <c r="E127" s="408"/>
      <c r="F127" s="43"/>
      <c r="G127" s="43"/>
      <c r="H127" s="43"/>
      <c r="I127" s="43"/>
      <c r="J127" s="43"/>
      <c r="K127" s="43"/>
      <c r="L127" s="43"/>
      <c r="M127" s="43"/>
      <c r="N127" s="43"/>
      <c r="O127" s="43"/>
      <c r="P127" s="341"/>
      <c r="Q127" s="44"/>
      <c r="R127" s="11"/>
      <c r="S127" s="10"/>
      <c r="T127" s="10"/>
    </row>
    <row r="128" spans="1:20" x14ac:dyDescent="0.25">
      <c r="A128" s="43" t="s">
        <v>79</v>
      </c>
      <c r="B128" s="396" t="s">
        <v>83</v>
      </c>
      <c r="C128" s="397"/>
      <c r="D128" s="397"/>
      <c r="E128" s="397"/>
      <c r="F128" s="28"/>
      <c r="G128" s="28"/>
      <c r="H128" s="28"/>
      <c r="I128" s="28"/>
      <c r="J128" s="28"/>
      <c r="K128" s="147"/>
      <c r="L128" s="28"/>
      <c r="M128" s="28"/>
      <c r="N128" s="28"/>
      <c r="O128" s="28"/>
      <c r="P128" s="341"/>
      <c r="Q128" s="44"/>
    </row>
    <row r="129" spans="1:17" x14ac:dyDescent="0.25">
      <c r="A129" s="43" t="s">
        <v>80</v>
      </c>
      <c r="B129" s="396" t="s">
        <v>82</v>
      </c>
      <c r="C129" s="408"/>
      <c r="D129" s="408"/>
      <c r="E129" s="408"/>
      <c r="F129" s="43"/>
      <c r="G129" s="43"/>
      <c r="H129" s="43"/>
      <c r="I129" s="43"/>
      <c r="J129" s="43"/>
      <c r="K129" s="43"/>
      <c r="L129" s="43"/>
      <c r="M129" s="43"/>
      <c r="N129" s="43"/>
      <c r="O129" s="43"/>
      <c r="P129" s="341"/>
      <c r="Q129" s="44"/>
    </row>
    <row r="130" spans="1:17" x14ac:dyDescent="0.25">
      <c r="A130" s="43"/>
      <c r="B130" s="43"/>
      <c r="C130" s="43"/>
      <c r="D130" s="43"/>
      <c r="E130" s="43"/>
      <c r="F130" s="43"/>
      <c r="G130" s="43"/>
      <c r="H130" s="43"/>
      <c r="I130" s="43"/>
      <c r="J130" s="43"/>
      <c r="K130" s="43"/>
      <c r="L130" s="43"/>
      <c r="M130" s="43"/>
      <c r="N130" s="43"/>
      <c r="O130" s="43"/>
      <c r="P130" s="341"/>
      <c r="Q130" s="44"/>
    </row>
    <row r="131" spans="1:17" ht="18.75" x14ac:dyDescent="0.3">
      <c r="A131" s="95" t="s">
        <v>84</v>
      </c>
      <c r="B131" s="28"/>
      <c r="C131" s="28"/>
      <c r="D131" s="28"/>
      <c r="E131" s="28"/>
      <c r="F131" s="28"/>
      <c r="G131" s="28"/>
      <c r="H131" s="28"/>
      <c r="I131" s="28"/>
      <c r="J131" s="28"/>
      <c r="K131" s="28"/>
      <c r="L131" s="28"/>
      <c r="M131" s="28"/>
      <c r="N131" s="28"/>
      <c r="O131" s="28"/>
      <c r="P131" s="341"/>
      <c r="Q131" s="44"/>
    </row>
    <row r="132" spans="1:17" x14ac:dyDescent="0.25">
      <c r="A132" s="43" t="s">
        <v>78</v>
      </c>
      <c r="B132" s="396" t="s">
        <v>85</v>
      </c>
      <c r="C132" s="408"/>
      <c r="D132" s="408"/>
      <c r="E132" s="408"/>
      <c r="F132" s="43"/>
      <c r="G132" s="43"/>
      <c r="H132" s="43"/>
      <c r="I132" s="43"/>
      <c r="J132" s="43"/>
      <c r="K132" s="43"/>
      <c r="L132" s="43"/>
      <c r="M132" s="43"/>
      <c r="N132" s="43"/>
      <c r="O132" s="43"/>
      <c r="P132" s="341"/>
      <c r="Q132" s="44"/>
    </row>
    <row r="133" spans="1:17" x14ac:dyDescent="0.25">
      <c r="A133" s="43" t="s">
        <v>34</v>
      </c>
      <c r="B133" s="396" t="s">
        <v>86</v>
      </c>
      <c r="C133" s="408"/>
      <c r="D133" s="408"/>
      <c r="E133" s="408"/>
      <c r="F133" s="43"/>
      <c r="G133" s="43"/>
      <c r="H133" s="43"/>
      <c r="I133" s="43"/>
      <c r="J133" s="43"/>
      <c r="K133" s="43"/>
      <c r="L133" s="43"/>
      <c r="M133" s="43"/>
      <c r="N133" s="43"/>
      <c r="O133" s="43"/>
      <c r="P133" s="341"/>
      <c r="Q133" s="44"/>
    </row>
    <row r="134" spans="1:17" x14ac:dyDescent="0.25">
      <c r="A134" s="43" t="s">
        <v>94</v>
      </c>
      <c r="B134" s="396" t="s">
        <v>86</v>
      </c>
      <c r="C134" s="408"/>
      <c r="D134" s="408"/>
      <c r="E134" s="408"/>
      <c r="F134" s="28"/>
      <c r="G134" s="28"/>
      <c r="H134" s="28"/>
      <c r="I134" s="28"/>
      <c r="J134" s="28"/>
      <c r="K134" s="28"/>
      <c r="L134" s="28"/>
      <c r="M134" s="28"/>
      <c r="N134" s="28"/>
      <c r="O134" s="28"/>
      <c r="P134" s="341"/>
      <c r="Q134" s="44"/>
    </row>
    <row r="135" spans="1:17" x14ac:dyDescent="0.25">
      <c r="A135" s="43" t="s">
        <v>95</v>
      </c>
      <c r="B135" s="396" t="s">
        <v>86</v>
      </c>
      <c r="C135" s="408"/>
      <c r="D135" s="408"/>
      <c r="E135" s="408"/>
      <c r="F135" s="43"/>
      <c r="G135" s="43"/>
      <c r="H135" s="43"/>
      <c r="I135" s="43"/>
      <c r="J135" s="43"/>
      <c r="K135" s="43"/>
      <c r="L135" s="43"/>
      <c r="M135" s="43"/>
      <c r="N135" s="43"/>
      <c r="O135" s="43"/>
      <c r="P135" s="341"/>
      <c r="Q135" s="44"/>
    </row>
    <row r="136" spans="1:17" x14ac:dyDescent="0.25">
      <c r="A136" s="28"/>
      <c r="B136" s="28"/>
      <c r="C136" s="28"/>
      <c r="D136" s="28"/>
      <c r="E136" s="28"/>
      <c r="F136" s="28"/>
      <c r="G136" s="28"/>
      <c r="H136" s="28"/>
      <c r="I136" s="28"/>
      <c r="J136" s="28"/>
      <c r="K136" s="28"/>
      <c r="L136" s="28"/>
      <c r="M136" s="28"/>
      <c r="N136" s="28"/>
      <c r="O136" s="28"/>
      <c r="P136" s="341"/>
      <c r="Q136" s="44"/>
    </row>
    <row r="137" spans="1:17" ht="18.75" x14ac:dyDescent="0.3">
      <c r="A137" s="95" t="s">
        <v>87</v>
      </c>
      <c r="B137" s="43"/>
      <c r="C137" s="43"/>
      <c r="D137" s="43"/>
      <c r="E137" s="43"/>
      <c r="F137" s="43"/>
      <c r="G137" s="43"/>
      <c r="H137" s="43"/>
      <c r="I137" s="43"/>
      <c r="J137" s="43"/>
      <c r="K137" s="43"/>
      <c r="L137" s="43"/>
      <c r="M137" s="43"/>
      <c r="N137" s="43"/>
      <c r="O137" s="43"/>
      <c r="P137" s="341"/>
      <c r="Q137" s="44"/>
    </row>
    <row r="138" spans="1:17" x14ac:dyDescent="0.25">
      <c r="A138" s="43" t="s">
        <v>88</v>
      </c>
      <c r="B138" s="396" t="s">
        <v>89</v>
      </c>
      <c r="C138" s="408"/>
      <c r="D138" s="408"/>
      <c r="E138" s="408"/>
      <c r="F138" s="43"/>
      <c r="G138" s="43"/>
      <c r="H138" s="43"/>
      <c r="I138" s="43"/>
      <c r="J138" s="43"/>
      <c r="K138" s="43"/>
      <c r="L138" s="43"/>
      <c r="M138" s="43"/>
      <c r="N138" s="43"/>
      <c r="O138" s="43"/>
      <c r="P138" s="341"/>
      <c r="Q138" s="44"/>
    </row>
    <row r="139" spans="1:17" x14ac:dyDescent="0.25">
      <c r="A139" s="28"/>
      <c r="B139" s="28"/>
      <c r="C139" s="28"/>
      <c r="D139" s="28"/>
      <c r="E139" s="28"/>
      <c r="F139" s="28"/>
      <c r="G139" s="28"/>
      <c r="H139" s="28"/>
      <c r="I139" s="28"/>
      <c r="J139" s="28"/>
      <c r="K139" s="28"/>
      <c r="L139" s="28"/>
      <c r="M139" s="28"/>
      <c r="N139" s="28"/>
      <c r="O139" s="28"/>
      <c r="P139" s="341"/>
      <c r="Q139" s="44"/>
    </row>
    <row r="140" spans="1:17" ht="18.75" x14ac:dyDescent="0.3">
      <c r="A140" s="95" t="s">
        <v>90</v>
      </c>
      <c r="B140" s="43"/>
      <c r="C140" s="43"/>
      <c r="D140" s="43"/>
      <c r="E140" s="43"/>
      <c r="F140" s="43"/>
      <c r="G140" s="43"/>
      <c r="H140" s="43"/>
      <c r="I140" s="43"/>
      <c r="J140" s="43"/>
      <c r="K140" s="43"/>
      <c r="L140" s="43"/>
      <c r="M140" s="43"/>
      <c r="N140" s="43"/>
      <c r="O140" s="43"/>
      <c r="P140" s="341"/>
      <c r="Q140" s="44"/>
    </row>
    <row r="141" spans="1:17" x14ac:dyDescent="0.25">
      <c r="A141" s="43" t="s">
        <v>91</v>
      </c>
      <c r="B141" s="396" t="s">
        <v>92</v>
      </c>
      <c r="C141" s="408"/>
      <c r="D141" s="408"/>
      <c r="E141" s="408"/>
      <c r="F141" s="43"/>
      <c r="G141" s="43"/>
      <c r="H141" s="43"/>
      <c r="I141" s="43"/>
      <c r="J141" s="43"/>
      <c r="K141" s="43"/>
      <c r="L141" s="43"/>
      <c r="M141" s="43"/>
      <c r="N141" s="43"/>
      <c r="O141" s="43"/>
      <c r="P141" s="341"/>
      <c r="Q141" s="44"/>
    </row>
    <row r="142" spans="1:17" x14ac:dyDescent="0.25">
      <c r="A142" s="28"/>
      <c r="B142" s="28"/>
      <c r="C142" s="28"/>
      <c r="D142" s="28"/>
      <c r="E142" s="28"/>
      <c r="F142" s="28"/>
      <c r="G142" s="28"/>
      <c r="H142" s="28"/>
      <c r="I142" s="28"/>
      <c r="J142" s="28"/>
      <c r="K142" s="28"/>
      <c r="L142" s="28"/>
      <c r="M142" s="28"/>
      <c r="N142" s="28"/>
      <c r="O142" s="28"/>
      <c r="P142" s="341"/>
      <c r="Q142" s="44"/>
    </row>
    <row r="143" spans="1:17" x14ac:dyDescent="0.25">
      <c r="A143" s="28" t="s">
        <v>106</v>
      </c>
      <c r="B143" s="43"/>
      <c r="C143" s="43"/>
      <c r="D143" s="43"/>
      <c r="E143" s="43"/>
      <c r="F143" s="43"/>
      <c r="G143" s="43"/>
      <c r="H143" s="43"/>
      <c r="I143" s="43"/>
      <c r="J143" s="43"/>
      <c r="K143" s="43"/>
      <c r="L143" s="43"/>
      <c r="M143" s="43"/>
      <c r="N143" s="43"/>
      <c r="O143" s="43"/>
      <c r="P143" s="341"/>
      <c r="Q143" s="44"/>
    </row>
    <row r="144" spans="1:17" x14ac:dyDescent="0.25">
      <c r="A144" s="43" t="s">
        <v>107</v>
      </c>
      <c r="B144" s="409" t="s">
        <v>108</v>
      </c>
      <c r="C144" s="410"/>
      <c r="D144" s="410"/>
      <c r="E144" s="410"/>
      <c r="F144" s="410"/>
      <c r="G144" s="410"/>
      <c r="H144" s="410"/>
      <c r="I144" s="410"/>
      <c r="J144" s="43"/>
      <c r="K144" s="43"/>
      <c r="L144" s="43"/>
      <c r="M144" s="43"/>
      <c r="N144" s="43"/>
      <c r="O144" s="43"/>
      <c r="P144" s="341"/>
      <c r="Q144" s="44"/>
    </row>
    <row r="145" spans="1:17" x14ac:dyDescent="0.25">
      <c r="A145" s="28"/>
      <c r="B145" s="28"/>
      <c r="C145" s="28"/>
      <c r="D145" s="28"/>
      <c r="E145" s="28"/>
      <c r="F145" s="28"/>
      <c r="G145" s="28"/>
      <c r="H145" s="28"/>
      <c r="I145" s="28"/>
      <c r="J145" s="28"/>
      <c r="K145" s="28"/>
      <c r="L145" s="28"/>
      <c r="M145" s="28"/>
      <c r="N145" s="28"/>
      <c r="O145" s="28"/>
      <c r="P145" s="341"/>
      <c r="Q145" s="44"/>
    </row>
    <row r="146" spans="1:17" x14ac:dyDescent="0.25">
      <c r="A146" s="28"/>
      <c r="B146" s="43"/>
      <c r="C146" s="43"/>
      <c r="D146" s="43"/>
      <c r="E146" s="43"/>
      <c r="F146" s="43"/>
      <c r="G146" s="43"/>
      <c r="H146" s="43"/>
      <c r="I146" s="43"/>
      <c r="J146" s="43"/>
      <c r="K146" s="43"/>
      <c r="L146" s="43"/>
      <c r="M146" s="43"/>
      <c r="N146" s="43"/>
      <c r="O146" s="43"/>
      <c r="P146" s="341"/>
      <c r="Q146" s="44"/>
    </row>
    <row r="147" spans="1:17" x14ac:dyDescent="0.25">
      <c r="A147" s="43"/>
      <c r="B147" s="43"/>
      <c r="C147" s="43"/>
      <c r="D147" s="43"/>
      <c r="E147" s="43"/>
      <c r="F147" s="43"/>
      <c r="G147" s="43"/>
      <c r="H147" s="43"/>
      <c r="I147" s="43"/>
      <c r="J147" s="43"/>
      <c r="K147" s="43"/>
      <c r="L147" s="43"/>
      <c r="M147" s="43"/>
      <c r="N147" s="43"/>
      <c r="O147" s="43"/>
      <c r="P147" s="341"/>
      <c r="Q147" s="44"/>
    </row>
    <row r="148" spans="1:17" x14ac:dyDescent="0.25">
      <c r="A148" s="28"/>
      <c r="B148" s="28"/>
      <c r="C148" s="28"/>
      <c r="D148" s="28"/>
      <c r="E148" s="28"/>
      <c r="F148" s="28"/>
      <c r="G148" s="28"/>
      <c r="H148" s="28"/>
      <c r="I148" s="28"/>
      <c r="J148" s="28"/>
      <c r="K148" s="28"/>
      <c r="L148" s="28"/>
      <c r="M148" s="28"/>
      <c r="N148" s="28"/>
      <c r="O148" s="28"/>
      <c r="P148" s="341"/>
      <c r="Q148" s="44"/>
    </row>
    <row r="149" spans="1:17" x14ac:dyDescent="0.25">
      <c r="A149" s="28"/>
      <c r="B149" s="43"/>
      <c r="C149" s="43"/>
      <c r="D149" s="43"/>
      <c r="E149" s="43"/>
      <c r="F149" s="43"/>
      <c r="G149" s="43"/>
      <c r="H149" s="43"/>
      <c r="I149" s="43"/>
      <c r="J149" s="43"/>
      <c r="K149" s="43"/>
      <c r="L149" s="43"/>
      <c r="M149" s="43"/>
      <c r="N149" s="43"/>
      <c r="O149" s="43"/>
      <c r="P149" s="341"/>
      <c r="Q149" s="44"/>
    </row>
    <row r="150" spans="1:17" x14ac:dyDescent="0.25">
      <c r="A150" s="43"/>
      <c r="B150" s="43"/>
      <c r="C150" s="43"/>
      <c r="D150" s="43"/>
      <c r="E150" s="43"/>
      <c r="F150" s="43"/>
      <c r="G150" s="43"/>
      <c r="H150" s="43"/>
      <c r="I150" s="43"/>
      <c r="J150" s="43"/>
      <c r="K150" s="43"/>
      <c r="L150" s="43"/>
      <c r="M150" s="43"/>
      <c r="N150" s="43"/>
      <c r="O150" s="43"/>
      <c r="P150" s="341"/>
      <c r="Q150" s="44"/>
    </row>
    <row r="151" spans="1:17" x14ac:dyDescent="0.25">
      <c r="A151" s="28"/>
      <c r="B151" s="28"/>
      <c r="C151" s="28"/>
      <c r="D151" s="28"/>
      <c r="E151" s="28"/>
      <c r="F151" s="28"/>
      <c r="G151" s="28"/>
      <c r="H151" s="28"/>
      <c r="I151" s="28"/>
      <c r="J151" s="28"/>
      <c r="K151" s="28"/>
      <c r="L151" s="28"/>
      <c r="M151" s="28"/>
      <c r="N151" s="28"/>
      <c r="O151" s="28"/>
      <c r="P151" s="341"/>
      <c r="Q151" s="44"/>
    </row>
    <row r="152" spans="1:17" x14ac:dyDescent="0.25">
      <c r="A152" s="28"/>
      <c r="B152" s="43"/>
      <c r="C152" s="43"/>
      <c r="D152" s="43"/>
      <c r="E152" s="43"/>
      <c r="F152" s="43"/>
      <c r="G152" s="43"/>
      <c r="H152" s="43"/>
      <c r="I152" s="43"/>
      <c r="J152" s="43"/>
      <c r="K152" s="43"/>
      <c r="L152" s="43"/>
      <c r="M152" s="43"/>
      <c r="N152" s="43"/>
      <c r="O152" s="43"/>
      <c r="P152" s="341"/>
      <c r="Q152" s="44"/>
    </row>
    <row r="153" spans="1:17" x14ac:dyDescent="0.25">
      <c r="A153" s="43"/>
      <c r="B153" s="43"/>
      <c r="C153" s="43"/>
      <c r="D153" s="43"/>
      <c r="E153" s="43"/>
      <c r="F153" s="43"/>
      <c r="G153" s="43"/>
      <c r="H153" s="43"/>
      <c r="I153" s="43"/>
      <c r="J153" s="43"/>
      <c r="K153" s="43"/>
      <c r="L153" s="43"/>
      <c r="M153" s="43"/>
      <c r="N153" s="43"/>
      <c r="O153" s="43"/>
      <c r="P153" s="341"/>
      <c r="Q153" s="44"/>
    </row>
    <row r="154" spans="1:17" x14ac:dyDescent="0.25">
      <c r="A154" s="28"/>
      <c r="B154" s="28"/>
      <c r="C154" s="28"/>
      <c r="D154" s="28"/>
      <c r="E154" s="28"/>
      <c r="F154" s="28"/>
      <c r="G154" s="28"/>
      <c r="H154" s="28"/>
      <c r="I154" s="28"/>
      <c r="J154" s="28"/>
      <c r="K154" s="28"/>
      <c r="L154" s="28"/>
      <c r="M154" s="28"/>
      <c r="N154" s="28"/>
      <c r="O154" s="28"/>
      <c r="P154" s="341"/>
      <c r="Q154" s="44"/>
    </row>
    <row r="155" spans="1:17" x14ac:dyDescent="0.25">
      <c r="A155" s="28"/>
      <c r="B155" s="43"/>
      <c r="C155" s="43"/>
      <c r="D155" s="43"/>
      <c r="E155" s="43"/>
      <c r="F155" s="43"/>
      <c r="G155" s="43"/>
      <c r="H155" s="43"/>
      <c r="I155" s="43"/>
      <c r="J155" s="43"/>
      <c r="K155" s="43"/>
      <c r="L155" s="43"/>
      <c r="M155" s="43"/>
      <c r="N155" s="43"/>
      <c r="O155" s="43"/>
      <c r="P155" s="341"/>
      <c r="Q155" s="44"/>
    </row>
    <row r="156" spans="1:17" x14ac:dyDescent="0.25">
      <c r="A156" s="43"/>
      <c r="B156" s="43"/>
      <c r="C156" s="43"/>
      <c r="D156" s="43"/>
      <c r="E156" s="43"/>
      <c r="F156" s="43"/>
      <c r="G156" s="43"/>
      <c r="H156" s="43"/>
      <c r="I156" s="43"/>
      <c r="J156" s="43"/>
      <c r="K156" s="43"/>
      <c r="L156" s="43"/>
      <c r="M156" s="43"/>
      <c r="N156" s="43"/>
      <c r="O156" s="43"/>
      <c r="P156" s="341"/>
      <c r="Q156" s="44"/>
    </row>
    <row r="157" spans="1:17" x14ac:dyDescent="0.25">
      <c r="A157" s="85"/>
      <c r="B157" s="85"/>
      <c r="C157" s="85"/>
      <c r="D157" s="85"/>
      <c r="E157" s="85"/>
      <c r="F157" s="85"/>
      <c r="G157" s="85"/>
      <c r="H157" s="85"/>
      <c r="I157" s="85"/>
      <c r="J157" s="85"/>
      <c r="K157" s="85"/>
      <c r="L157" s="85"/>
      <c r="M157" s="85"/>
      <c r="N157" s="85"/>
      <c r="O157" s="85"/>
      <c r="P157" s="341"/>
      <c r="Q157" s="44"/>
    </row>
    <row r="158" spans="1:17" x14ac:dyDescent="0.25">
      <c r="A158" s="85"/>
      <c r="B158" s="85"/>
      <c r="C158" s="85"/>
      <c r="D158" s="85"/>
      <c r="E158" s="85"/>
      <c r="F158" s="85"/>
      <c r="G158" s="85"/>
      <c r="H158" s="85"/>
      <c r="I158" s="85"/>
      <c r="J158" s="85"/>
      <c r="K158" s="85"/>
      <c r="L158" s="85"/>
      <c r="M158" s="85"/>
      <c r="N158" s="85"/>
      <c r="O158" s="85"/>
      <c r="P158" s="341"/>
      <c r="Q158" s="44"/>
    </row>
    <row r="159" spans="1:17" ht="18.75" x14ac:dyDescent="0.3">
      <c r="A159" s="95"/>
      <c r="B159" s="43"/>
      <c r="C159" s="43"/>
      <c r="D159" s="43"/>
      <c r="E159" s="43"/>
      <c r="F159" s="43"/>
      <c r="G159" s="43"/>
      <c r="H159" s="43"/>
      <c r="I159" s="43"/>
      <c r="J159" s="43"/>
      <c r="K159" s="43"/>
      <c r="L159" s="43"/>
      <c r="M159" s="43"/>
      <c r="N159" s="44"/>
      <c r="O159" s="44"/>
      <c r="P159" s="341"/>
      <c r="Q159" s="44"/>
    </row>
    <row r="160" spans="1:17" x14ac:dyDescent="0.25">
      <c r="A160" s="28"/>
      <c r="B160" s="43"/>
      <c r="C160" s="43"/>
      <c r="D160" s="43"/>
      <c r="E160" s="43"/>
      <c r="F160" s="43"/>
      <c r="G160" s="43"/>
      <c r="H160" s="43"/>
      <c r="I160" s="43"/>
      <c r="J160" s="43"/>
      <c r="K160" s="43"/>
      <c r="L160" s="43"/>
      <c r="M160" s="43"/>
      <c r="N160" s="44"/>
      <c r="O160" s="44"/>
      <c r="P160" s="341"/>
      <c r="Q160" s="44"/>
    </row>
    <row r="161" spans="1:20" x14ac:dyDescent="0.25">
      <c r="A161" s="43"/>
      <c r="B161" s="43"/>
      <c r="C161" s="43"/>
      <c r="D161" s="43"/>
      <c r="E161" s="43"/>
      <c r="F161" s="43"/>
      <c r="G161" s="43"/>
      <c r="H161" s="43"/>
      <c r="I161" s="43"/>
      <c r="J161" s="43"/>
      <c r="K161" s="43"/>
      <c r="L161" s="43"/>
      <c r="M161" s="43"/>
      <c r="N161" s="44"/>
      <c r="O161" s="44"/>
      <c r="P161" s="341"/>
      <c r="Q161" s="44"/>
    </row>
    <row r="162" spans="1:20" x14ac:dyDescent="0.25">
      <c r="A162" s="28"/>
      <c r="B162" s="28"/>
      <c r="C162" s="28"/>
      <c r="D162" s="28"/>
      <c r="E162" s="28"/>
      <c r="F162" s="28"/>
      <c r="G162" s="28"/>
      <c r="H162" s="28"/>
      <c r="I162" s="28"/>
      <c r="J162" s="28"/>
      <c r="K162" s="43"/>
      <c r="L162" s="43"/>
      <c r="M162" s="43"/>
      <c r="N162" s="44"/>
      <c r="O162" s="44"/>
      <c r="P162" s="284"/>
      <c r="Q162" s="85"/>
    </row>
    <row r="163" spans="1:20" x14ac:dyDescent="0.25">
      <c r="A163" s="28"/>
      <c r="B163" s="43"/>
      <c r="C163" s="43"/>
      <c r="D163" s="43"/>
      <c r="E163" s="43"/>
      <c r="F163" s="43"/>
      <c r="G163" s="43"/>
      <c r="H163" s="43"/>
      <c r="I163" s="43"/>
      <c r="J163" s="43"/>
      <c r="K163" s="43"/>
      <c r="L163" s="43"/>
      <c r="M163" s="43"/>
      <c r="N163" s="44"/>
      <c r="O163" s="44"/>
      <c r="P163" s="341"/>
      <c r="Q163" s="44"/>
    </row>
    <row r="164" spans="1:20" x14ac:dyDescent="0.25">
      <c r="A164" s="43"/>
      <c r="B164" s="43"/>
      <c r="C164" s="43"/>
      <c r="D164" s="43"/>
      <c r="E164" s="43"/>
      <c r="F164" s="43"/>
      <c r="G164" s="43"/>
      <c r="H164" s="43"/>
      <c r="I164" s="43"/>
      <c r="J164" s="43"/>
      <c r="K164" s="43"/>
      <c r="L164" s="43"/>
      <c r="M164" s="43"/>
      <c r="N164" s="44"/>
      <c r="O164" s="44"/>
      <c r="P164" s="341"/>
      <c r="Q164" s="44"/>
      <c r="R164" s="11"/>
      <c r="S164" s="10"/>
      <c r="T164" s="10"/>
    </row>
    <row r="165" spans="1:20" x14ac:dyDescent="0.25">
      <c r="A165" s="28"/>
      <c r="B165" s="28"/>
      <c r="C165" s="28"/>
      <c r="D165" s="28"/>
      <c r="E165" s="28"/>
      <c r="F165" s="28"/>
      <c r="G165" s="28"/>
      <c r="H165" s="28"/>
      <c r="I165" s="28"/>
      <c r="J165" s="28"/>
      <c r="K165" s="43"/>
      <c r="L165" s="43"/>
      <c r="M165" s="43"/>
      <c r="N165" s="44"/>
      <c r="O165" s="44"/>
      <c r="P165" s="341"/>
      <c r="Q165" s="44"/>
    </row>
    <row r="166" spans="1:20" x14ac:dyDescent="0.25">
      <c r="A166" s="28"/>
      <c r="B166" s="43"/>
      <c r="C166" s="43"/>
      <c r="D166" s="43"/>
      <c r="E166" s="43"/>
      <c r="F166" s="43"/>
      <c r="G166" s="43"/>
      <c r="H166" s="43"/>
      <c r="I166" s="43"/>
      <c r="J166" s="43"/>
      <c r="K166" s="43"/>
      <c r="L166" s="43"/>
      <c r="M166" s="43"/>
      <c r="N166" s="44"/>
      <c r="O166" s="44"/>
      <c r="P166" s="341"/>
      <c r="Q166" s="44"/>
    </row>
    <row r="167" spans="1:20" x14ac:dyDescent="0.25">
      <c r="A167" s="43"/>
      <c r="B167" s="43"/>
      <c r="C167" s="43"/>
      <c r="D167" s="43"/>
      <c r="E167" s="43"/>
      <c r="F167" s="43"/>
      <c r="G167" s="43"/>
      <c r="H167" s="43"/>
      <c r="I167" s="43"/>
      <c r="J167" s="43"/>
      <c r="K167" s="43"/>
      <c r="L167" s="43"/>
      <c r="M167" s="43"/>
      <c r="N167" s="44"/>
      <c r="O167" s="44"/>
      <c r="P167" s="341"/>
      <c r="Q167" s="44"/>
    </row>
    <row r="168" spans="1:20" x14ac:dyDescent="0.25">
      <c r="A168" s="28"/>
      <c r="B168" s="28"/>
      <c r="C168" s="28"/>
      <c r="D168" s="28"/>
      <c r="E168" s="28"/>
      <c r="F168" s="28"/>
      <c r="G168" s="28"/>
      <c r="H168" s="28"/>
      <c r="I168" s="28"/>
      <c r="J168" s="28"/>
      <c r="K168" s="43"/>
      <c r="L168" s="43"/>
      <c r="M168" s="43"/>
      <c r="N168" s="44"/>
      <c r="O168" s="44"/>
      <c r="P168" s="341"/>
      <c r="Q168" s="44"/>
    </row>
    <row r="169" spans="1:20" x14ac:dyDescent="0.25">
      <c r="A169" s="28"/>
      <c r="B169" s="43"/>
      <c r="C169" s="43"/>
      <c r="D169" s="43"/>
      <c r="E169" s="43"/>
      <c r="F169" s="43"/>
      <c r="G169" s="43"/>
      <c r="H169" s="43"/>
      <c r="I169" s="43"/>
      <c r="J169" s="43"/>
      <c r="K169" s="43"/>
      <c r="L169" s="43"/>
      <c r="M169" s="43"/>
      <c r="N169" s="44"/>
      <c r="O169" s="44"/>
      <c r="P169" s="341"/>
      <c r="Q169" s="44"/>
    </row>
    <row r="170" spans="1:20" x14ac:dyDescent="0.25">
      <c r="A170" s="43"/>
      <c r="B170" s="43"/>
      <c r="C170" s="43"/>
      <c r="D170" s="43"/>
      <c r="E170" s="43"/>
      <c r="F170" s="43"/>
      <c r="G170" s="43"/>
      <c r="H170" s="43"/>
      <c r="I170" s="43"/>
      <c r="J170" s="43"/>
      <c r="K170" s="43"/>
      <c r="L170" s="43"/>
      <c r="M170" s="43"/>
      <c r="N170" s="44"/>
      <c r="O170" s="44"/>
      <c r="P170" s="341"/>
      <c r="Q170" s="44"/>
    </row>
    <row r="171" spans="1:20" x14ac:dyDescent="0.25">
      <c r="A171" s="28"/>
      <c r="B171" s="28"/>
      <c r="C171" s="28"/>
      <c r="D171" s="28"/>
      <c r="E171" s="28"/>
      <c r="F171" s="28"/>
      <c r="G171" s="28"/>
      <c r="H171" s="28"/>
      <c r="I171" s="28"/>
      <c r="J171" s="28"/>
      <c r="K171" s="43"/>
      <c r="L171" s="43"/>
      <c r="M171" s="43"/>
      <c r="N171" s="44"/>
      <c r="O171" s="44"/>
      <c r="P171" s="341"/>
      <c r="Q171" s="44"/>
    </row>
    <row r="172" spans="1:20" x14ac:dyDescent="0.25">
      <c r="A172" s="28"/>
      <c r="B172" s="43"/>
      <c r="C172" s="43"/>
      <c r="D172" s="43"/>
      <c r="E172" s="43"/>
      <c r="F172" s="43"/>
      <c r="G172" s="43"/>
      <c r="H172" s="43"/>
      <c r="I172" s="43"/>
      <c r="J172" s="43"/>
      <c r="K172" s="43"/>
      <c r="L172" s="43"/>
      <c r="M172" s="43"/>
      <c r="N172" s="44"/>
      <c r="O172" s="44"/>
      <c r="P172" s="341"/>
      <c r="Q172" s="44"/>
    </row>
    <row r="173" spans="1:20" x14ac:dyDescent="0.25">
      <c r="A173" s="43"/>
      <c r="B173" s="43"/>
      <c r="C173" s="43"/>
      <c r="D173" s="43"/>
      <c r="E173" s="43"/>
      <c r="F173" s="43"/>
      <c r="G173" s="43"/>
      <c r="H173" s="43"/>
      <c r="I173" s="43"/>
      <c r="J173" s="43"/>
      <c r="K173" s="43"/>
      <c r="L173" s="43"/>
      <c r="M173" s="43"/>
      <c r="N173" s="44"/>
      <c r="O173" s="44"/>
      <c r="P173" s="341"/>
      <c r="Q173" s="44"/>
    </row>
    <row r="174" spans="1:20" x14ac:dyDescent="0.25">
      <c r="A174" s="28"/>
      <c r="B174" s="28"/>
      <c r="C174" s="28"/>
      <c r="D174" s="28"/>
      <c r="E174" s="28"/>
      <c r="F174" s="28"/>
      <c r="G174" s="28"/>
      <c r="H174" s="28"/>
      <c r="I174" s="28"/>
      <c r="J174" s="28"/>
      <c r="K174" s="43"/>
      <c r="L174" s="43"/>
      <c r="M174" s="43"/>
      <c r="N174" s="44"/>
      <c r="O174" s="44"/>
      <c r="P174" s="341"/>
      <c r="Q174" s="44"/>
    </row>
    <row r="175" spans="1:20" x14ac:dyDescent="0.25">
      <c r="A175" s="28"/>
      <c r="B175" s="43"/>
      <c r="C175" s="43"/>
      <c r="D175" s="43"/>
      <c r="E175" s="43"/>
      <c r="F175" s="43"/>
      <c r="G175" s="43"/>
      <c r="H175" s="43"/>
      <c r="I175" s="43"/>
      <c r="J175" s="43"/>
      <c r="K175" s="43"/>
      <c r="L175" s="43"/>
      <c r="M175" s="43"/>
      <c r="N175" s="44"/>
      <c r="O175" s="44"/>
      <c r="P175" s="341"/>
      <c r="Q175" s="44"/>
    </row>
    <row r="176" spans="1:20" x14ac:dyDescent="0.25">
      <c r="A176" s="43"/>
      <c r="B176" s="43"/>
      <c r="C176" s="43"/>
      <c r="D176" s="43"/>
      <c r="E176" s="43"/>
      <c r="F176" s="43"/>
      <c r="G176" s="43"/>
      <c r="H176" s="43"/>
      <c r="I176" s="43"/>
      <c r="J176" s="43"/>
      <c r="K176" s="43"/>
      <c r="L176" s="43"/>
      <c r="M176" s="43"/>
      <c r="N176" s="44"/>
      <c r="O176" s="44"/>
      <c r="P176" s="341"/>
      <c r="Q176" s="44"/>
    </row>
    <row r="177" spans="1:17" x14ac:dyDescent="0.25">
      <c r="A177" s="28"/>
      <c r="B177" s="28"/>
      <c r="C177" s="28"/>
      <c r="D177" s="28"/>
      <c r="E177" s="28"/>
      <c r="F177" s="28"/>
      <c r="G177" s="28"/>
      <c r="H177" s="28"/>
      <c r="I177" s="28"/>
      <c r="J177" s="28"/>
      <c r="K177" s="43"/>
      <c r="L177" s="43"/>
      <c r="M177" s="43"/>
      <c r="N177" s="44"/>
      <c r="O177" s="44"/>
      <c r="P177" s="341"/>
      <c r="Q177" s="44"/>
    </row>
    <row r="178" spans="1:17" x14ac:dyDescent="0.25">
      <c r="A178" s="28"/>
      <c r="B178" s="43"/>
      <c r="C178" s="43"/>
      <c r="D178" s="43"/>
      <c r="E178" s="43"/>
      <c r="F178" s="43"/>
      <c r="G178" s="43"/>
      <c r="H178" s="43"/>
      <c r="I178" s="43"/>
      <c r="J178" s="43"/>
      <c r="K178" s="43"/>
      <c r="L178" s="43"/>
      <c r="M178" s="43"/>
      <c r="N178" s="44"/>
      <c r="O178" s="44"/>
      <c r="P178" s="341"/>
      <c r="Q178" s="44"/>
    </row>
    <row r="179" spans="1:17" x14ac:dyDescent="0.25">
      <c r="A179" s="43"/>
      <c r="B179" s="43"/>
      <c r="C179" s="43"/>
      <c r="D179" s="43"/>
      <c r="E179" s="43"/>
      <c r="F179" s="43"/>
      <c r="G179" s="43"/>
      <c r="H179" s="43"/>
      <c r="I179" s="43"/>
      <c r="J179" s="43"/>
      <c r="K179" s="43"/>
      <c r="L179" s="43"/>
      <c r="M179" s="43"/>
      <c r="N179" s="44"/>
      <c r="O179" s="44"/>
      <c r="P179" s="341"/>
      <c r="Q179" s="44"/>
    </row>
    <row r="180" spans="1:17" x14ac:dyDescent="0.25">
      <c r="A180" s="28"/>
      <c r="B180" s="28"/>
      <c r="C180" s="28"/>
      <c r="D180" s="28"/>
      <c r="E180" s="28"/>
      <c r="F180" s="28"/>
      <c r="G180" s="28"/>
      <c r="H180" s="28"/>
      <c r="I180" s="28"/>
      <c r="J180" s="28"/>
      <c r="K180" s="43"/>
      <c r="L180" s="43"/>
      <c r="M180" s="43"/>
      <c r="N180" s="44"/>
      <c r="O180" s="44"/>
      <c r="P180" s="341"/>
      <c r="Q180" s="44"/>
    </row>
    <row r="181" spans="1:17" x14ac:dyDescent="0.25">
      <c r="A181" s="28"/>
      <c r="B181" s="43"/>
      <c r="C181" s="43"/>
      <c r="D181" s="43"/>
      <c r="E181" s="43"/>
      <c r="F181" s="43"/>
      <c r="G181" s="43"/>
      <c r="H181" s="43"/>
      <c r="I181" s="43"/>
      <c r="J181" s="43"/>
      <c r="K181" s="43"/>
      <c r="L181" s="43"/>
      <c r="M181" s="43"/>
      <c r="N181" s="44"/>
      <c r="O181" s="44"/>
      <c r="P181" s="341"/>
      <c r="Q181" s="44"/>
    </row>
    <row r="182" spans="1:17" x14ac:dyDescent="0.25">
      <c r="A182" s="43"/>
      <c r="B182" s="43"/>
      <c r="C182" s="43"/>
      <c r="D182" s="43"/>
      <c r="E182" s="43"/>
      <c r="F182" s="43"/>
      <c r="G182" s="43"/>
      <c r="H182" s="43"/>
      <c r="I182" s="43"/>
      <c r="J182" s="43"/>
      <c r="K182" s="43"/>
      <c r="L182" s="43"/>
      <c r="M182" s="43"/>
      <c r="N182" s="44"/>
      <c r="O182" s="44"/>
      <c r="P182" s="341"/>
      <c r="Q182" s="44"/>
    </row>
    <row r="183" spans="1:17" x14ac:dyDescent="0.25">
      <c r="A183" s="28"/>
      <c r="B183" s="28"/>
      <c r="C183" s="28"/>
      <c r="D183" s="28"/>
      <c r="E183" s="28"/>
      <c r="F183" s="28"/>
      <c r="G183" s="28"/>
      <c r="H183" s="28"/>
      <c r="I183" s="28"/>
      <c r="J183" s="28"/>
      <c r="K183" s="43"/>
      <c r="L183" s="43"/>
      <c r="M183" s="43"/>
      <c r="N183" s="44"/>
      <c r="O183" s="44"/>
      <c r="P183" s="341"/>
      <c r="Q183" s="44"/>
    </row>
    <row r="184" spans="1:17" x14ac:dyDescent="0.25">
      <c r="A184" s="28"/>
      <c r="B184" s="43"/>
      <c r="C184" s="43"/>
      <c r="D184" s="43"/>
      <c r="E184" s="43"/>
      <c r="F184" s="43"/>
      <c r="G184" s="43"/>
      <c r="H184" s="43"/>
      <c r="I184" s="43"/>
      <c r="J184" s="43"/>
      <c r="K184" s="43"/>
      <c r="L184" s="43"/>
      <c r="M184" s="43"/>
      <c r="N184" s="44"/>
      <c r="O184" s="44"/>
      <c r="P184" s="341"/>
      <c r="Q184" s="44"/>
    </row>
    <row r="185" spans="1:17" x14ac:dyDescent="0.25">
      <c r="A185" s="43"/>
      <c r="B185" s="43"/>
      <c r="C185" s="43"/>
      <c r="D185" s="43"/>
      <c r="E185" s="43"/>
      <c r="F185" s="43"/>
      <c r="G185" s="43"/>
      <c r="H185" s="43"/>
      <c r="I185" s="43"/>
      <c r="J185" s="43"/>
      <c r="K185" s="43"/>
      <c r="L185" s="43"/>
      <c r="M185" s="43"/>
      <c r="N185" s="44"/>
      <c r="O185" s="44"/>
      <c r="P185" s="341"/>
      <c r="Q185" s="44"/>
    </row>
    <row r="186" spans="1:17" x14ac:dyDescent="0.25">
      <c r="A186" s="28"/>
      <c r="B186" s="28"/>
      <c r="C186" s="28"/>
      <c r="D186" s="28"/>
      <c r="E186" s="28"/>
      <c r="F186" s="28"/>
      <c r="G186" s="28"/>
      <c r="H186" s="28"/>
      <c r="I186" s="28"/>
      <c r="J186" s="28"/>
      <c r="K186" s="43"/>
      <c r="L186" s="43"/>
      <c r="M186" s="43"/>
      <c r="N186" s="44"/>
      <c r="O186" s="44"/>
      <c r="P186" s="341"/>
      <c r="Q186" s="44"/>
    </row>
    <row r="187" spans="1:17" x14ac:dyDescent="0.25">
      <c r="A187" s="28"/>
      <c r="B187" s="43"/>
      <c r="C187" s="43"/>
      <c r="D187" s="43"/>
      <c r="E187" s="43"/>
      <c r="F187" s="43"/>
      <c r="G187" s="43"/>
      <c r="H187" s="43"/>
      <c r="I187" s="43"/>
      <c r="J187" s="43"/>
      <c r="K187" s="43"/>
      <c r="L187" s="43"/>
      <c r="M187" s="43"/>
      <c r="N187" s="44"/>
      <c r="O187" s="44"/>
      <c r="P187" s="341"/>
      <c r="Q187" s="44"/>
    </row>
    <row r="188" spans="1:17" x14ac:dyDescent="0.25">
      <c r="A188" s="43"/>
      <c r="B188" s="43"/>
      <c r="C188" s="43"/>
      <c r="D188" s="43"/>
      <c r="E188" s="43"/>
      <c r="F188" s="43"/>
      <c r="G188" s="43"/>
      <c r="H188" s="43"/>
      <c r="I188" s="43"/>
      <c r="J188" s="43"/>
      <c r="K188" s="43"/>
      <c r="L188" s="43"/>
      <c r="M188" s="43"/>
      <c r="N188" s="44"/>
      <c r="O188" s="44"/>
      <c r="P188" s="341"/>
      <c r="Q188" s="44"/>
    </row>
    <row r="189" spans="1:17" x14ac:dyDescent="0.25">
      <c r="A189" s="28"/>
      <c r="B189" s="28"/>
      <c r="C189" s="28"/>
      <c r="D189" s="28"/>
      <c r="E189" s="28"/>
      <c r="F189" s="28"/>
      <c r="G189" s="28"/>
      <c r="H189" s="28"/>
      <c r="I189" s="28"/>
      <c r="J189" s="28"/>
      <c r="K189" s="43"/>
      <c r="L189" s="43"/>
      <c r="M189" s="43"/>
      <c r="N189" s="44"/>
      <c r="O189" s="44"/>
      <c r="P189" s="341"/>
      <c r="Q189" s="44"/>
    </row>
    <row r="190" spans="1:17" x14ac:dyDescent="0.25">
      <c r="A190" s="28"/>
      <c r="B190" s="43"/>
      <c r="C190" s="43"/>
      <c r="D190" s="43"/>
      <c r="E190" s="43"/>
      <c r="F190" s="43"/>
      <c r="G190" s="43"/>
      <c r="H190" s="43"/>
      <c r="I190" s="43"/>
      <c r="J190" s="43"/>
      <c r="K190" s="43"/>
      <c r="L190" s="43"/>
      <c r="M190" s="43"/>
      <c r="N190" s="44"/>
      <c r="O190" s="44"/>
      <c r="P190" s="341"/>
      <c r="Q190" s="44"/>
    </row>
    <row r="191" spans="1:17" x14ac:dyDescent="0.25">
      <c r="A191" s="43"/>
      <c r="B191" s="43"/>
      <c r="C191" s="43"/>
      <c r="D191" s="43"/>
      <c r="E191" s="43"/>
      <c r="F191" s="43"/>
      <c r="G191" s="43"/>
      <c r="H191" s="43"/>
      <c r="I191" s="43"/>
      <c r="J191" s="43"/>
      <c r="K191" s="43"/>
      <c r="L191" s="43"/>
      <c r="M191" s="43"/>
      <c r="N191" s="44"/>
      <c r="O191" s="44"/>
      <c r="P191" s="341"/>
      <c r="Q191" s="44"/>
    </row>
    <row r="192" spans="1:17" x14ac:dyDescent="0.25">
      <c r="A192" s="28"/>
      <c r="B192" s="28"/>
      <c r="C192" s="28"/>
      <c r="D192" s="28"/>
      <c r="E192" s="28"/>
      <c r="F192" s="28"/>
      <c r="G192" s="28"/>
      <c r="H192" s="28"/>
      <c r="I192" s="28"/>
      <c r="J192" s="28"/>
      <c r="K192" s="43"/>
      <c r="L192" s="43"/>
      <c r="M192" s="43"/>
      <c r="N192" s="44"/>
      <c r="O192" s="44"/>
      <c r="P192" s="341"/>
      <c r="Q192" s="44"/>
    </row>
    <row r="193" spans="1:17" x14ac:dyDescent="0.25">
      <c r="A193" s="28"/>
      <c r="B193" s="43"/>
      <c r="C193" s="43"/>
      <c r="D193" s="43"/>
      <c r="E193" s="43"/>
      <c r="F193" s="43"/>
      <c r="G193" s="43"/>
      <c r="H193" s="43"/>
      <c r="I193" s="43"/>
      <c r="J193" s="43"/>
      <c r="K193" s="43"/>
      <c r="L193" s="43"/>
      <c r="M193" s="43"/>
      <c r="N193" s="44"/>
      <c r="O193" s="44"/>
      <c r="P193" s="341"/>
      <c r="Q193" s="44"/>
    </row>
    <row r="194" spans="1:17" x14ac:dyDescent="0.25">
      <c r="A194" s="43"/>
      <c r="B194" s="43"/>
      <c r="C194" s="43"/>
      <c r="D194" s="43"/>
      <c r="E194" s="43"/>
      <c r="F194" s="43"/>
      <c r="G194" s="43"/>
      <c r="H194" s="43"/>
      <c r="I194" s="43"/>
      <c r="J194" s="43"/>
      <c r="K194" s="43"/>
      <c r="L194" s="43"/>
      <c r="M194" s="43"/>
      <c r="N194" s="44"/>
      <c r="O194" s="44"/>
      <c r="P194" s="341"/>
      <c r="Q194" s="44"/>
    </row>
    <row r="195" spans="1:17" x14ac:dyDescent="0.25">
      <c r="A195" s="85"/>
      <c r="B195" s="85"/>
      <c r="C195" s="85"/>
      <c r="D195" s="85"/>
      <c r="E195" s="85"/>
      <c r="F195" s="85"/>
      <c r="G195" s="85"/>
      <c r="H195" s="85"/>
      <c r="I195" s="85"/>
      <c r="J195" s="85"/>
      <c r="K195" s="43"/>
      <c r="L195" s="43"/>
      <c r="M195" s="43"/>
      <c r="N195" s="44"/>
      <c r="O195" s="44"/>
      <c r="P195" s="341"/>
      <c r="Q195" s="44"/>
    </row>
    <row r="196" spans="1:17" x14ac:dyDescent="0.25">
      <c r="A196" s="85"/>
      <c r="B196" s="85"/>
      <c r="C196" s="85"/>
      <c r="D196" s="85"/>
      <c r="E196" s="85"/>
      <c r="F196" s="85"/>
      <c r="G196" s="85"/>
      <c r="H196" s="85"/>
      <c r="I196" s="85"/>
      <c r="J196" s="85"/>
      <c r="K196" s="85"/>
      <c r="L196" s="85"/>
      <c r="M196" s="85"/>
      <c r="N196" s="85"/>
      <c r="O196" s="85"/>
      <c r="P196" s="341"/>
      <c r="Q196" s="44"/>
    </row>
    <row r="197" spans="1:17" x14ac:dyDescent="0.25">
      <c r="A197" s="5"/>
      <c r="B197" s="5"/>
      <c r="C197" s="5"/>
      <c r="D197" s="5"/>
      <c r="E197" s="5"/>
      <c r="F197" s="5"/>
      <c r="G197" s="5"/>
      <c r="H197" s="5"/>
      <c r="I197" s="5"/>
      <c r="J197" s="5"/>
      <c r="K197" s="5"/>
      <c r="L197" s="5"/>
      <c r="M197" s="5"/>
    </row>
    <row r="198" spans="1:17" x14ac:dyDescent="0.25">
      <c r="A198" s="5"/>
      <c r="B198" s="5"/>
      <c r="C198" s="5"/>
      <c r="D198" s="5"/>
      <c r="E198" s="5"/>
      <c r="F198" s="5"/>
      <c r="G198" s="5"/>
      <c r="H198" s="5"/>
      <c r="I198" s="5"/>
      <c r="J198" s="5"/>
      <c r="K198" s="5"/>
      <c r="L198" s="5"/>
      <c r="M198" s="5"/>
    </row>
    <row r="199" spans="1:17" x14ac:dyDescent="0.25">
      <c r="A199" s="5"/>
      <c r="B199" s="5"/>
      <c r="C199" s="5"/>
      <c r="D199" s="5"/>
      <c r="E199" s="5"/>
      <c r="F199" s="5"/>
      <c r="G199" s="5"/>
      <c r="H199" s="5"/>
      <c r="I199" s="5"/>
      <c r="J199" s="5"/>
      <c r="K199" s="5"/>
      <c r="L199" s="5"/>
      <c r="M199" s="5"/>
    </row>
    <row r="200" spans="1:17" x14ac:dyDescent="0.25">
      <c r="A200" s="5"/>
      <c r="B200" s="5"/>
      <c r="C200" s="5"/>
      <c r="D200" s="5"/>
      <c r="E200" s="5"/>
      <c r="F200" s="5"/>
      <c r="G200" s="5"/>
      <c r="H200" s="5"/>
      <c r="I200" s="5"/>
      <c r="J200" s="5"/>
      <c r="K200" s="5"/>
      <c r="L200" s="5"/>
      <c r="M200" s="5"/>
    </row>
    <row r="201" spans="1:17" x14ac:dyDescent="0.25">
      <c r="A201" s="5"/>
      <c r="B201" s="5"/>
      <c r="C201" s="5"/>
      <c r="D201" s="5"/>
      <c r="E201" s="5"/>
      <c r="F201" s="5"/>
      <c r="G201" s="5"/>
      <c r="H201" s="5"/>
      <c r="I201" s="5"/>
      <c r="J201" s="5"/>
      <c r="K201" s="5"/>
      <c r="L201" s="5"/>
      <c r="M201" s="5"/>
    </row>
    <row r="202" spans="1:17" x14ac:dyDescent="0.25">
      <c r="A202" s="5"/>
      <c r="B202" s="5"/>
      <c r="C202" s="5"/>
      <c r="D202" s="5"/>
      <c r="E202" s="5"/>
      <c r="F202" s="5"/>
      <c r="G202" s="5"/>
      <c r="H202" s="5"/>
      <c r="I202" s="5"/>
      <c r="J202" s="5"/>
      <c r="K202" s="5"/>
      <c r="L202" s="5"/>
      <c r="M202" s="5"/>
    </row>
    <row r="203" spans="1:17" x14ac:dyDescent="0.25">
      <c r="A203" s="5"/>
      <c r="B203" s="5"/>
      <c r="C203" s="5"/>
      <c r="D203" s="5"/>
      <c r="E203" s="5"/>
      <c r="F203" s="5"/>
      <c r="G203" s="5"/>
      <c r="H203" s="5"/>
      <c r="I203" s="5"/>
      <c r="J203" s="5"/>
      <c r="K203" s="5"/>
      <c r="L203" s="5"/>
      <c r="M203" s="5"/>
    </row>
    <row r="204" spans="1:17" x14ac:dyDescent="0.25">
      <c r="A204" s="5"/>
      <c r="B204" s="5"/>
      <c r="C204" s="5"/>
      <c r="D204" s="5"/>
      <c r="E204" s="5"/>
      <c r="F204" s="5"/>
      <c r="G204" s="5"/>
      <c r="H204" s="5"/>
      <c r="I204" s="5"/>
      <c r="J204" s="5"/>
      <c r="K204" s="5"/>
      <c r="L204" s="5"/>
      <c r="M204" s="5"/>
    </row>
    <row r="205" spans="1:17" x14ac:dyDescent="0.25">
      <c r="A205" s="5"/>
      <c r="B205" s="5"/>
      <c r="C205" s="5"/>
      <c r="D205" s="5"/>
      <c r="E205" s="5"/>
      <c r="F205" s="5"/>
      <c r="G205" s="5"/>
      <c r="H205" s="5"/>
      <c r="I205" s="5"/>
      <c r="J205" s="5"/>
      <c r="K205" s="5"/>
      <c r="L205" s="5"/>
      <c r="M205" s="5"/>
    </row>
    <row r="206" spans="1:17" x14ac:dyDescent="0.25">
      <c r="A206" s="5"/>
      <c r="B206" s="5"/>
      <c r="C206" s="5"/>
      <c r="D206" s="5"/>
      <c r="E206" s="5"/>
      <c r="F206" s="5"/>
      <c r="G206" s="5"/>
      <c r="H206" s="5"/>
      <c r="I206" s="5"/>
      <c r="J206" s="5"/>
      <c r="K206" s="5"/>
      <c r="L206" s="5"/>
      <c r="M206" s="5"/>
    </row>
    <row r="207" spans="1:17" x14ac:dyDescent="0.25">
      <c r="A207" s="5"/>
      <c r="B207" s="5"/>
      <c r="C207" s="5"/>
      <c r="D207" s="5"/>
      <c r="E207" s="5"/>
      <c r="F207" s="5"/>
      <c r="G207" s="5"/>
      <c r="H207" s="5"/>
      <c r="I207" s="5"/>
      <c r="J207" s="5"/>
      <c r="K207" s="5"/>
      <c r="L207" s="5"/>
      <c r="M207" s="5"/>
    </row>
    <row r="208" spans="1:17" x14ac:dyDescent="0.25">
      <c r="A208" s="5"/>
      <c r="B208" s="5"/>
      <c r="C208" s="5"/>
      <c r="D208" s="5"/>
      <c r="E208" s="5"/>
      <c r="F208" s="5"/>
      <c r="G208" s="5"/>
      <c r="H208" s="5"/>
      <c r="I208" s="5"/>
      <c r="J208" s="5"/>
      <c r="K208" s="5"/>
      <c r="L208" s="5"/>
      <c r="M208" s="5"/>
    </row>
    <row r="209" spans="1:13" x14ac:dyDescent="0.25">
      <c r="A209" s="5"/>
      <c r="B209" s="5"/>
      <c r="C209" s="5"/>
      <c r="D209" s="5"/>
      <c r="E209" s="5"/>
      <c r="F209" s="5"/>
      <c r="G209" s="5"/>
      <c r="H209" s="5"/>
      <c r="I209" s="5"/>
      <c r="J209" s="5"/>
      <c r="K209" s="5"/>
      <c r="L209" s="5"/>
      <c r="M209" s="5"/>
    </row>
    <row r="210" spans="1:13" x14ac:dyDescent="0.25">
      <c r="A210" s="5"/>
      <c r="B210" s="5"/>
      <c r="C210" s="5"/>
      <c r="D210" s="5"/>
      <c r="E210" s="5"/>
      <c r="F210" s="5"/>
      <c r="G210" s="5"/>
      <c r="H210" s="5"/>
      <c r="I210" s="5"/>
      <c r="J210" s="5"/>
      <c r="K210" s="5"/>
      <c r="L210" s="5"/>
      <c r="M210" s="5"/>
    </row>
    <row r="211" spans="1:13" x14ac:dyDescent="0.25">
      <c r="A211" s="5"/>
      <c r="B211" s="5"/>
      <c r="C211" s="5"/>
      <c r="D211" s="5"/>
      <c r="E211" s="5"/>
      <c r="F211" s="5"/>
      <c r="G211" s="5"/>
      <c r="H211" s="5"/>
      <c r="I211" s="5"/>
      <c r="J211" s="5"/>
      <c r="K211" s="5"/>
      <c r="L211" s="5"/>
      <c r="M211" s="5"/>
    </row>
    <row r="212" spans="1:13" x14ac:dyDescent="0.25">
      <c r="A212" s="5"/>
      <c r="B212" s="5"/>
      <c r="C212" s="5"/>
      <c r="D212" s="5"/>
      <c r="E212" s="5"/>
      <c r="F212" s="5"/>
      <c r="G212" s="5"/>
      <c r="H212" s="5"/>
      <c r="I212" s="5"/>
      <c r="J212" s="5"/>
      <c r="K212" s="5"/>
      <c r="L212" s="5"/>
      <c r="M212" s="5"/>
    </row>
    <row r="213" spans="1:13" x14ac:dyDescent="0.25">
      <c r="A213" s="5"/>
      <c r="B213" s="5"/>
      <c r="C213" s="5"/>
      <c r="D213" s="5"/>
      <c r="E213" s="5"/>
      <c r="F213" s="5"/>
      <c r="G213" s="5"/>
      <c r="H213" s="5"/>
      <c r="I213" s="5"/>
      <c r="J213" s="5"/>
      <c r="K213" s="5"/>
      <c r="L213" s="5"/>
      <c r="M213" s="5"/>
    </row>
    <row r="214" spans="1:13" x14ac:dyDescent="0.25">
      <c r="A214" s="5"/>
      <c r="B214" s="5"/>
      <c r="C214" s="5"/>
      <c r="D214" s="5"/>
      <c r="E214" s="5"/>
      <c r="F214" s="5"/>
      <c r="G214" s="5"/>
      <c r="H214" s="5"/>
      <c r="I214" s="5"/>
      <c r="J214" s="5"/>
      <c r="K214" s="5"/>
      <c r="L214" s="5"/>
      <c r="M214" s="5"/>
    </row>
    <row r="215" spans="1:13" x14ac:dyDescent="0.25">
      <c r="A215" s="5"/>
      <c r="B215" s="5"/>
      <c r="C215" s="5"/>
      <c r="D215" s="5"/>
      <c r="E215" s="5"/>
      <c r="F215" s="5"/>
      <c r="G215" s="5"/>
      <c r="H215" s="5"/>
      <c r="I215" s="5"/>
      <c r="J215" s="5"/>
      <c r="K215" s="5"/>
      <c r="L215" s="5"/>
      <c r="M215" s="5"/>
    </row>
    <row r="216" spans="1:13" x14ac:dyDescent="0.25">
      <c r="A216" s="5"/>
      <c r="B216" s="5"/>
      <c r="C216" s="5"/>
      <c r="D216" s="5"/>
      <c r="E216" s="5"/>
      <c r="F216" s="5"/>
      <c r="G216" s="5"/>
      <c r="H216" s="5"/>
      <c r="I216" s="5"/>
      <c r="J216" s="5"/>
      <c r="K216" s="5"/>
      <c r="L216" s="5"/>
      <c r="M216" s="5"/>
    </row>
    <row r="217" spans="1:13" x14ac:dyDescent="0.25">
      <c r="A217" s="5"/>
      <c r="B217" s="5"/>
      <c r="C217" s="5"/>
      <c r="D217" s="5"/>
      <c r="E217" s="5"/>
      <c r="F217" s="5"/>
      <c r="G217" s="5"/>
      <c r="H217" s="5"/>
      <c r="I217" s="5"/>
      <c r="J217" s="5"/>
      <c r="K217" s="5"/>
      <c r="L217" s="5"/>
      <c r="M217" s="5"/>
    </row>
    <row r="218" spans="1:13" x14ac:dyDescent="0.25">
      <c r="A218" s="5"/>
      <c r="B218" s="5"/>
      <c r="C218" s="5"/>
      <c r="D218" s="5"/>
      <c r="E218" s="5"/>
      <c r="F218" s="5"/>
      <c r="G218" s="5"/>
      <c r="H218" s="5"/>
      <c r="I218" s="5"/>
      <c r="J218" s="5"/>
      <c r="K218" s="5"/>
      <c r="L218" s="5"/>
      <c r="M218" s="5"/>
    </row>
    <row r="219" spans="1:13" x14ac:dyDescent="0.25">
      <c r="A219" s="5"/>
      <c r="B219" s="5"/>
      <c r="C219" s="5"/>
      <c r="D219" s="5"/>
      <c r="E219" s="5"/>
      <c r="F219" s="5"/>
      <c r="G219" s="5"/>
      <c r="H219" s="5"/>
      <c r="I219" s="5"/>
      <c r="J219" s="5"/>
      <c r="K219" s="5"/>
      <c r="L219" s="5"/>
      <c r="M219" s="5"/>
    </row>
    <row r="220" spans="1:13" x14ac:dyDescent="0.25">
      <c r="A220" s="5"/>
      <c r="B220" s="5"/>
      <c r="C220" s="5"/>
      <c r="D220" s="5"/>
      <c r="E220" s="5"/>
      <c r="F220" s="5"/>
      <c r="G220" s="5"/>
      <c r="H220" s="5"/>
      <c r="I220" s="5"/>
      <c r="J220" s="5"/>
      <c r="K220" s="5"/>
      <c r="L220" s="5"/>
      <c r="M220" s="5"/>
    </row>
    <row r="221" spans="1:13" x14ac:dyDescent="0.25">
      <c r="A221" s="5"/>
      <c r="B221" s="5"/>
      <c r="C221" s="5"/>
      <c r="D221" s="5"/>
      <c r="E221" s="5"/>
      <c r="F221" s="5"/>
      <c r="G221" s="5"/>
      <c r="H221" s="5"/>
      <c r="I221" s="5"/>
      <c r="J221" s="5"/>
      <c r="K221" s="5"/>
      <c r="L221" s="5"/>
      <c r="M221" s="5"/>
    </row>
    <row r="222" spans="1:13" x14ac:dyDescent="0.25">
      <c r="A222" s="5"/>
      <c r="B222" s="5"/>
      <c r="C222" s="5"/>
      <c r="D222" s="5"/>
      <c r="E222" s="5"/>
      <c r="F222" s="5"/>
      <c r="G222" s="5"/>
      <c r="H222" s="5"/>
      <c r="I222" s="5"/>
      <c r="J222" s="5"/>
      <c r="K222" s="5"/>
      <c r="L222" s="5"/>
      <c r="M222" s="5"/>
    </row>
    <row r="223" spans="1:13" x14ac:dyDescent="0.25">
      <c r="A223" s="5"/>
      <c r="B223" s="5"/>
      <c r="C223" s="5"/>
      <c r="D223" s="5"/>
      <c r="E223" s="5"/>
      <c r="F223" s="5"/>
      <c r="G223" s="5"/>
      <c r="H223" s="5"/>
      <c r="I223" s="5"/>
      <c r="J223" s="5"/>
      <c r="K223" s="5"/>
      <c r="L223" s="5"/>
      <c r="M223" s="5"/>
    </row>
    <row r="224" spans="1:13" x14ac:dyDescent="0.25">
      <c r="A224" s="5"/>
      <c r="B224" s="5"/>
      <c r="C224" s="5"/>
      <c r="D224" s="5"/>
      <c r="E224" s="5"/>
      <c r="F224" s="5"/>
      <c r="G224" s="5"/>
      <c r="H224" s="5"/>
      <c r="I224" s="5"/>
      <c r="J224" s="5"/>
      <c r="K224" s="5"/>
      <c r="L224" s="5"/>
      <c r="M224" s="5"/>
    </row>
    <row r="225" spans="1:13" x14ac:dyDescent="0.25">
      <c r="A225" s="5"/>
      <c r="B225" s="5"/>
      <c r="C225" s="5"/>
      <c r="D225" s="5"/>
      <c r="E225" s="5"/>
      <c r="F225" s="5"/>
      <c r="G225" s="5"/>
      <c r="H225" s="5"/>
      <c r="I225" s="5"/>
      <c r="J225" s="5"/>
      <c r="K225" s="5"/>
      <c r="L225" s="5"/>
      <c r="M225" s="5"/>
    </row>
    <row r="226" spans="1:13" x14ac:dyDescent="0.25">
      <c r="A226" s="5"/>
      <c r="B226" s="5"/>
      <c r="C226" s="5"/>
      <c r="D226" s="5"/>
      <c r="E226" s="5"/>
      <c r="F226" s="5"/>
      <c r="G226" s="5"/>
      <c r="H226" s="5"/>
      <c r="I226" s="5"/>
      <c r="J226" s="5"/>
      <c r="K226" s="5"/>
      <c r="L226" s="5"/>
      <c r="M226" s="5"/>
    </row>
    <row r="227" spans="1:13" x14ac:dyDescent="0.25">
      <c r="A227" s="5"/>
      <c r="B227" s="5"/>
      <c r="C227" s="5"/>
      <c r="D227" s="5"/>
      <c r="E227" s="5"/>
      <c r="F227" s="5"/>
      <c r="G227" s="5"/>
      <c r="H227" s="5"/>
      <c r="I227" s="5"/>
      <c r="J227" s="5"/>
      <c r="K227" s="5"/>
      <c r="L227" s="5"/>
      <c r="M227" s="5"/>
    </row>
    <row r="228" spans="1:13" x14ac:dyDescent="0.25">
      <c r="A228" s="5"/>
      <c r="B228" s="5"/>
      <c r="C228" s="5"/>
      <c r="D228" s="5"/>
      <c r="E228" s="5"/>
      <c r="F228" s="5"/>
      <c r="G228" s="5"/>
      <c r="H228" s="5"/>
      <c r="I228" s="5"/>
      <c r="J228" s="5"/>
      <c r="K228" s="5"/>
      <c r="L228" s="5"/>
      <c r="M228" s="5"/>
    </row>
    <row r="229" spans="1:13" x14ac:dyDescent="0.25">
      <c r="A229" s="5"/>
      <c r="B229" s="5"/>
      <c r="C229" s="5"/>
      <c r="D229" s="5"/>
      <c r="E229" s="5"/>
      <c r="F229" s="5"/>
      <c r="G229" s="5"/>
      <c r="H229" s="5"/>
      <c r="I229" s="5"/>
      <c r="J229" s="5"/>
      <c r="K229" s="5"/>
      <c r="L229" s="5"/>
      <c r="M229" s="5"/>
    </row>
  </sheetData>
  <mergeCells count="32">
    <mergeCell ref="B141:E141"/>
    <mergeCell ref="B144:I144"/>
    <mergeCell ref="B129:E129"/>
    <mergeCell ref="B132:E132"/>
    <mergeCell ref="B133:E133"/>
    <mergeCell ref="B134:E134"/>
    <mergeCell ref="B135:E135"/>
    <mergeCell ref="B138:E138"/>
    <mergeCell ref="B128:E128"/>
    <mergeCell ref="A80:N81"/>
    <mergeCell ref="A82:R82"/>
    <mergeCell ref="A84:N84"/>
    <mergeCell ref="P84:R84"/>
    <mergeCell ref="A99:O99"/>
    <mergeCell ref="B121:G121"/>
    <mergeCell ref="B122:G122"/>
    <mergeCell ref="B123:G123"/>
    <mergeCell ref="B124:E124"/>
    <mergeCell ref="B126:E126"/>
    <mergeCell ref="B127:E127"/>
    <mergeCell ref="A70:N70"/>
    <mergeCell ref="A1:Q1"/>
    <mergeCell ref="A2:Q2"/>
    <mergeCell ref="A3:Q3"/>
    <mergeCell ref="A14:Q15"/>
    <mergeCell ref="A16:Q16"/>
    <mergeCell ref="A30:R31"/>
    <mergeCell ref="A32:R32"/>
    <mergeCell ref="A59:R60"/>
    <mergeCell ref="A61:Q61"/>
    <mergeCell ref="P63:Q63"/>
    <mergeCell ref="A68:Q69"/>
  </mergeCells>
  <hyperlinks>
    <hyperlink ref="B121" r:id="rId1" xr:uid="{00000000-0004-0000-0200-000000000000}"/>
    <hyperlink ref="B123" r:id="rId2" xr:uid="{00000000-0004-0000-0200-000001000000}"/>
    <hyperlink ref="B126" r:id="rId3" xr:uid="{00000000-0004-0000-0200-000002000000}"/>
    <hyperlink ref="B127" r:id="rId4" xr:uid="{00000000-0004-0000-0200-000003000000}"/>
    <hyperlink ref="B129" r:id="rId5" xr:uid="{00000000-0004-0000-0200-000004000000}"/>
    <hyperlink ref="B128" r:id="rId6" xr:uid="{00000000-0004-0000-0200-000005000000}"/>
    <hyperlink ref="B132" r:id="rId7" xr:uid="{00000000-0004-0000-0200-000006000000}"/>
    <hyperlink ref="B133" r:id="rId8" xr:uid="{00000000-0004-0000-0200-000007000000}"/>
    <hyperlink ref="B138" r:id="rId9" xr:uid="{00000000-0004-0000-0200-000008000000}"/>
    <hyperlink ref="B141" r:id="rId10" location="r=summary;fi=u-ttyRWPCG-nDUQbH0lEicFA" xr:uid="{00000000-0004-0000-0200-000009000000}"/>
    <hyperlink ref="B122" r:id="rId11" xr:uid="{00000000-0004-0000-0200-00000A000000}"/>
    <hyperlink ref="B134" r:id="rId12" xr:uid="{00000000-0004-0000-0200-00000B000000}"/>
    <hyperlink ref="B135" r:id="rId13" xr:uid="{00000000-0004-0000-0200-00000C000000}"/>
    <hyperlink ref="B144" r:id="rId14" location="dashboard/4SRxl9ttSIa0TFDwy9AgFQ/a20962617w41617978p41486707/" xr:uid="{00000000-0004-0000-0200-00000D000000}"/>
  </hyperlinks>
  <pageMargins left="0.7" right="0.7" top="0.75" bottom="0.75" header="0.3" footer="0.3"/>
  <legacyDrawing r:id="rId1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229"/>
  <sheetViews>
    <sheetView tabSelected="1" zoomScale="86" zoomScaleNormal="86" workbookViewId="0">
      <selection activeCell="L7" sqref="L7"/>
    </sheetView>
  </sheetViews>
  <sheetFormatPr defaultColWidth="8.625" defaultRowHeight="15" x14ac:dyDescent="0.25"/>
  <cols>
    <col min="1" max="1" width="32.875" style="133" customWidth="1"/>
    <col min="2" max="12" width="9.625" style="133" customWidth="1"/>
    <col min="13" max="13" width="13.25" style="133" customWidth="1"/>
    <col min="14" max="15" width="9.625" style="133" customWidth="1"/>
    <col min="16" max="16" width="13.625" style="86" customWidth="1"/>
    <col min="17" max="18" width="9.625" style="133" customWidth="1"/>
    <col min="19" max="19" width="13.375" style="133" customWidth="1"/>
    <col min="20" max="20" width="11.875" style="133" customWidth="1"/>
    <col min="21" max="16384" width="8.625" style="133"/>
  </cols>
  <sheetData>
    <row r="1" spans="1:20" ht="25.5" customHeight="1" x14ac:dyDescent="0.25">
      <c r="A1" s="378" t="s">
        <v>285</v>
      </c>
      <c r="B1" s="378"/>
      <c r="C1" s="378"/>
      <c r="D1" s="378"/>
      <c r="E1" s="378"/>
      <c r="F1" s="378"/>
      <c r="G1" s="378"/>
      <c r="H1" s="378"/>
      <c r="I1" s="378"/>
      <c r="J1" s="378"/>
      <c r="K1" s="378"/>
      <c r="L1" s="378"/>
      <c r="M1" s="378"/>
      <c r="N1" s="378"/>
      <c r="O1" s="378"/>
      <c r="P1" s="378"/>
      <c r="Q1" s="378"/>
      <c r="R1" s="12"/>
      <c r="S1" s="12"/>
      <c r="T1" s="12"/>
    </row>
    <row r="2" spans="1:20" x14ac:dyDescent="0.25">
      <c r="A2" s="379"/>
      <c r="B2" s="379"/>
      <c r="C2" s="379"/>
      <c r="D2" s="379"/>
      <c r="E2" s="379"/>
      <c r="F2" s="379"/>
      <c r="G2" s="379"/>
      <c r="H2" s="379"/>
      <c r="I2" s="379"/>
      <c r="J2" s="379"/>
      <c r="K2" s="379"/>
      <c r="L2" s="379"/>
      <c r="M2" s="379"/>
      <c r="N2" s="379"/>
      <c r="O2" s="379"/>
      <c r="P2" s="379"/>
      <c r="Q2" s="379"/>
      <c r="R2" s="86"/>
      <c r="S2" s="86"/>
      <c r="T2" s="86"/>
    </row>
    <row r="3" spans="1:20" ht="25.15" customHeight="1" x14ac:dyDescent="0.25">
      <c r="A3" s="380" t="s">
        <v>31</v>
      </c>
      <c r="B3" s="381"/>
      <c r="C3" s="381"/>
      <c r="D3" s="381"/>
      <c r="E3" s="381"/>
      <c r="F3" s="381"/>
      <c r="G3" s="381"/>
      <c r="H3" s="381"/>
      <c r="I3" s="381"/>
      <c r="J3" s="381"/>
      <c r="K3" s="381"/>
      <c r="L3" s="381"/>
      <c r="M3" s="381"/>
      <c r="N3" s="381"/>
      <c r="O3" s="381"/>
      <c r="P3" s="381"/>
      <c r="Q3" s="381"/>
    </row>
    <row r="4" spans="1:20" s="6" customFormat="1" x14ac:dyDescent="0.25">
      <c r="A4" s="14"/>
      <c r="B4" s="15" t="s">
        <v>25</v>
      </c>
      <c r="C4" s="15" t="s">
        <v>3</v>
      </c>
      <c r="D4" s="16" t="s">
        <v>4</v>
      </c>
      <c r="E4" s="17" t="s">
        <v>5</v>
      </c>
      <c r="F4" s="17" t="s">
        <v>6</v>
      </c>
      <c r="G4" s="17" t="s">
        <v>7</v>
      </c>
      <c r="H4" s="17" t="s">
        <v>8</v>
      </c>
      <c r="I4" s="17" t="s">
        <v>22</v>
      </c>
      <c r="J4" s="17" t="s">
        <v>20</v>
      </c>
      <c r="K4" s="17" t="s">
        <v>21</v>
      </c>
      <c r="L4" s="17" t="s">
        <v>19</v>
      </c>
      <c r="M4" s="17" t="s">
        <v>26</v>
      </c>
      <c r="N4" s="261">
        <v>2018</v>
      </c>
      <c r="O4" s="261">
        <v>2017</v>
      </c>
      <c r="P4" s="259">
        <v>2016</v>
      </c>
      <c r="Q4" s="261">
        <v>2015</v>
      </c>
      <c r="R4" s="133"/>
    </row>
    <row r="5" spans="1:20" s="6" customFormat="1" ht="18.75" x14ac:dyDescent="0.3">
      <c r="A5" s="19" t="s">
        <v>56</v>
      </c>
      <c r="B5" s="20"/>
      <c r="C5" s="20"/>
      <c r="D5" s="21"/>
      <c r="E5" s="22"/>
      <c r="F5" s="22"/>
      <c r="G5" s="22"/>
      <c r="H5" s="22"/>
      <c r="I5" s="22"/>
      <c r="J5" s="22"/>
      <c r="K5" s="22"/>
      <c r="L5" s="22"/>
      <c r="M5" s="22"/>
      <c r="N5" s="22"/>
      <c r="O5" s="22"/>
      <c r="P5" s="23"/>
      <c r="Q5" s="22"/>
      <c r="R5" s="133"/>
    </row>
    <row r="6" spans="1:20" x14ac:dyDescent="0.25">
      <c r="A6" s="24" t="s">
        <v>60</v>
      </c>
      <c r="B6" s="25"/>
      <c r="C6" s="25"/>
      <c r="D6" s="25"/>
      <c r="E6" s="25"/>
      <c r="F6" s="25"/>
      <c r="G6" s="25"/>
      <c r="H6" s="25"/>
      <c r="I6" s="25"/>
      <c r="J6" s="25"/>
      <c r="K6" s="25"/>
      <c r="L6" s="25"/>
      <c r="M6" s="25">
        <v>2954</v>
      </c>
      <c r="N6" s="124">
        <v>2737</v>
      </c>
      <c r="O6" s="124">
        <v>2551</v>
      </c>
      <c r="P6" s="25">
        <v>2260</v>
      </c>
      <c r="Q6" s="25">
        <v>1717</v>
      </c>
    </row>
    <row r="7" spans="1:20" x14ac:dyDescent="0.25">
      <c r="A7" s="24" t="s">
        <v>61</v>
      </c>
      <c r="B7" s="25"/>
      <c r="C7" s="25"/>
      <c r="D7" s="25"/>
      <c r="E7" s="25"/>
      <c r="F7" s="25"/>
      <c r="G7" s="25"/>
      <c r="H7" s="25"/>
      <c r="I7" s="25"/>
      <c r="J7" s="25"/>
      <c r="K7" s="25"/>
      <c r="L7" s="25"/>
      <c r="M7" s="25">
        <v>567</v>
      </c>
      <c r="N7" s="25">
        <v>523</v>
      </c>
      <c r="O7" s="25">
        <v>493</v>
      </c>
      <c r="P7" s="25">
        <v>402</v>
      </c>
      <c r="Q7" s="25">
        <v>298</v>
      </c>
    </row>
    <row r="8" spans="1:20" s="205" customFormat="1" x14ac:dyDescent="0.25">
      <c r="A8" s="39" t="s">
        <v>62</v>
      </c>
      <c r="B8" s="97"/>
      <c r="C8" s="97"/>
      <c r="D8" s="97"/>
      <c r="E8" s="97"/>
      <c r="F8" s="97"/>
      <c r="G8" s="97"/>
      <c r="H8" s="97"/>
      <c r="I8" s="97"/>
      <c r="J8" s="97"/>
      <c r="K8" s="97"/>
      <c r="L8" s="97"/>
      <c r="M8" s="97">
        <v>198</v>
      </c>
      <c r="N8" s="97">
        <v>170</v>
      </c>
      <c r="O8" s="97">
        <v>161</v>
      </c>
      <c r="P8" s="97">
        <v>148</v>
      </c>
      <c r="Q8" s="97" t="s">
        <v>16</v>
      </c>
    </row>
    <row r="9" spans="1:20" x14ac:dyDescent="0.25">
      <c r="A9" s="24" t="s">
        <v>63</v>
      </c>
      <c r="B9" s="25"/>
      <c r="C9" s="25"/>
      <c r="D9" s="25"/>
      <c r="E9" s="25"/>
      <c r="F9" s="25"/>
      <c r="G9" s="25"/>
      <c r="H9" s="25"/>
      <c r="I9" s="25"/>
      <c r="J9" s="124"/>
      <c r="K9" s="25"/>
      <c r="L9" s="25"/>
      <c r="M9" s="25">
        <v>814</v>
      </c>
      <c r="N9" s="25">
        <v>641</v>
      </c>
      <c r="O9" s="25">
        <v>467</v>
      </c>
      <c r="P9" s="25">
        <v>294</v>
      </c>
      <c r="Q9" s="25" t="s">
        <v>16</v>
      </c>
    </row>
    <row r="10" spans="1:20" x14ac:dyDescent="0.25">
      <c r="A10" s="84" t="s">
        <v>30</v>
      </c>
      <c r="B10" s="124"/>
      <c r="C10" s="124"/>
      <c r="D10" s="124"/>
      <c r="E10" s="97"/>
      <c r="F10" s="97"/>
      <c r="G10" s="97"/>
      <c r="H10" s="124"/>
      <c r="I10" s="124"/>
      <c r="J10" s="124"/>
      <c r="K10" s="124"/>
      <c r="L10" s="124"/>
      <c r="M10" s="124">
        <v>15061</v>
      </c>
      <c r="N10" s="124">
        <v>12039</v>
      </c>
      <c r="O10" s="25">
        <v>8921</v>
      </c>
      <c r="P10" s="25">
        <v>7795</v>
      </c>
      <c r="Q10" s="25">
        <v>5498</v>
      </c>
    </row>
    <row r="11" spans="1:20" x14ac:dyDescent="0.25">
      <c r="A11" s="26" t="s">
        <v>29</v>
      </c>
      <c r="B11" s="27"/>
      <c r="C11" s="27"/>
      <c r="D11" s="27"/>
      <c r="E11" s="27"/>
      <c r="F11" s="27"/>
      <c r="G11" s="27"/>
      <c r="H11" s="27"/>
      <c r="I11" s="27"/>
      <c r="J11" s="27"/>
      <c r="K11" s="27"/>
      <c r="L11" s="27"/>
      <c r="M11" s="27">
        <f t="shared" ref="M11" si="0">SUM(M6:M10)</f>
        <v>19594</v>
      </c>
      <c r="N11" s="144">
        <f>SUM(N6:N10)</f>
        <v>16110</v>
      </c>
      <c r="O11" s="144">
        <f>SUM(O6:O10)</f>
        <v>12593</v>
      </c>
      <c r="P11" s="27">
        <f>SUM(P6:P10)</f>
        <v>10899</v>
      </c>
      <c r="Q11" s="27">
        <f>SUM(Q6:Q10)</f>
        <v>7513</v>
      </c>
    </row>
    <row r="12" spans="1:20" x14ac:dyDescent="0.25">
      <c r="A12" s="24" t="s">
        <v>9</v>
      </c>
      <c r="B12" s="25"/>
      <c r="C12" s="25"/>
      <c r="D12" s="25"/>
      <c r="E12" s="25"/>
      <c r="F12" s="25"/>
      <c r="G12" s="25"/>
      <c r="H12" s="25"/>
      <c r="I12" s="25"/>
      <c r="J12" s="25"/>
      <c r="K12" s="25"/>
      <c r="L12" s="25"/>
      <c r="M12" s="25"/>
      <c r="N12" s="25"/>
      <c r="O12" s="25"/>
      <c r="P12" s="25"/>
      <c r="Q12" s="25"/>
      <c r="S12" s="3"/>
    </row>
    <row r="13" spans="1:20" s="6" customFormat="1" x14ac:dyDescent="0.25">
      <c r="A13" s="26" t="s">
        <v>10</v>
      </c>
      <c r="B13" s="27">
        <f>SUM(B11:B12)</f>
        <v>0</v>
      </c>
      <c r="C13" s="27">
        <f t="shared" ref="C13:J13" si="1">SUM(C11:C12)</f>
        <v>0</v>
      </c>
      <c r="D13" s="27">
        <f t="shared" si="1"/>
        <v>0</v>
      </c>
      <c r="E13" s="27">
        <f t="shared" si="1"/>
        <v>0</v>
      </c>
      <c r="F13" s="27">
        <f t="shared" si="1"/>
        <v>0</v>
      </c>
      <c r="G13" s="27">
        <f t="shared" si="1"/>
        <v>0</v>
      </c>
      <c r="H13" s="27">
        <f t="shared" si="1"/>
        <v>0</v>
      </c>
      <c r="I13" s="27">
        <f t="shared" si="1"/>
        <v>0</v>
      </c>
      <c r="J13" s="27">
        <f t="shared" si="1"/>
        <v>0</v>
      </c>
      <c r="K13" s="27">
        <f>SUM(K8:K12)</f>
        <v>0</v>
      </c>
      <c r="L13" s="27"/>
      <c r="M13" s="27">
        <v>19594</v>
      </c>
      <c r="N13" s="144">
        <v>16110</v>
      </c>
      <c r="O13" s="254">
        <v>12593</v>
      </c>
      <c r="P13" s="281">
        <f>SUM(P11)</f>
        <v>10899</v>
      </c>
      <c r="Q13" s="254">
        <f>SUM(Q11:Q12)</f>
        <v>7513</v>
      </c>
      <c r="R13" s="133"/>
    </row>
    <row r="14" spans="1:20" s="6" customFormat="1" x14ac:dyDescent="0.25">
      <c r="A14" s="382"/>
      <c r="B14" s="382"/>
      <c r="C14" s="382"/>
      <c r="D14" s="382"/>
      <c r="E14" s="382"/>
      <c r="F14" s="382"/>
      <c r="G14" s="382"/>
      <c r="H14" s="382"/>
      <c r="I14" s="382"/>
      <c r="J14" s="382"/>
      <c r="K14" s="382"/>
      <c r="L14" s="382"/>
      <c r="M14" s="382"/>
      <c r="N14" s="382"/>
      <c r="O14" s="382"/>
      <c r="P14" s="382"/>
      <c r="Q14" s="382"/>
      <c r="R14" s="9"/>
      <c r="S14" s="9"/>
    </row>
    <row r="15" spans="1:20" s="6" customFormat="1" x14ac:dyDescent="0.25">
      <c r="A15" s="383"/>
      <c r="B15" s="383"/>
      <c r="C15" s="383"/>
      <c r="D15" s="383"/>
      <c r="E15" s="383"/>
      <c r="F15" s="383"/>
      <c r="G15" s="383"/>
      <c r="H15" s="383"/>
      <c r="I15" s="383"/>
      <c r="J15" s="383"/>
      <c r="K15" s="383"/>
      <c r="L15" s="383"/>
      <c r="M15" s="383"/>
      <c r="N15" s="383"/>
      <c r="O15" s="383"/>
      <c r="P15" s="383"/>
      <c r="Q15" s="383"/>
      <c r="R15" s="9"/>
      <c r="S15" s="9"/>
    </row>
    <row r="16" spans="1:20" ht="25.15" customHeight="1" x14ac:dyDescent="0.25">
      <c r="A16" s="384" t="s">
        <v>13</v>
      </c>
      <c r="B16" s="385"/>
      <c r="C16" s="385"/>
      <c r="D16" s="385"/>
      <c r="E16" s="385"/>
      <c r="F16" s="385"/>
      <c r="G16" s="385"/>
      <c r="H16" s="385"/>
      <c r="I16" s="385"/>
      <c r="J16" s="385"/>
      <c r="K16" s="385"/>
      <c r="L16" s="385"/>
      <c r="M16" s="385"/>
      <c r="N16" s="385"/>
      <c r="O16" s="385"/>
      <c r="P16" s="385"/>
      <c r="Q16" s="385"/>
    </row>
    <row r="17" spans="1:19" s="6" customFormat="1" x14ac:dyDescent="0.25">
      <c r="A17" s="14"/>
      <c r="B17" s="15" t="s">
        <v>25</v>
      </c>
      <c r="C17" s="15" t="s">
        <v>3</v>
      </c>
      <c r="D17" s="16" t="s">
        <v>4</v>
      </c>
      <c r="E17" s="17" t="s">
        <v>5</v>
      </c>
      <c r="F17" s="17" t="s">
        <v>6</v>
      </c>
      <c r="G17" s="17" t="s">
        <v>7</v>
      </c>
      <c r="H17" s="17" t="s">
        <v>8</v>
      </c>
      <c r="I17" s="17" t="s">
        <v>22</v>
      </c>
      <c r="J17" s="17" t="s">
        <v>20</v>
      </c>
      <c r="K17" s="17" t="s">
        <v>21</v>
      </c>
      <c r="L17" s="17" t="s">
        <v>19</v>
      </c>
      <c r="M17" s="18" t="s">
        <v>26</v>
      </c>
      <c r="N17" s="18">
        <v>2019</v>
      </c>
      <c r="O17" s="18">
        <v>2018</v>
      </c>
      <c r="P17" s="18">
        <v>2017</v>
      </c>
      <c r="Q17" s="119">
        <v>2016</v>
      </c>
      <c r="R17" s="18">
        <v>2015</v>
      </c>
    </row>
    <row r="18" spans="1:19" s="6" customFormat="1" ht="18.75" x14ac:dyDescent="0.3">
      <c r="A18" s="29"/>
      <c r="B18" s="30"/>
      <c r="C18" s="30"/>
      <c r="D18" s="31"/>
      <c r="E18" s="32"/>
      <c r="F18" s="32"/>
      <c r="G18" s="32"/>
      <c r="H18" s="32"/>
      <c r="I18" s="32"/>
      <c r="J18" s="32"/>
      <c r="K18" s="32"/>
      <c r="L18" s="32"/>
      <c r="M18" s="349"/>
      <c r="N18" s="374"/>
      <c r="O18" s="374"/>
      <c r="P18" s="333" t="s">
        <v>64</v>
      </c>
      <c r="Q18" s="334"/>
      <c r="R18" s="334"/>
      <c r="S18" s="133"/>
    </row>
    <row r="19" spans="1:19" s="6" customFormat="1" x14ac:dyDescent="0.25">
      <c r="A19" s="34" t="s">
        <v>111</v>
      </c>
      <c r="B19" s="35"/>
      <c r="C19" s="35"/>
      <c r="D19" s="35"/>
      <c r="E19" s="36"/>
      <c r="F19" s="36"/>
      <c r="G19" s="36"/>
      <c r="H19" s="36"/>
      <c r="I19" s="36"/>
      <c r="J19" s="36"/>
      <c r="K19" s="36"/>
      <c r="L19" s="36"/>
      <c r="M19" s="350"/>
      <c r="N19" s="286"/>
      <c r="O19" s="37"/>
      <c r="P19" s="37"/>
      <c r="Q19" s="108"/>
      <c r="R19" s="37"/>
    </row>
    <row r="20" spans="1:19" x14ac:dyDescent="0.25">
      <c r="A20" s="24" t="s">
        <v>32</v>
      </c>
      <c r="B20" s="131"/>
      <c r="C20" s="131"/>
      <c r="D20" s="131"/>
      <c r="E20" s="131"/>
      <c r="F20" s="131"/>
      <c r="G20" s="131"/>
      <c r="H20" s="131"/>
      <c r="I20" s="131"/>
      <c r="J20" s="38"/>
      <c r="K20" s="131"/>
      <c r="L20" s="38"/>
      <c r="M20" s="351">
        <v>2980</v>
      </c>
      <c r="N20" s="287">
        <v>99427</v>
      </c>
      <c r="O20" s="131">
        <v>83071</v>
      </c>
      <c r="P20" s="131">
        <v>153341</v>
      </c>
      <c r="Q20" s="110">
        <v>200970</v>
      </c>
      <c r="R20" s="38">
        <v>129603</v>
      </c>
    </row>
    <row r="21" spans="1:19" x14ac:dyDescent="0.25">
      <c r="A21" s="24" t="s">
        <v>33</v>
      </c>
      <c r="B21" s="134"/>
      <c r="C21" s="40"/>
      <c r="D21" s="38"/>
      <c r="E21" s="38"/>
      <c r="F21" s="38"/>
      <c r="G21" s="40"/>
      <c r="H21" s="131"/>
      <c r="I21" s="131"/>
      <c r="J21" s="131"/>
      <c r="K21" s="38"/>
      <c r="L21" s="131"/>
      <c r="M21" s="352">
        <v>8846</v>
      </c>
      <c r="N21" s="287">
        <v>24516</v>
      </c>
      <c r="O21" s="131">
        <v>1463</v>
      </c>
      <c r="P21" s="131">
        <v>12725</v>
      </c>
      <c r="Q21" s="111">
        <v>13876</v>
      </c>
      <c r="R21" s="38">
        <v>11201</v>
      </c>
    </row>
    <row r="22" spans="1:19" x14ac:dyDescent="0.25">
      <c r="A22" s="34" t="s">
        <v>65</v>
      </c>
      <c r="B22" s="35"/>
      <c r="C22" s="35"/>
      <c r="D22" s="35"/>
      <c r="E22" s="35"/>
      <c r="F22" s="35"/>
      <c r="G22" s="35"/>
      <c r="H22" s="35"/>
      <c r="I22" s="35"/>
      <c r="J22" s="35"/>
      <c r="K22" s="35"/>
      <c r="L22" s="35"/>
      <c r="M22" s="353"/>
      <c r="N22" s="288"/>
      <c r="O22" s="35"/>
      <c r="P22" s="35"/>
      <c r="Q22" s="108"/>
      <c r="R22" s="35"/>
    </row>
    <row r="23" spans="1:19" x14ac:dyDescent="0.25">
      <c r="A23" s="24" t="s">
        <v>32</v>
      </c>
      <c r="B23" s="122"/>
      <c r="C23" s="131"/>
      <c r="D23" s="131"/>
      <c r="E23" s="131"/>
      <c r="F23" s="131"/>
      <c r="G23" s="131"/>
      <c r="H23" s="131"/>
      <c r="I23" s="131"/>
      <c r="J23" s="38"/>
      <c r="K23" s="38"/>
      <c r="L23" s="38"/>
      <c r="M23" s="351">
        <v>3884</v>
      </c>
      <c r="N23" s="287">
        <v>53262</v>
      </c>
      <c r="O23" s="131">
        <v>40531</v>
      </c>
      <c r="P23" s="131">
        <v>64657</v>
      </c>
      <c r="Q23" s="110">
        <v>144082</v>
      </c>
      <c r="R23" s="38">
        <v>45780</v>
      </c>
    </row>
    <row r="24" spans="1:19" x14ac:dyDescent="0.25">
      <c r="A24" s="24" t="s">
        <v>33</v>
      </c>
      <c r="B24" s="38"/>
      <c r="C24" s="38"/>
      <c r="D24" s="38"/>
      <c r="E24" s="38"/>
      <c r="F24" s="38"/>
      <c r="G24" s="38"/>
      <c r="H24" s="38"/>
      <c r="I24" s="38"/>
      <c r="J24" s="38"/>
      <c r="K24" s="38"/>
      <c r="L24" s="38"/>
      <c r="M24" s="351"/>
      <c r="N24" s="289"/>
      <c r="O24" s="38"/>
      <c r="P24" s="38"/>
      <c r="Q24" s="111"/>
      <c r="R24" s="38"/>
    </row>
    <row r="25" spans="1:19" s="205" customFormat="1" x14ac:dyDescent="0.25">
      <c r="A25" s="245" t="s">
        <v>2</v>
      </c>
      <c r="B25" s="40"/>
      <c r="C25" s="40"/>
      <c r="D25" s="40"/>
      <c r="E25" s="40"/>
      <c r="F25" s="40"/>
      <c r="G25" s="40"/>
      <c r="H25" s="40"/>
      <c r="I25" s="40"/>
      <c r="J25" s="40"/>
      <c r="K25" s="40"/>
      <c r="L25" s="40"/>
      <c r="M25" s="354"/>
      <c r="N25" s="290"/>
      <c r="O25" s="40"/>
      <c r="P25" s="40"/>
      <c r="Q25" s="246"/>
      <c r="R25" s="40"/>
    </row>
    <row r="26" spans="1:19" s="205" customFormat="1" x14ac:dyDescent="0.25">
      <c r="A26" s="39" t="s">
        <v>34</v>
      </c>
      <c r="B26" s="134"/>
      <c r="C26" s="134"/>
      <c r="D26" s="134"/>
      <c r="E26" s="134"/>
      <c r="F26" s="134"/>
      <c r="G26" s="134"/>
      <c r="H26" s="134"/>
      <c r="I26" s="134"/>
      <c r="J26" s="40"/>
      <c r="K26" s="40"/>
      <c r="L26" s="40"/>
      <c r="M26" s="355">
        <v>2588</v>
      </c>
      <c r="N26" s="291">
        <v>27509</v>
      </c>
      <c r="O26" s="185">
        <v>27390</v>
      </c>
      <c r="P26" s="185">
        <v>70744</v>
      </c>
      <c r="Q26" s="247">
        <v>34569</v>
      </c>
      <c r="R26" s="40" t="s">
        <v>16</v>
      </c>
    </row>
    <row r="27" spans="1:19" x14ac:dyDescent="0.25">
      <c r="A27" s="34" t="s">
        <v>35</v>
      </c>
      <c r="B27" s="35"/>
      <c r="C27" s="35"/>
      <c r="D27" s="35"/>
      <c r="E27" s="35"/>
      <c r="F27" s="35"/>
      <c r="G27" s="35"/>
      <c r="H27" s="35"/>
      <c r="I27" s="35"/>
      <c r="J27" s="35"/>
      <c r="K27" s="35"/>
      <c r="L27" s="35"/>
      <c r="M27" s="353"/>
      <c r="N27" s="288"/>
      <c r="O27" s="35"/>
      <c r="P27" s="35"/>
      <c r="Q27" s="109"/>
      <c r="R27" s="35"/>
    </row>
    <row r="28" spans="1:19" x14ac:dyDescent="0.25">
      <c r="A28" s="39" t="s">
        <v>36</v>
      </c>
      <c r="B28" s="40"/>
      <c r="C28" s="40"/>
      <c r="D28" s="40"/>
      <c r="E28" s="40"/>
      <c r="F28" s="40"/>
      <c r="G28" s="40"/>
      <c r="H28" s="40"/>
      <c r="I28" s="40"/>
      <c r="J28" s="40"/>
      <c r="K28" s="40"/>
      <c r="L28" s="40"/>
      <c r="M28" s="354">
        <v>93</v>
      </c>
      <c r="N28" s="289">
        <v>1009</v>
      </c>
      <c r="O28" s="40">
        <v>387</v>
      </c>
      <c r="P28" s="40">
        <v>422</v>
      </c>
      <c r="Q28" s="110">
        <v>508</v>
      </c>
      <c r="R28" s="40">
        <v>611</v>
      </c>
    </row>
    <row r="29" spans="1:19" s="6" customFormat="1" x14ac:dyDescent="0.25">
      <c r="A29" s="41" t="s">
        <v>11</v>
      </c>
      <c r="B29" s="132"/>
      <c r="C29" s="132"/>
      <c r="D29" s="132"/>
      <c r="E29" s="132"/>
      <c r="F29" s="132"/>
      <c r="G29" s="132"/>
      <c r="H29" s="132"/>
      <c r="I29" s="132"/>
      <c r="J29" s="132"/>
      <c r="K29" s="132"/>
      <c r="L29" s="132"/>
      <c r="M29" s="356">
        <f t="shared" ref="M29" si="2">M20+M21+M23+M24+M26+M28</f>
        <v>18391</v>
      </c>
      <c r="N29" s="292">
        <v>204617</v>
      </c>
      <c r="O29" s="132">
        <v>152842</v>
      </c>
      <c r="P29" s="132">
        <v>301899</v>
      </c>
      <c r="Q29" s="112">
        <f>SUM(Q19:Q28)</f>
        <v>394005</v>
      </c>
      <c r="R29" s="104">
        <f>SUM(R20:R28)</f>
        <v>187195</v>
      </c>
    </row>
    <row r="30" spans="1:19" x14ac:dyDescent="0.25">
      <c r="A30" s="386"/>
      <c r="B30" s="386"/>
      <c r="C30" s="386"/>
      <c r="D30" s="386"/>
      <c r="E30" s="386"/>
      <c r="F30" s="386"/>
      <c r="G30" s="386"/>
      <c r="H30" s="386"/>
      <c r="I30" s="386"/>
      <c r="J30" s="386"/>
      <c r="K30" s="386"/>
      <c r="L30" s="386"/>
      <c r="M30" s="386"/>
      <c r="N30" s="386"/>
      <c r="O30" s="386"/>
      <c r="P30" s="386"/>
      <c r="Q30" s="386"/>
      <c r="R30" s="386"/>
    </row>
    <row r="31" spans="1:19" x14ac:dyDescent="0.25">
      <c r="A31" s="387"/>
      <c r="B31" s="387"/>
      <c r="C31" s="387"/>
      <c r="D31" s="387"/>
      <c r="E31" s="387"/>
      <c r="F31" s="387"/>
      <c r="G31" s="387"/>
      <c r="H31" s="387"/>
      <c r="I31" s="387"/>
      <c r="J31" s="387"/>
      <c r="K31" s="387"/>
      <c r="L31" s="387"/>
      <c r="M31" s="387"/>
      <c r="N31" s="387"/>
      <c r="O31" s="387"/>
      <c r="P31" s="387"/>
      <c r="Q31" s="387"/>
      <c r="R31" s="387"/>
    </row>
    <row r="32" spans="1:19" ht="18.75" x14ac:dyDescent="0.25">
      <c r="A32" s="388" t="s">
        <v>14</v>
      </c>
      <c r="B32" s="389"/>
      <c r="C32" s="389"/>
      <c r="D32" s="389"/>
      <c r="E32" s="389"/>
      <c r="F32" s="389"/>
      <c r="G32" s="389"/>
      <c r="H32" s="389"/>
      <c r="I32" s="389"/>
      <c r="J32" s="389"/>
      <c r="K32" s="389"/>
      <c r="L32" s="389"/>
      <c r="M32" s="389"/>
      <c r="N32" s="389"/>
      <c r="O32" s="389"/>
      <c r="P32" s="389"/>
      <c r="Q32" s="389"/>
      <c r="R32" s="389"/>
    </row>
    <row r="33" spans="1:18" s="6" customFormat="1" x14ac:dyDescent="0.25">
      <c r="A33" s="17"/>
      <c r="B33" s="17" t="s">
        <v>25</v>
      </c>
      <c r="C33" s="17" t="s">
        <v>3</v>
      </c>
      <c r="D33" s="15" t="s">
        <v>24</v>
      </c>
      <c r="E33" s="17" t="s">
        <v>5</v>
      </c>
      <c r="F33" s="15" t="s">
        <v>23</v>
      </c>
      <c r="G33" s="16" t="s">
        <v>7</v>
      </c>
      <c r="H33" s="17" t="s">
        <v>18</v>
      </c>
      <c r="I33" s="17" t="s">
        <v>22</v>
      </c>
      <c r="J33" s="17" t="s">
        <v>20</v>
      </c>
      <c r="K33" s="17" t="s">
        <v>21</v>
      </c>
      <c r="L33" s="17" t="s">
        <v>19</v>
      </c>
      <c r="M33" s="17" t="s">
        <v>26</v>
      </c>
      <c r="N33" s="6">
        <v>2019</v>
      </c>
      <c r="O33" s="17">
        <v>2018</v>
      </c>
      <c r="P33" s="17">
        <v>2017</v>
      </c>
      <c r="Q33" s="17">
        <v>2016</v>
      </c>
      <c r="R33" s="17">
        <v>2015</v>
      </c>
    </row>
    <row r="34" spans="1:18" s="6" customFormat="1" ht="18.75" x14ac:dyDescent="0.3">
      <c r="A34" s="45"/>
      <c r="B34" s="46"/>
      <c r="C34" s="46"/>
      <c r="D34" s="47"/>
      <c r="E34" s="46"/>
      <c r="F34" s="47"/>
      <c r="G34" s="48"/>
      <c r="H34" s="46"/>
      <c r="I34" s="46"/>
      <c r="J34" s="46"/>
      <c r="K34" s="46"/>
      <c r="L34" s="46"/>
      <c r="M34" s="303"/>
      <c r="N34" s="257"/>
      <c r="O34" s="258"/>
      <c r="P34" s="335" t="s">
        <v>64</v>
      </c>
      <c r="Q34" s="336"/>
      <c r="R34" s="337"/>
    </row>
    <row r="35" spans="1:18" s="6" customFormat="1" x14ac:dyDescent="0.25">
      <c r="A35" s="49" t="s">
        <v>0</v>
      </c>
      <c r="B35" s="50"/>
      <c r="C35" s="50"/>
      <c r="D35" s="51"/>
      <c r="E35" s="50"/>
      <c r="F35" s="51"/>
      <c r="G35" s="52"/>
      <c r="H35" s="50"/>
      <c r="I35" s="50"/>
      <c r="J35" s="50"/>
      <c r="K35" s="50"/>
      <c r="L35" s="50"/>
      <c r="M35" s="50"/>
      <c r="N35" s="299"/>
      <c r="O35" s="50"/>
      <c r="P35" s="50"/>
      <c r="Q35" s="50"/>
      <c r="R35" s="50"/>
    </row>
    <row r="36" spans="1:18" s="6" customFormat="1" x14ac:dyDescent="0.25">
      <c r="A36" s="53" t="s">
        <v>66</v>
      </c>
      <c r="B36" s="40"/>
      <c r="C36" s="40"/>
      <c r="D36" s="40"/>
      <c r="E36" s="40"/>
      <c r="F36" s="40"/>
      <c r="G36" s="40"/>
      <c r="H36" s="40"/>
      <c r="I36" s="40"/>
      <c r="J36" s="329"/>
      <c r="K36" s="40"/>
      <c r="L36" s="40"/>
      <c r="M36" s="40"/>
      <c r="N36" s="300">
        <v>4291</v>
      </c>
      <c r="O36" s="40">
        <v>3788</v>
      </c>
      <c r="P36" s="40">
        <v>4366</v>
      </c>
      <c r="Q36" s="40">
        <v>3870</v>
      </c>
      <c r="R36" s="40">
        <v>5734</v>
      </c>
    </row>
    <row r="37" spans="1:18" s="6" customFormat="1" x14ac:dyDescent="0.25">
      <c r="A37" s="53" t="s">
        <v>38</v>
      </c>
      <c r="B37" s="40"/>
      <c r="C37" s="40"/>
      <c r="D37" s="40"/>
      <c r="E37" s="40"/>
      <c r="F37" s="40"/>
      <c r="G37" s="40"/>
      <c r="H37" s="40"/>
      <c r="I37" s="40"/>
      <c r="J37" s="40"/>
      <c r="K37" s="40"/>
      <c r="L37" s="40"/>
      <c r="M37" s="40"/>
      <c r="N37" s="300">
        <v>663</v>
      </c>
      <c r="O37" s="40">
        <v>252</v>
      </c>
      <c r="P37" s="40">
        <v>360</v>
      </c>
      <c r="Q37" s="40">
        <v>303</v>
      </c>
      <c r="R37" s="40">
        <v>519</v>
      </c>
    </row>
    <row r="38" spans="1:18" s="6" customFormat="1" x14ac:dyDescent="0.25">
      <c r="A38" s="53" t="s">
        <v>39</v>
      </c>
      <c r="B38" s="40"/>
      <c r="C38" s="40"/>
      <c r="D38" s="40"/>
      <c r="E38" s="40"/>
      <c r="F38" s="40"/>
      <c r="G38" s="40"/>
      <c r="H38" s="40"/>
      <c r="I38" s="40"/>
      <c r="J38" s="40"/>
      <c r="K38" s="40"/>
      <c r="L38" s="40"/>
      <c r="M38" s="40"/>
      <c r="N38" s="300">
        <v>419</v>
      </c>
      <c r="O38" s="40">
        <v>311</v>
      </c>
      <c r="P38" s="40">
        <v>397</v>
      </c>
      <c r="Q38" s="40">
        <v>390</v>
      </c>
      <c r="R38" s="40">
        <v>618</v>
      </c>
    </row>
    <row r="39" spans="1:18" s="6" customFormat="1" x14ac:dyDescent="0.25">
      <c r="A39" s="53" t="s">
        <v>57</v>
      </c>
      <c r="B39" s="40"/>
      <c r="C39" s="40"/>
      <c r="D39" s="40"/>
      <c r="E39" s="40"/>
      <c r="F39" s="40"/>
      <c r="G39" s="40"/>
      <c r="H39" s="40"/>
      <c r="I39" s="40"/>
      <c r="J39" s="40"/>
      <c r="K39" s="40"/>
      <c r="L39" s="40"/>
      <c r="M39" s="40"/>
      <c r="N39" s="300">
        <v>10935</v>
      </c>
      <c r="O39" s="40">
        <v>7804</v>
      </c>
      <c r="P39" s="40">
        <v>17577</v>
      </c>
      <c r="Q39" s="40">
        <v>23002</v>
      </c>
      <c r="R39" s="40">
        <v>23243</v>
      </c>
    </row>
    <row r="40" spans="1:18" s="6" customFormat="1" ht="15.75" thickBot="1" x14ac:dyDescent="0.3">
      <c r="A40" s="54" t="s">
        <v>43</v>
      </c>
      <c r="B40" s="55"/>
      <c r="C40" s="55"/>
      <c r="D40" s="55"/>
      <c r="E40" s="55"/>
      <c r="F40" s="55"/>
      <c r="G40" s="55"/>
      <c r="H40" s="55"/>
      <c r="I40" s="55"/>
      <c r="J40" s="55"/>
      <c r="K40" s="55"/>
      <c r="L40" s="55"/>
      <c r="M40" s="55"/>
      <c r="N40" s="302">
        <f>SUM(N36:N39)</f>
        <v>16308</v>
      </c>
      <c r="O40" s="55">
        <v>12155</v>
      </c>
      <c r="P40" s="55">
        <v>22522</v>
      </c>
      <c r="Q40" s="55">
        <f>SUM(Q36:Q39)</f>
        <v>27565</v>
      </c>
      <c r="R40" s="55">
        <f>SUM(R36:R39)</f>
        <v>30114</v>
      </c>
    </row>
    <row r="41" spans="1:18" s="6" customFormat="1" x14ac:dyDescent="0.25">
      <c r="A41" s="56" t="s">
        <v>1</v>
      </c>
      <c r="B41" s="57"/>
      <c r="C41" s="57"/>
      <c r="D41" s="57"/>
      <c r="E41" s="57"/>
      <c r="F41" s="57"/>
      <c r="G41" s="57"/>
      <c r="H41" s="57"/>
      <c r="I41" s="57"/>
      <c r="J41" s="57"/>
      <c r="K41" s="57"/>
      <c r="L41" s="57"/>
      <c r="M41" s="57"/>
      <c r="N41" s="300"/>
      <c r="O41" s="57"/>
      <c r="P41" s="57"/>
      <c r="Q41" s="57"/>
      <c r="R41" s="57"/>
    </row>
    <row r="42" spans="1:18" s="6" customFormat="1" x14ac:dyDescent="0.25">
      <c r="A42" s="53" t="s">
        <v>41</v>
      </c>
      <c r="B42" s="40"/>
      <c r="C42" s="40"/>
      <c r="D42" s="40"/>
      <c r="E42" s="40"/>
      <c r="F42" s="40"/>
      <c r="G42" s="40"/>
      <c r="H42" s="40"/>
      <c r="I42" s="40"/>
      <c r="J42" s="40"/>
      <c r="K42" s="40"/>
      <c r="L42" s="40"/>
      <c r="M42" s="40"/>
      <c r="N42" s="300">
        <v>44</v>
      </c>
      <c r="O42" s="40">
        <v>44</v>
      </c>
      <c r="P42" s="40">
        <v>34</v>
      </c>
      <c r="Q42" s="40">
        <v>82</v>
      </c>
      <c r="R42" s="40">
        <v>113</v>
      </c>
    </row>
    <row r="43" spans="1:18" s="6" customFormat="1" x14ac:dyDescent="0.25">
      <c r="A43" s="53" t="s">
        <v>37</v>
      </c>
      <c r="B43" s="40"/>
      <c r="C43" s="40"/>
      <c r="D43" s="40"/>
      <c r="E43" s="40"/>
      <c r="F43" s="40"/>
      <c r="G43" s="40"/>
      <c r="H43" s="40"/>
      <c r="I43" s="40"/>
      <c r="J43" s="40"/>
      <c r="K43" s="40"/>
      <c r="L43" s="40"/>
      <c r="M43" s="40"/>
      <c r="N43" s="300">
        <v>83</v>
      </c>
      <c r="O43" s="40">
        <v>107</v>
      </c>
      <c r="P43" s="40">
        <v>68</v>
      </c>
      <c r="Q43" s="40">
        <v>121</v>
      </c>
      <c r="R43" s="40">
        <v>104</v>
      </c>
    </row>
    <row r="44" spans="1:18" s="6" customFormat="1" x14ac:dyDescent="0.25">
      <c r="A44" s="53" t="s">
        <v>40</v>
      </c>
      <c r="B44" s="40"/>
      <c r="C44" s="40"/>
      <c r="D44" s="40"/>
      <c r="E44" s="40"/>
      <c r="F44" s="40"/>
      <c r="G44" s="40"/>
      <c r="H44" s="40"/>
      <c r="I44" s="40"/>
      <c r="J44" s="40"/>
      <c r="K44" s="40"/>
      <c r="L44" s="40"/>
      <c r="M44" s="40"/>
      <c r="N44" s="300">
        <v>27</v>
      </c>
      <c r="O44" s="40">
        <v>51</v>
      </c>
      <c r="P44" s="40">
        <v>69</v>
      </c>
      <c r="Q44" s="40">
        <v>108</v>
      </c>
      <c r="R44" s="40">
        <v>114</v>
      </c>
    </row>
    <row r="45" spans="1:18" s="6" customFormat="1" ht="15.75" thickBot="1" x14ac:dyDescent="0.3">
      <c r="A45" s="54" t="s">
        <v>43</v>
      </c>
      <c r="B45" s="55"/>
      <c r="C45" s="55"/>
      <c r="D45" s="55"/>
      <c r="E45" s="55"/>
      <c r="F45" s="55"/>
      <c r="G45" s="55"/>
      <c r="H45" s="55"/>
      <c r="I45" s="55"/>
      <c r="J45" s="55"/>
      <c r="K45" s="55"/>
      <c r="L45" s="55"/>
      <c r="M45" s="55"/>
      <c r="N45" s="301">
        <f>SUM(N42:N44)</f>
        <v>154</v>
      </c>
      <c r="O45" s="55">
        <v>202</v>
      </c>
      <c r="P45" s="55">
        <v>171</v>
      </c>
      <c r="Q45" s="55">
        <f>SUM(Q42:Q44)</f>
        <v>311</v>
      </c>
      <c r="R45" s="55">
        <f>SUM(R42:R44)</f>
        <v>331</v>
      </c>
    </row>
    <row r="46" spans="1:18" s="6" customFormat="1" x14ac:dyDescent="0.25">
      <c r="A46" s="56" t="s">
        <v>17</v>
      </c>
      <c r="B46" s="58"/>
      <c r="C46" s="58"/>
      <c r="D46" s="58"/>
      <c r="E46" s="58"/>
      <c r="F46" s="58"/>
      <c r="G46" s="58"/>
      <c r="H46" s="58"/>
      <c r="I46" s="58"/>
      <c r="J46" s="58"/>
      <c r="K46" s="58"/>
      <c r="L46" s="58"/>
      <c r="M46" s="58"/>
      <c r="N46" s="300"/>
      <c r="O46" s="58"/>
      <c r="P46" s="58"/>
      <c r="Q46" s="58"/>
      <c r="R46" s="58"/>
    </row>
    <row r="47" spans="1:18" s="6" customFormat="1" x14ac:dyDescent="0.25">
      <c r="A47" s="53" t="s">
        <v>37</v>
      </c>
      <c r="B47" s="40"/>
      <c r="C47" s="40"/>
      <c r="D47" s="40"/>
      <c r="E47" s="40"/>
      <c r="F47" s="40"/>
      <c r="G47" s="40"/>
      <c r="H47" s="40"/>
      <c r="I47" s="40"/>
      <c r="J47" s="40"/>
      <c r="K47" s="40"/>
      <c r="L47" s="40"/>
      <c r="M47" s="40"/>
      <c r="N47" s="300">
        <v>2640</v>
      </c>
      <c r="O47" s="40">
        <v>881</v>
      </c>
      <c r="P47" s="40">
        <v>1276</v>
      </c>
      <c r="Q47" s="40">
        <v>1712</v>
      </c>
      <c r="R47" s="40">
        <v>797</v>
      </c>
    </row>
    <row r="48" spans="1:18" s="6" customFormat="1" x14ac:dyDescent="0.25">
      <c r="A48" s="53" t="s">
        <v>38</v>
      </c>
      <c r="B48" s="40"/>
      <c r="C48" s="40"/>
      <c r="D48" s="40"/>
      <c r="E48" s="40"/>
      <c r="F48" s="40"/>
      <c r="G48" s="40"/>
      <c r="H48" s="40"/>
      <c r="I48" s="40"/>
      <c r="J48" s="40"/>
      <c r="K48" s="40"/>
      <c r="L48" s="40"/>
      <c r="M48" s="40"/>
      <c r="N48" s="300">
        <v>41</v>
      </c>
      <c r="O48" s="40">
        <v>29</v>
      </c>
      <c r="P48" s="40">
        <v>50</v>
      </c>
      <c r="Q48" s="40">
        <v>64</v>
      </c>
      <c r="R48" s="40">
        <v>20</v>
      </c>
    </row>
    <row r="49" spans="1:19" s="6" customFormat="1" ht="15.75" thickBot="1" x14ac:dyDescent="0.3">
      <c r="A49" s="54" t="s">
        <v>43</v>
      </c>
      <c r="B49" s="55"/>
      <c r="C49" s="55"/>
      <c r="D49" s="55"/>
      <c r="E49" s="55"/>
      <c r="F49" s="55"/>
      <c r="G49" s="55"/>
      <c r="H49" s="55"/>
      <c r="I49" s="55"/>
      <c r="J49" s="55"/>
      <c r="K49" s="55"/>
      <c r="L49" s="55"/>
      <c r="M49" s="55"/>
      <c r="N49" s="301">
        <f>SUM(N47:N48)</f>
        <v>2681</v>
      </c>
      <c r="O49" s="55">
        <v>910</v>
      </c>
      <c r="P49" s="55">
        <v>1261</v>
      </c>
      <c r="Q49" s="55">
        <f>SUM(Q47:Q48)</f>
        <v>1776</v>
      </c>
      <c r="R49" s="55">
        <f>SUM(R47:R48)</f>
        <v>817</v>
      </c>
    </row>
    <row r="50" spans="1:19" s="6" customFormat="1" x14ac:dyDescent="0.25">
      <c r="A50" s="56" t="s">
        <v>2</v>
      </c>
      <c r="B50" s="58"/>
      <c r="C50" s="58"/>
      <c r="D50" s="58"/>
      <c r="E50" s="58"/>
      <c r="F50" s="58"/>
      <c r="G50" s="58"/>
      <c r="H50" s="58"/>
      <c r="I50" s="58"/>
      <c r="J50" s="58"/>
      <c r="K50" s="58"/>
      <c r="L50" s="58"/>
      <c r="M50" s="58"/>
      <c r="N50" s="300"/>
      <c r="O50" s="58"/>
      <c r="P50" s="58"/>
      <c r="Q50" s="58"/>
      <c r="R50" s="58"/>
    </row>
    <row r="51" spans="1:19" s="6" customFormat="1" x14ac:dyDescent="0.25">
      <c r="A51" s="53" t="s">
        <v>94</v>
      </c>
      <c r="B51" s="40"/>
      <c r="C51" s="40"/>
      <c r="D51" s="40"/>
      <c r="E51" s="40"/>
      <c r="F51" s="40"/>
      <c r="G51" s="40"/>
      <c r="H51" s="40"/>
      <c r="I51" s="40"/>
      <c r="J51" s="40"/>
      <c r="K51" s="40"/>
      <c r="L51" s="256"/>
      <c r="M51" s="40"/>
      <c r="N51" s="300">
        <v>128</v>
      </c>
      <c r="O51" s="40">
        <v>142</v>
      </c>
      <c r="P51" s="40">
        <v>344</v>
      </c>
      <c r="Q51" s="40">
        <v>234</v>
      </c>
      <c r="R51" s="40" t="s">
        <v>16</v>
      </c>
    </row>
    <row r="52" spans="1:19" s="6" customFormat="1" x14ac:dyDescent="0.25">
      <c r="A52" s="53" t="s">
        <v>95</v>
      </c>
      <c r="B52" s="40"/>
      <c r="C52" s="40"/>
      <c r="D52" s="40"/>
      <c r="E52" s="40"/>
      <c r="F52" s="40"/>
      <c r="G52" s="40"/>
      <c r="H52" s="40"/>
      <c r="I52" s="40"/>
      <c r="J52" s="40"/>
      <c r="K52" s="40"/>
      <c r="L52" s="40"/>
      <c r="M52" s="40"/>
      <c r="N52" s="300">
        <v>66</v>
      </c>
      <c r="O52" s="40">
        <v>66</v>
      </c>
      <c r="P52" s="40">
        <v>190</v>
      </c>
      <c r="Q52" s="40">
        <v>135</v>
      </c>
      <c r="R52" s="40" t="s">
        <v>16</v>
      </c>
    </row>
    <row r="53" spans="1:19" s="6" customFormat="1" ht="15.75" thickBot="1" x14ac:dyDescent="0.3">
      <c r="A53" s="54" t="s">
        <v>43</v>
      </c>
      <c r="B53" s="55"/>
      <c r="C53" s="55"/>
      <c r="D53" s="55"/>
      <c r="E53" s="55"/>
      <c r="F53" s="55"/>
      <c r="G53" s="55"/>
      <c r="H53" s="55"/>
      <c r="I53" s="55"/>
      <c r="J53" s="55"/>
      <c r="K53" s="55"/>
      <c r="L53" s="55"/>
      <c r="M53" s="55"/>
      <c r="N53" s="301">
        <f>SUM(N51:N52)</f>
        <v>194</v>
      </c>
      <c r="O53" s="55">
        <v>208</v>
      </c>
      <c r="P53" s="55">
        <v>534</v>
      </c>
      <c r="Q53" s="55">
        <f>SUM(Q51:Q52)</f>
        <v>369</v>
      </c>
      <c r="R53" s="55"/>
    </row>
    <row r="54" spans="1:19" s="6" customFormat="1" x14ac:dyDescent="0.25">
      <c r="A54" s="56" t="s">
        <v>67</v>
      </c>
      <c r="B54" s="57"/>
      <c r="C54" s="57"/>
      <c r="D54" s="57"/>
      <c r="E54" s="57"/>
      <c r="F54" s="57"/>
      <c r="G54" s="57"/>
      <c r="H54" s="57"/>
      <c r="I54" s="57"/>
      <c r="J54" s="57"/>
      <c r="K54" s="57"/>
      <c r="L54" s="57"/>
      <c r="M54" s="57"/>
      <c r="N54" s="300"/>
      <c r="O54" s="57"/>
      <c r="P54" s="57"/>
      <c r="Q54" s="57"/>
      <c r="R54" s="57"/>
    </row>
    <row r="55" spans="1:19" x14ac:dyDescent="0.25">
      <c r="A55" s="24" t="s">
        <v>28</v>
      </c>
      <c r="B55" s="38"/>
      <c r="C55" s="38"/>
      <c r="D55" s="38"/>
      <c r="E55" s="38"/>
      <c r="F55" s="38"/>
      <c r="G55" s="38"/>
      <c r="H55" s="140"/>
      <c r="I55" s="38"/>
      <c r="J55" s="38"/>
      <c r="K55" s="38"/>
      <c r="L55" s="38"/>
      <c r="M55" s="38"/>
      <c r="N55" s="300">
        <v>29272</v>
      </c>
      <c r="O55" s="38">
        <v>31705</v>
      </c>
      <c r="P55" s="38">
        <v>43532</v>
      </c>
      <c r="Q55" s="59">
        <v>66525</v>
      </c>
      <c r="R55" s="59">
        <v>29458</v>
      </c>
    </row>
    <row r="56" spans="1:19" x14ac:dyDescent="0.25">
      <c r="A56" s="24" t="s">
        <v>27</v>
      </c>
      <c r="B56" s="38"/>
      <c r="C56" s="38"/>
      <c r="D56" s="38"/>
      <c r="E56" s="38"/>
      <c r="F56" s="38"/>
      <c r="G56" s="38"/>
      <c r="H56" s="140"/>
      <c r="I56" s="38"/>
      <c r="J56" s="38"/>
      <c r="K56" s="38"/>
      <c r="L56" s="38"/>
      <c r="M56" s="38"/>
      <c r="N56" s="300">
        <v>1315</v>
      </c>
      <c r="O56" s="182">
        <v>1684</v>
      </c>
      <c r="P56" s="182">
        <v>2561</v>
      </c>
      <c r="Q56" s="60">
        <v>3427</v>
      </c>
      <c r="R56" s="60">
        <v>983</v>
      </c>
    </row>
    <row r="57" spans="1:19" x14ac:dyDescent="0.25">
      <c r="A57" s="113" t="s">
        <v>43</v>
      </c>
      <c r="B57" s="114"/>
      <c r="C57" s="114"/>
      <c r="D57" s="114"/>
      <c r="E57" s="114"/>
      <c r="F57" s="114"/>
      <c r="G57" s="114"/>
      <c r="H57" s="114"/>
      <c r="I57" s="114"/>
      <c r="J57" s="114"/>
      <c r="K57" s="114"/>
      <c r="L57" s="114"/>
      <c r="M57" s="114"/>
      <c r="N57" s="300">
        <v>30587</v>
      </c>
      <c r="O57" s="114">
        <v>33389</v>
      </c>
      <c r="P57" s="114">
        <v>46093</v>
      </c>
      <c r="Q57" s="115">
        <f>SUM(Q55:Q56)</f>
        <v>69952</v>
      </c>
      <c r="R57" s="115">
        <f>SUM(R49,R45,R40)</f>
        <v>31262</v>
      </c>
    </row>
    <row r="58" spans="1:19" x14ac:dyDescent="0.25">
      <c r="A58" s="116" t="s">
        <v>11</v>
      </c>
      <c r="B58" s="117"/>
      <c r="C58" s="117"/>
      <c r="D58" s="117"/>
      <c r="E58" s="117"/>
      <c r="F58" s="117"/>
      <c r="G58" s="117"/>
      <c r="H58" s="117"/>
      <c r="I58" s="117"/>
      <c r="J58" s="117"/>
      <c r="K58" s="117"/>
      <c r="L58" s="117"/>
      <c r="M58" s="117"/>
      <c r="N58" s="298">
        <f>SUM(N57,N53,N49,N45,N40)</f>
        <v>49924</v>
      </c>
      <c r="O58" s="117">
        <f>SUM(O57,O53,O49,O45,O40)</f>
        <v>46864</v>
      </c>
      <c r="P58" s="118">
        <f>SUM(P40+P45+P49+P53+P57)</f>
        <v>70581</v>
      </c>
      <c r="Q58" s="118">
        <f>SUM(Q40+Q45+Q49+Q53+Q57)</f>
        <v>99973</v>
      </c>
      <c r="R58" s="118">
        <f>SUM(R40+R45+R49+R53+R57)</f>
        <v>62524</v>
      </c>
    </row>
    <row r="59" spans="1:19" x14ac:dyDescent="0.25">
      <c r="A59" s="390"/>
      <c r="B59" s="390"/>
      <c r="C59" s="390"/>
      <c r="D59" s="390"/>
      <c r="E59" s="390"/>
      <c r="F59" s="390"/>
      <c r="G59" s="390"/>
      <c r="H59" s="390"/>
      <c r="I59" s="390"/>
      <c r="J59" s="390"/>
      <c r="K59" s="390"/>
      <c r="L59" s="390"/>
      <c r="M59" s="390"/>
      <c r="N59" s="390"/>
      <c r="O59" s="390"/>
      <c r="P59" s="390"/>
      <c r="Q59" s="390"/>
      <c r="R59" s="390"/>
      <c r="S59" s="1"/>
    </row>
    <row r="60" spans="1:19" s="6" customFormat="1" x14ac:dyDescent="0.25">
      <c r="A60" s="391"/>
      <c r="B60" s="391"/>
      <c r="C60" s="391"/>
      <c r="D60" s="391"/>
      <c r="E60" s="391"/>
      <c r="F60" s="391"/>
      <c r="G60" s="391"/>
      <c r="H60" s="391"/>
      <c r="I60" s="391"/>
      <c r="J60" s="391"/>
      <c r="K60" s="391"/>
      <c r="L60" s="391"/>
      <c r="M60" s="391"/>
      <c r="N60" s="391"/>
      <c r="O60" s="391"/>
      <c r="P60" s="391"/>
      <c r="Q60" s="391"/>
      <c r="R60" s="391"/>
      <c r="S60" s="7"/>
    </row>
    <row r="61" spans="1:19" ht="18.75" x14ac:dyDescent="0.3">
      <c r="A61" s="392" t="s">
        <v>44</v>
      </c>
      <c r="B61" s="393"/>
      <c r="C61" s="393"/>
      <c r="D61" s="393"/>
      <c r="E61" s="393"/>
      <c r="F61" s="393"/>
      <c r="G61" s="393"/>
      <c r="H61" s="393"/>
      <c r="I61" s="393"/>
      <c r="J61" s="393"/>
      <c r="K61" s="393"/>
      <c r="L61" s="393"/>
      <c r="M61" s="393"/>
      <c r="N61" s="393"/>
      <c r="O61" s="393"/>
      <c r="P61" s="393"/>
      <c r="Q61" s="393"/>
      <c r="R61" s="171"/>
    </row>
    <row r="62" spans="1:19" x14ac:dyDescent="0.25">
      <c r="A62" s="17"/>
      <c r="B62" s="17" t="s">
        <v>25</v>
      </c>
      <c r="C62" s="17" t="s">
        <v>3</v>
      </c>
      <c r="D62" s="15" t="s">
        <v>24</v>
      </c>
      <c r="E62" s="17" t="s">
        <v>5</v>
      </c>
      <c r="F62" s="15" t="s">
        <v>23</v>
      </c>
      <c r="G62" s="16" t="s">
        <v>7</v>
      </c>
      <c r="H62" s="17" t="s">
        <v>18</v>
      </c>
      <c r="I62" s="17" t="s">
        <v>22</v>
      </c>
      <c r="J62" s="17" t="s">
        <v>20</v>
      </c>
      <c r="K62" s="17" t="s">
        <v>21</v>
      </c>
      <c r="L62" s="17" t="s">
        <v>19</v>
      </c>
      <c r="M62" s="263" t="s">
        <v>26</v>
      </c>
      <c r="N62" s="264">
        <v>2019</v>
      </c>
      <c r="O62" s="263">
        <v>2018</v>
      </c>
      <c r="P62" s="263">
        <v>2017</v>
      </c>
      <c r="Q62" s="263">
        <v>2016</v>
      </c>
      <c r="R62" s="264">
        <v>2015</v>
      </c>
    </row>
    <row r="63" spans="1:19" ht="18.75" x14ac:dyDescent="0.3">
      <c r="A63" s="61"/>
      <c r="B63" s="62"/>
      <c r="C63" s="62"/>
      <c r="D63" s="63"/>
      <c r="E63" s="62"/>
      <c r="F63" s="63"/>
      <c r="G63" s="64"/>
      <c r="H63" s="62"/>
      <c r="I63" s="62"/>
      <c r="J63" s="62"/>
      <c r="K63" s="62"/>
      <c r="L63" s="62"/>
      <c r="M63" s="62"/>
      <c r="N63" s="62"/>
      <c r="O63" s="183"/>
      <c r="P63" s="394" t="s">
        <v>64</v>
      </c>
      <c r="Q63" s="395"/>
      <c r="R63" s="62"/>
    </row>
    <row r="64" spans="1:19" x14ac:dyDescent="0.25">
      <c r="A64" s="24" t="s">
        <v>68</v>
      </c>
      <c r="B64" s="87"/>
      <c r="C64" s="87"/>
      <c r="D64" s="88"/>
      <c r="E64" s="88"/>
      <c r="F64" s="88"/>
      <c r="G64" s="88"/>
      <c r="H64" s="88"/>
      <c r="I64" s="88"/>
      <c r="J64" s="88"/>
      <c r="K64" s="88"/>
      <c r="L64" s="89"/>
      <c r="M64" s="89"/>
      <c r="N64" s="321">
        <v>57</v>
      </c>
      <c r="O64" s="321">
        <v>34</v>
      </c>
      <c r="P64" s="87">
        <v>38</v>
      </c>
      <c r="Q64" s="103">
        <v>48</v>
      </c>
      <c r="R64" s="265">
        <v>44</v>
      </c>
    </row>
    <row r="65" spans="1:18" s="6" customFormat="1" x14ac:dyDescent="0.25">
      <c r="A65" s="24" t="s">
        <v>69</v>
      </c>
      <c r="B65" s="87"/>
      <c r="C65" s="87"/>
      <c r="D65" s="88"/>
      <c r="E65" s="88"/>
      <c r="F65" s="88"/>
      <c r="G65" s="88"/>
      <c r="H65" s="88"/>
      <c r="I65" s="88"/>
      <c r="J65" s="88"/>
      <c r="K65" s="88"/>
      <c r="L65" s="89"/>
      <c r="M65" s="89"/>
      <c r="N65" s="87">
        <v>26</v>
      </c>
      <c r="O65" s="87">
        <v>5</v>
      </c>
      <c r="P65" s="87">
        <v>12</v>
      </c>
      <c r="Q65" s="103">
        <v>9</v>
      </c>
      <c r="R65" s="262">
        <v>3</v>
      </c>
    </row>
    <row r="66" spans="1:18" s="6" customFormat="1" x14ac:dyDescent="0.25">
      <c r="A66" s="24" t="s">
        <v>93</v>
      </c>
      <c r="B66" s="87"/>
      <c r="C66" s="87"/>
      <c r="D66" s="87"/>
      <c r="E66" s="87"/>
      <c r="F66" s="87"/>
      <c r="G66" s="87"/>
      <c r="H66" s="87"/>
      <c r="I66" s="87"/>
      <c r="J66" s="87"/>
      <c r="K66" s="87"/>
      <c r="L66" s="87"/>
      <c r="M66" s="87"/>
      <c r="N66" s="87">
        <v>44</v>
      </c>
      <c r="O66" s="279">
        <v>187</v>
      </c>
      <c r="P66" s="279">
        <v>93</v>
      </c>
      <c r="Q66" s="280">
        <v>153</v>
      </c>
      <c r="R66" s="262" t="s">
        <v>144</v>
      </c>
    </row>
    <row r="67" spans="1:18" s="6" customFormat="1" x14ac:dyDescent="0.25">
      <c r="A67" s="66" t="s">
        <v>43</v>
      </c>
      <c r="B67" s="105"/>
      <c r="C67" s="105"/>
      <c r="D67" s="105"/>
      <c r="E67" s="105"/>
      <c r="F67" s="105"/>
      <c r="G67" s="105"/>
      <c r="H67" s="105"/>
      <c r="I67" s="105"/>
      <c r="J67" s="105"/>
      <c r="K67" s="105"/>
      <c r="L67" s="105"/>
      <c r="M67" s="105"/>
      <c r="N67" s="105">
        <v>127</v>
      </c>
      <c r="O67" s="105">
        <v>252</v>
      </c>
      <c r="P67" s="105">
        <v>173</v>
      </c>
      <c r="Q67" s="120">
        <f>SUM(Q64:Q66)</f>
        <v>210</v>
      </c>
      <c r="R67" s="266">
        <f t="shared" ref="R67" si="3">SUM(R64:R66)</f>
        <v>47</v>
      </c>
    </row>
    <row r="68" spans="1:18" x14ac:dyDescent="0.25">
      <c r="A68" s="390"/>
      <c r="B68" s="390"/>
      <c r="C68" s="390"/>
      <c r="D68" s="390"/>
      <c r="E68" s="390"/>
      <c r="F68" s="390"/>
      <c r="G68" s="390"/>
      <c r="H68" s="390"/>
      <c r="I68" s="390"/>
      <c r="J68" s="390"/>
      <c r="K68" s="390"/>
      <c r="L68" s="390"/>
      <c r="M68" s="390"/>
      <c r="N68" s="390"/>
      <c r="O68" s="390"/>
      <c r="P68" s="390"/>
      <c r="Q68" s="390"/>
      <c r="R68" s="4"/>
    </row>
    <row r="69" spans="1:18" x14ac:dyDescent="0.25">
      <c r="A69" s="391"/>
      <c r="B69" s="391"/>
      <c r="C69" s="391"/>
      <c r="D69" s="391"/>
      <c r="E69" s="391"/>
      <c r="F69" s="391"/>
      <c r="G69" s="391"/>
      <c r="H69" s="391"/>
      <c r="I69" s="391"/>
      <c r="J69" s="391"/>
      <c r="K69" s="391"/>
      <c r="L69" s="391"/>
      <c r="M69" s="391"/>
      <c r="N69" s="391"/>
      <c r="O69" s="391"/>
      <c r="P69" s="391"/>
      <c r="Q69" s="391"/>
      <c r="R69" s="4"/>
    </row>
    <row r="70" spans="1:18" ht="18.75" x14ac:dyDescent="0.25">
      <c r="A70" s="375" t="s">
        <v>42</v>
      </c>
      <c r="B70" s="376"/>
      <c r="C70" s="376"/>
      <c r="D70" s="376"/>
      <c r="E70" s="376"/>
      <c r="F70" s="376"/>
      <c r="G70" s="376"/>
      <c r="H70" s="376"/>
      <c r="I70" s="376"/>
      <c r="J70" s="376"/>
      <c r="K70" s="376"/>
      <c r="L70" s="376"/>
      <c r="M70" s="376"/>
      <c r="N70" s="377"/>
      <c r="O70" s="184"/>
      <c r="P70" s="330"/>
      <c r="Q70" s="65"/>
      <c r="R70" s="4"/>
    </row>
    <row r="71" spans="1:18" x14ac:dyDescent="0.25">
      <c r="A71" s="17"/>
      <c r="B71" s="17" t="s">
        <v>25</v>
      </c>
      <c r="C71" s="17" t="s">
        <v>3</v>
      </c>
      <c r="D71" s="15" t="s">
        <v>24</v>
      </c>
      <c r="E71" s="17" t="s">
        <v>5</v>
      </c>
      <c r="F71" s="15" t="s">
        <v>23</v>
      </c>
      <c r="G71" s="16" t="s">
        <v>7</v>
      </c>
      <c r="H71" s="17" t="s">
        <v>18</v>
      </c>
      <c r="I71" s="17" t="s">
        <v>22</v>
      </c>
      <c r="J71" s="17" t="s">
        <v>20</v>
      </c>
      <c r="K71" s="17" t="s">
        <v>21</v>
      </c>
      <c r="L71" s="17" t="s">
        <v>19</v>
      </c>
      <c r="M71" s="17" t="s">
        <v>26</v>
      </c>
      <c r="N71" s="17"/>
      <c r="O71" s="65"/>
      <c r="P71" s="330"/>
      <c r="Q71" s="4"/>
    </row>
    <row r="72" spans="1:18" ht="18.75" x14ac:dyDescent="0.3">
      <c r="A72" s="67"/>
      <c r="B72" s="68"/>
      <c r="C72" s="68"/>
      <c r="D72" s="69"/>
      <c r="E72" s="68"/>
      <c r="F72" s="69"/>
      <c r="G72" s="70"/>
      <c r="H72" s="68"/>
      <c r="I72" s="68"/>
      <c r="J72" s="68"/>
      <c r="K72" s="68"/>
      <c r="L72" s="68"/>
      <c r="M72" s="68"/>
      <c r="N72" s="68"/>
      <c r="O72" s="65"/>
      <c r="P72" s="330"/>
      <c r="Q72" s="4"/>
    </row>
    <row r="73" spans="1:18" x14ac:dyDescent="0.25">
      <c r="A73" s="90" t="s">
        <v>12</v>
      </c>
      <c r="B73" s="236"/>
      <c r="C73" s="236"/>
      <c r="D73" s="236"/>
      <c r="E73" s="236"/>
      <c r="F73" s="239"/>
      <c r="G73" s="239"/>
      <c r="H73" s="123"/>
      <c r="I73" s="123"/>
      <c r="J73" s="123"/>
      <c r="K73" s="123"/>
      <c r="L73" s="123"/>
      <c r="M73" s="123"/>
      <c r="N73" s="123"/>
      <c r="O73" s="91"/>
      <c r="P73" s="282"/>
      <c r="Q73" s="4"/>
    </row>
    <row r="74" spans="1:18" x14ac:dyDescent="0.25">
      <c r="A74" s="90" t="s">
        <v>0</v>
      </c>
      <c r="B74" s="236"/>
      <c r="C74" s="236"/>
      <c r="D74" s="236"/>
      <c r="E74" s="236"/>
      <c r="F74" s="236"/>
      <c r="G74" s="236"/>
      <c r="H74" s="123"/>
      <c r="I74" s="123"/>
      <c r="J74" s="123"/>
      <c r="K74" s="123"/>
      <c r="L74" s="123"/>
      <c r="M74" s="123"/>
      <c r="N74" s="123"/>
      <c r="O74" s="91"/>
      <c r="P74" s="282"/>
      <c r="Q74" s="4"/>
    </row>
    <row r="75" spans="1:18" s="93" customFormat="1" x14ac:dyDescent="0.25">
      <c r="A75" s="90" t="s">
        <v>155</v>
      </c>
      <c r="B75" s="236"/>
      <c r="C75" s="236"/>
      <c r="D75" s="236"/>
      <c r="E75" s="237"/>
      <c r="F75" s="236"/>
      <c r="G75" s="236"/>
      <c r="H75" s="139"/>
      <c r="I75" s="123"/>
      <c r="J75" s="123"/>
      <c r="K75" s="123"/>
      <c r="L75" s="216"/>
      <c r="M75" s="123"/>
      <c r="N75" s="216"/>
      <c r="O75" s="133"/>
      <c r="P75" s="86"/>
      <c r="Q75" s="92"/>
    </row>
    <row r="76" spans="1:18" s="93" customFormat="1" x14ac:dyDescent="0.25">
      <c r="A76" s="90" t="s">
        <v>1</v>
      </c>
      <c r="B76" s="236"/>
      <c r="C76" s="236"/>
      <c r="D76" s="236"/>
      <c r="E76" s="236"/>
      <c r="F76" s="236"/>
      <c r="G76" s="236"/>
      <c r="H76" s="138"/>
      <c r="I76" s="123"/>
      <c r="J76" s="216"/>
      <c r="K76" s="123"/>
      <c r="L76" s="123"/>
      <c r="M76" s="123"/>
      <c r="N76" s="123"/>
      <c r="O76" s="133"/>
      <c r="P76" s="86"/>
      <c r="Q76" s="92"/>
    </row>
    <row r="77" spans="1:18" s="93" customFormat="1" x14ac:dyDescent="0.25">
      <c r="A77" s="90" t="s">
        <v>2</v>
      </c>
      <c r="B77" s="236"/>
      <c r="C77" s="236"/>
      <c r="D77" s="236"/>
      <c r="E77" s="236"/>
      <c r="F77" s="236"/>
      <c r="G77" s="236"/>
      <c r="H77" s="123"/>
      <c r="I77" s="123"/>
      <c r="J77" s="123"/>
      <c r="K77" s="123"/>
      <c r="L77" s="123"/>
      <c r="M77" s="123"/>
      <c r="N77" s="123"/>
      <c r="O77" s="133"/>
      <c r="P77" s="86"/>
      <c r="Q77" s="92"/>
    </row>
    <row r="78" spans="1:18" s="93" customFormat="1" x14ac:dyDescent="0.25">
      <c r="A78" s="90" t="s">
        <v>17</v>
      </c>
      <c r="B78" s="238"/>
      <c r="C78" s="236"/>
      <c r="D78" s="236"/>
      <c r="E78" s="236"/>
      <c r="F78" s="236"/>
      <c r="G78" s="236"/>
      <c r="H78" s="123"/>
      <c r="I78" s="123"/>
      <c r="J78" s="123"/>
      <c r="K78" s="123"/>
      <c r="L78" s="123"/>
      <c r="M78" s="123"/>
      <c r="N78" s="123"/>
      <c r="O78" s="133"/>
      <c r="P78" s="86"/>
      <c r="Q78" s="92"/>
    </row>
    <row r="79" spans="1:18" s="93" customFormat="1" x14ac:dyDescent="0.25">
      <c r="A79" s="90" t="s">
        <v>148</v>
      </c>
      <c r="B79" s="236"/>
      <c r="C79" s="236"/>
      <c r="D79" s="236"/>
      <c r="E79" s="236"/>
      <c r="F79" s="240"/>
      <c r="G79" s="236"/>
      <c r="H79" s="139"/>
      <c r="I79" s="123"/>
      <c r="J79" s="229"/>
      <c r="K79" s="123"/>
      <c r="L79" s="123"/>
      <c r="M79" s="123"/>
      <c r="N79" s="123"/>
      <c r="O79" s="91"/>
      <c r="P79" s="282"/>
      <c r="Q79" s="92"/>
    </row>
    <row r="80" spans="1:18" s="93" customFormat="1" x14ac:dyDescent="0.25">
      <c r="A80" s="390"/>
      <c r="B80" s="390"/>
      <c r="C80" s="390"/>
      <c r="D80" s="390"/>
      <c r="E80" s="390"/>
      <c r="F80" s="390"/>
      <c r="G80" s="390"/>
      <c r="H80" s="390"/>
      <c r="I80" s="390"/>
      <c r="J80" s="390"/>
      <c r="K80" s="390"/>
      <c r="L80" s="390"/>
      <c r="M80" s="390"/>
      <c r="N80" s="390"/>
      <c r="O80" s="330"/>
      <c r="P80" s="329"/>
      <c r="Q80" s="44"/>
      <c r="R80" s="92"/>
    </row>
    <row r="81" spans="1:18" s="93" customFormat="1" x14ac:dyDescent="0.25">
      <c r="A81" s="398"/>
      <c r="B81" s="398"/>
      <c r="C81" s="398"/>
      <c r="D81" s="398"/>
      <c r="E81" s="398"/>
      <c r="F81" s="398"/>
      <c r="G81" s="398"/>
      <c r="H81" s="398"/>
      <c r="I81" s="398"/>
      <c r="J81" s="398"/>
      <c r="K81" s="398"/>
      <c r="L81" s="398"/>
      <c r="M81" s="398"/>
      <c r="N81" s="398"/>
      <c r="O81" s="330"/>
      <c r="P81" s="329"/>
      <c r="Q81" s="44"/>
      <c r="R81" s="92"/>
    </row>
    <row r="82" spans="1:18" ht="18.75" x14ac:dyDescent="0.25">
      <c r="A82" s="399" t="s">
        <v>45</v>
      </c>
      <c r="B82" s="400"/>
      <c r="C82" s="400"/>
      <c r="D82" s="400"/>
      <c r="E82" s="400"/>
      <c r="F82" s="400"/>
      <c r="G82" s="400"/>
      <c r="H82" s="400"/>
      <c r="I82" s="400"/>
      <c r="J82" s="400"/>
      <c r="K82" s="400"/>
      <c r="L82" s="400"/>
      <c r="M82" s="400"/>
      <c r="N82" s="400"/>
      <c r="O82" s="400"/>
      <c r="P82" s="400"/>
      <c r="Q82" s="400"/>
      <c r="R82" s="400"/>
    </row>
    <row r="83" spans="1:18" x14ac:dyDescent="0.25">
      <c r="A83" s="17"/>
      <c r="B83" s="17" t="s">
        <v>25</v>
      </c>
      <c r="C83" s="17" t="s">
        <v>3</v>
      </c>
      <c r="D83" s="15" t="s">
        <v>24</v>
      </c>
      <c r="E83" s="17" t="s">
        <v>5</v>
      </c>
      <c r="F83" s="15" t="s">
        <v>23</v>
      </c>
      <c r="G83" s="16" t="s">
        <v>7</v>
      </c>
      <c r="H83" s="17" t="s">
        <v>18</v>
      </c>
      <c r="I83" s="17" t="s">
        <v>22</v>
      </c>
      <c r="J83" s="17" t="s">
        <v>20</v>
      </c>
      <c r="K83" s="17" t="s">
        <v>21</v>
      </c>
      <c r="L83" s="17" t="s">
        <v>19</v>
      </c>
      <c r="M83" s="17" t="s">
        <v>26</v>
      </c>
      <c r="N83" s="228">
        <v>2019</v>
      </c>
      <c r="O83" s="217">
        <v>2018</v>
      </c>
      <c r="P83" s="119">
        <v>2017</v>
      </c>
      <c r="Q83" s="119">
        <v>2016</v>
      </c>
      <c r="R83" s="119">
        <v>2015</v>
      </c>
    </row>
    <row r="84" spans="1:18" ht="18.75" x14ac:dyDescent="0.3">
      <c r="A84" s="401"/>
      <c r="B84" s="401"/>
      <c r="C84" s="401"/>
      <c r="D84" s="401"/>
      <c r="E84" s="401"/>
      <c r="F84" s="401"/>
      <c r="G84" s="401"/>
      <c r="H84" s="401"/>
      <c r="I84" s="401"/>
      <c r="J84" s="401"/>
      <c r="K84" s="401"/>
      <c r="L84" s="401"/>
      <c r="M84" s="401"/>
      <c r="N84" s="401"/>
      <c r="O84" s="218"/>
      <c r="P84" s="402" t="s">
        <v>59</v>
      </c>
      <c r="Q84" s="403"/>
      <c r="R84" s="404"/>
    </row>
    <row r="85" spans="1:18" x14ac:dyDescent="0.25">
      <c r="A85" s="224" t="s">
        <v>46</v>
      </c>
      <c r="B85" s="126"/>
      <c r="C85" s="126"/>
      <c r="D85" s="126"/>
      <c r="E85" s="126"/>
      <c r="F85" s="126"/>
      <c r="G85" s="126"/>
      <c r="H85" s="126"/>
      <c r="I85" s="126"/>
      <c r="J85" s="126"/>
      <c r="K85" s="126"/>
      <c r="L85" s="126"/>
      <c r="M85" s="126"/>
      <c r="N85" s="126"/>
      <c r="O85" s="125"/>
      <c r="P85" s="80"/>
      <c r="Q85" s="80"/>
      <c r="R85" s="80"/>
    </row>
    <row r="86" spans="1:18" x14ac:dyDescent="0.25">
      <c r="A86" s="126" t="s">
        <v>101</v>
      </c>
      <c r="B86" s="126"/>
      <c r="C86" s="126"/>
      <c r="D86" s="126"/>
      <c r="E86" s="126"/>
      <c r="F86" s="126"/>
      <c r="G86" s="126"/>
      <c r="H86" s="126"/>
      <c r="I86" s="126"/>
      <c r="J86" s="126"/>
      <c r="K86" s="126"/>
      <c r="L86" s="126"/>
      <c r="M86" s="126"/>
      <c r="N86" s="126"/>
      <c r="O86" s="130"/>
      <c r="P86" s="283"/>
      <c r="Q86" s="126"/>
      <c r="R86" s="126"/>
    </row>
    <row r="87" spans="1:18" x14ac:dyDescent="0.25">
      <c r="A87" s="24" t="s">
        <v>58</v>
      </c>
      <c r="B87" s="186"/>
      <c r="C87" s="186"/>
      <c r="D87" s="76"/>
      <c r="E87" s="76"/>
      <c r="F87" s="76"/>
      <c r="G87" s="76"/>
      <c r="H87" s="76"/>
      <c r="I87" s="76"/>
      <c r="J87" s="76"/>
      <c r="K87" s="76"/>
      <c r="L87" s="76"/>
      <c r="M87" s="76"/>
      <c r="N87" s="324">
        <v>0.1396</v>
      </c>
      <c r="O87" s="325">
        <v>9.5100000000000004E-2</v>
      </c>
      <c r="P87" s="129">
        <v>7.3200000000000001E-2</v>
      </c>
      <c r="Q87" s="102">
        <v>0.15</v>
      </c>
      <c r="R87" s="79" t="s">
        <v>16</v>
      </c>
    </row>
    <row r="88" spans="1:18" x14ac:dyDescent="0.25">
      <c r="A88" s="39" t="s">
        <v>168</v>
      </c>
      <c r="B88" s="230"/>
      <c r="C88" s="230"/>
      <c r="D88" s="232"/>
      <c r="E88" s="232"/>
      <c r="F88" s="234"/>
      <c r="G88" s="235"/>
      <c r="H88" s="243"/>
      <c r="I88" s="243"/>
      <c r="J88" s="232"/>
      <c r="K88" s="232"/>
      <c r="L88" s="232"/>
      <c r="M88" s="232"/>
      <c r="N88" s="322">
        <v>0.20419999999999999</v>
      </c>
      <c r="O88" s="219">
        <v>0.1545</v>
      </c>
      <c r="P88" s="76">
        <v>0.30099999999999999</v>
      </c>
      <c r="Q88" s="102">
        <v>0.27789999999999998</v>
      </c>
      <c r="R88" s="79" t="s">
        <v>16</v>
      </c>
    </row>
    <row r="89" spans="1:18" x14ac:dyDescent="0.25">
      <c r="A89" s="224" t="s">
        <v>47</v>
      </c>
      <c r="B89" s="225"/>
      <c r="C89" s="225"/>
      <c r="D89" s="79"/>
      <c r="E89" s="79"/>
      <c r="F89" s="79"/>
      <c r="G89" s="79"/>
      <c r="H89" s="79"/>
      <c r="I89" s="79"/>
      <c r="J89" s="79"/>
      <c r="K89" s="79"/>
      <c r="L89" s="79"/>
      <c r="M89" s="79"/>
      <c r="N89" s="227"/>
      <c r="O89" s="77"/>
      <c r="P89" s="77"/>
      <c r="Q89" s="77"/>
      <c r="R89" s="121"/>
    </row>
    <row r="90" spans="1:18" x14ac:dyDescent="0.25">
      <c r="A90" s="39" t="s">
        <v>48</v>
      </c>
      <c r="B90" s="186"/>
      <c r="C90" s="186"/>
      <c r="D90" s="76"/>
      <c r="E90" s="76"/>
      <c r="F90" s="76"/>
      <c r="G90" s="76"/>
      <c r="H90" s="76"/>
      <c r="I90" s="76"/>
      <c r="J90" s="76"/>
      <c r="K90" s="76"/>
      <c r="L90" s="141"/>
      <c r="M90" s="76"/>
      <c r="N90" s="322">
        <v>0.65249999999999997</v>
      </c>
      <c r="O90" s="220">
        <v>0.64539999999999997</v>
      </c>
      <c r="P90" s="107">
        <v>0.63980000000000004</v>
      </c>
      <c r="Q90" s="102">
        <v>0.64359999999999995</v>
      </c>
      <c r="R90" s="102">
        <v>0.66649999999999998</v>
      </c>
    </row>
    <row r="91" spans="1:18" x14ac:dyDescent="0.25">
      <c r="A91" s="39" t="s">
        <v>147</v>
      </c>
      <c r="B91" s="186"/>
      <c r="C91" s="186"/>
      <c r="D91" s="76"/>
      <c r="E91" s="76"/>
      <c r="F91" s="76"/>
      <c r="G91" s="76"/>
      <c r="H91" s="76"/>
      <c r="I91" s="76"/>
      <c r="J91" s="76"/>
      <c r="K91" s="76"/>
      <c r="L91" s="76"/>
      <c r="M91" s="76"/>
      <c r="N91" s="322">
        <v>0.51619999999999999</v>
      </c>
      <c r="O91" s="220">
        <v>0.50449999999999995</v>
      </c>
      <c r="P91" s="107">
        <v>0.5</v>
      </c>
      <c r="Q91" s="102">
        <v>0.49680000000000002</v>
      </c>
      <c r="R91" s="102">
        <v>0.49209999999999998</v>
      </c>
    </row>
    <row r="92" spans="1:18" x14ac:dyDescent="0.25">
      <c r="A92" s="224" t="s">
        <v>50</v>
      </c>
      <c r="B92" s="225"/>
      <c r="C92" s="225"/>
      <c r="D92" s="79"/>
      <c r="E92" s="79"/>
      <c r="F92" s="79"/>
      <c r="G92" s="79"/>
      <c r="H92" s="79"/>
      <c r="I92" s="79"/>
      <c r="J92" s="79"/>
      <c r="K92" s="79"/>
      <c r="L92" s="79"/>
      <c r="M92" s="79"/>
      <c r="N92" s="227"/>
      <c r="O92" s="77"/>
      <c r="P92" s="77"/>
      <c r="Q92" s="77"/>
      <c r="R92" s="121"/>
    </row>
    <row r="93" spans="1:18" x14ac:dyDescent="0.25">
      <c r="A93" s="39" t="s">
        <v>51</v>
      </c>
      <c r="B93" s="187"/>
      <c r="C93" s="187"/>
      <c r="D93" s="124"/>
      <c r="E93" s="124"/>
      <c r="F93" s="136"/>
      <c r="G93" s="131"/>
      <c r="H93" s="131"/>
      <c r="I93" s="131"/>
      <c r="J93" s="131"/>
      <c r="K93" s="131"/>
      <c r="L93" s="131"/>
      <c r="M93" s="38"/>
      <c r="N93" s="326">
        <v>68566</v>
      </c>
      <c r="O93" s="327">
        <v>63307</v>
      </c>
      <c r="P93" s="78">
        <v>77820</v>
      </c>
      <c r="Q93" s="79">
        <v>79215</v>
      </c>
      <c r="R93" s="79">
        <v>93166</v>
      </c>
    </row>
    <row r="94" spans="1:18" x14ac:dyDescent="0.25">
      <c r="A94" s="39" t="s">
        <v>52</v>
      </c>
      <c r="B94" s="187"/>
      <c r="C94" s="187"/>
      <c r="D94" s="124"/>
      <c r="E94" s="124"/>
      <c r="F94" s="136"/>
      <c r="G94" s="124"/>
      <c r="H94" s="131"/>
      <c r="I94" s="134"/>
      <c r="J94" s="131"/>
      <c r="K94" s="185"/>
      <c r="L94" s="131"/>
      <c r="M94" s="226"/>
      <c r="N94" s="323">
        <v>143054</v>
      </c>
      <c r="O94" s="146">
        <v>142159</v>
      </c>
      <c r="P94" s="146">
        <v>159511</v>
      </c>
      <c r="Q94" s="79">
        <v>173247</v>
      </c>
      <c r="R94" s="79">
        <v>215140</v>
      </c>
    </row>
    <row r="95" spans="1:18" x14ac:dyDescent="0.25">
      <c r="A95" s="39" t="s">
        <v>53</v>
      </c>
      <c r="B95" s="187"/>
      <c r="C95" s="187"/>
      <c r="D95" s="124"/>
      <c r="E95" s="124"/>
      <c r="F95" s="136"/>
      <c r="G95" s="131"/>
      <c r="H95" s="131"/>
      <c r="I95" s="131"/>
      <c r="J95" s="131"/>
      <c r="K95" s="131"/>
      <c r="L95" s="131"/>
      <c r="M95" s="131"/>
      <c r="N95" s="326">
        <v>171014</v>
      </c>
      <c r="O95" s="327">
        <v>148652</v>
      </c>
      <c r="P95" s="145">
        <v>204767</v>
      </c>
      <c r="Q95" s="79">
        <v>209236</v>
      </c>
      <c r="R95" s="79">
        <v>266435</v>
      </c>
    </row>
    <row r="96" spans="1:18" x14ac:dyDescent="0.25">
      <c r="A96" s="39" t="s">
        <v>54</v>
      </c>
      <c r="B96" s="188"/>
      <c r="C96" s="188"/>
      <c r="D96" s="38"/>
      <c r="E96" s="81"/>
      <c r="F96" s="100"/>
      <c r="G96" s="38"/>
      <c r="H96" s="244"/>
      <c r="I96" s="244"/>
      <c r="J96" s="38"/>
      <c r="K96" s="81"/>
      <c r="L96" s="81"/>
      <c r="M96" s="81"/>
      <c r="N96" s="223"/>
      <c r="O96" s="221">
        <v>1.98</v>
      </c>
      <c r="P96" s="78">
        <v>2</v>
      </c>
      <c r="Q96" s="79">
        <v>2.0183300000000002</v>
      </c>
      <c r="R96" s="79">
        <v>2.0299999999999998</v>
      </c>
    </row>
    <row r="97" spans="1:18" x14ac:dyDescent="0.25">
      <c r="A97" s="39" t="s">
        <v>55</v>
      </c>
      <c r="B97" s="189"/>
      <c r="C97" s="189"/>
      <c r="D97" s="81"/>
      <c r="E97" s="81"/>
      <c r="F97" s="101"/>
      <c r="G97" s="81"/>
      <c r="H97" s="81"/>
      <c r="I97" s="81"/>
      <c r="J97" s="81"/>
      <c r="K97" s="81"/>
      <c r="L97" s="81"/>
      <c r="M97" s="81"/>
      <c r="N97" s="223"/>
      <c r="O97" s="222">
        <v>7.013888888888889E-2</v>
      </c>
      <c r="P97" s="106">
        <v>7.013888888888889E-2</v>
      </c>
      <c r="Q97" s="82">
        <v>7.6388888888888895E-2</v>
      </c>
      <c r="R97" s="82">
        <v>7.2916666666666671E-2</v>
      </c>
    </row>
    <row r="98" spans="1:18" x14ac:dyDescent="0.25">
      <c r="A98" s="43"/>
      <c r="B98" s="191"/>
      <c r="C98" s="191"/>
      <c r="D98" s="192"/>
      <c r="E98" s="192"/>
      <c r="F98" s="193"/>
      <c r="G98" s="192"/>
      <c r="H98" s="192"/>
      <c r="I98" s="192"/>
      <c r="J98" s="192"/>
      <c r="K98" s="192"/>
      <c r="L98" s="192"/>
      <c r="M98" s="192"/>
      <c r="N98" s="192"/>
      <c r="O98" s="192"/>
      <c r="P98" s="192"/>
      <c r="Q98" s="203"/>
      <c r="R98" s="203"/>
    </row>
    <row r="99" spans="1:18" ht="18.75" x14ac:dyDescent="0.3">
      <c r="A99" s="405" t="s">
        <v>148</v>
      </c>
      <c r="B99" s="406"/>
      <c r="C99" s="406"/>
      <c r="D99" s="406"/>
      <c r="E99" s="406"/>
      <c r="F99" s="406"/>
      <c r="G99" s="406"/>
      <c r="H99" s="406"/>
      <c r="I99" s="406"/>
      <c r="J99" s="406"/>
      <c r="K99" s="406"/>
      <c r="L99" s="406"/>
      <c r="M99" s="406"/>
      <c r="N99" s="406"/>
      <c r="O99" s="406"/>
      <c r="P99" s="192"/>
      <c r="Q99" s="203"/>
      <c r="R99" s="203"/>
    </row>
    <row r="100" spans="1:18" x14ac:dyDescent="0.25">
      <c r="A100" s="194"/>
      <c r="B100" s="195" t="s">
        <v>25</v>
      </c>
      <c r="C100" s="195" t="s">
        <v>3</v>
      </c>
      <c r="D100" s="195" t="s">
        <v>24</v>
      </c>
      <c r="E100" s="195" t="s">
        <v>5</v>
      </c>
      <c r="F100" s="195" t="s">
        <v>23</v>
      </c>
      <c r="G100" s="195" t="s">
        <v>7</v>
      </c>
      <c r="H100" s="195" t="s">
        <v>18</v>
      </c>
      <c r="I100" s="195" t="s">
        <v>22</v>
      </c>
      <c r="J100" s="195" t="s">
        <v>20</v>
      </c>
      <c r="K100" s="195" t="s">
        <v>21</v>
      </c>
      <c r="L100" s="195" t="s">
        <v>19</v>
      </c>
      <c r="M100" s="195" t="s">
        <v>154</v>
      </c>
      <c r="N100" s="195">
        <v>2019</v>
      </c>
      <c r="O100" s="209">
        <v>2018</v>
      </c>
      <c r="P100" s="192"/>
      <c r="Q100" s="203"/>
      <c r="R100" s="203"/>
    </row>
    <row r="101" spans="1:18" x14ac:dyDescent="0.25">
      <c r="A101" s="197"/>
      <c r="B101" s="198"/>
      <c r="C101" s="198"/>
      <c r="D101" s="199"/>
      <c r="E101" s="199"/>
      <c r="F101" s="200"/>
      <c r="G101" s="199"/>
      <c r="H101" s="199"/>
      <c r="I101" s="199"/>
      <c r="J101" s="199"/>
      <c r="K101" s="199"/>
      <c r="L101" s="199"/>
      <c r="M101" s="199"/>
      <c r="N101" s="199"/>
      <c r="O101" s="199"/>
      <c r="P101" s="192"/>
      <c r="Q101" s="203"/>
      <c r="R101" s="203"/>
    </row>
    <row r="102" spans="1:18" x14ac:dyDescent="0.25">
      <c r="A102" s="348" t="s">
        <v>34</v>
      </c>
      <c r="B102" s="188"/>
      <c r="C102" s="357"/>
      <c r="D102" s="38"/>
      <c r="E102" s="38"/>
      <c r="F102" s="100"/>
      <c r="G102" s="38"/>
      <c r="H102" s="38"/>
      <c r="I102" s="38"/>
      <c r="J102" s="38"/>
      <c r="K102" s="38"/>
      <c r="L102" s="38"/>
      <c r="M102" s="38"/>
      <c r="N102" s="38">
        <v>6809</v>
      </c>
      <c r="O102" s="38">
        <v>2877</v>
      </c>
      <c r="P102" s="192"/>
      <c r="Q102" s="203"/>
      <c r="R102" s="203"/>
    </row>
    <row r="103" spans="1:18" x14ac:dyDescent="0.25">
      <c r="A103" s="348" t="s">
        <v>95</v>
      </c>
      <c r="B103" s="188"/>
      <c r="C103" s="188"/>
      <c r="D103" s="38"/>
      <c r="E103" s="38"/>
      <c r="F103" s="100"/>
      <c r="G103" s="38"/>
      <c r="H103" s="38"/>
      <c r="I103" s="38"/>
      <c r="J103" s="38"/>
      <c r="K103" s="38"/>
      <c r="L103" s="38"/>
      <c r="M103" s="38"/>
      <c r="N103" s="38">
        <v>519</v>
      </c>
      <c r="O103" s="38">
        <v>237</v>
      </c>
      <c r="P103" s="192"/>
      <c r="Q103" s="203"/>
      <c r="R103" s="203"/>
    </row>
    <row r="104" spans="1:18" x14ac:dyDescent="0.25">
      <c r="A104" s="348" t="s">
        <v>150</v>
      </c>
      <c r="B104" s="358"/>
      <c r="C104" s="358"/>
      <c r="D104" s="359"/>
      <c r="E104" s="359"/>
      <c r="F104" s="360"/>
      <c r="G104" s="359"/>
      <c r="H104" s="359"/>
      <c r="I104" s="359"/>
      <c r="J104" s="359"/>
      <c r="K104" s="359"/>
      <c r="L104" s="359"/>
      <c r="M104" s="359"/>
      <c r="N104" s="359">
        <v>0.98</v>
      </c>
      <c r="O104" s="359">
        <v>0.68</v>
      </c>
      <c r="P104" s="192"/>
      <c r="Q104" s="203"/>
      <c r="R104" s="203"/>
    </row>
    <row r="105" spans="1:18" x14ac:dyDescent="0.25">
      <c r="A105" s="348" t="s">
        <v>149</v>
      </c>
      <c r="B105" s="358"/>
      <c r="C105" s="358"/>
      <c r="D105" s="359"/>
      <c r="E105" s="359"/>
      <c r="F105" s="360"/>
      <c r="G105" s="359"/>
      <c r="H105" s="359"/>
      <c r="I105" s="359"/>
      <c r="J105" s="359"/>
      <c r="K105" s="359"/>
      <c r="L105" s="359"/>
      <c r="M105" s="359"/>
      <c r="N105" s="359">
        <v>524.87</v>
      </c>
      <c r="O105" s="359">
        <v>160.43</v>
      </c>
      <c r="P105" s="192"/>
      <c r="Q105" s="203"/>
      <c r="R105" s="203"/>
    </row>
    <row r="106" spans="1:18" x14ac:dyDescent="0.25">
      <c r="A106" s="348" t="s">
        <v>170</v>
      </c>
      <c r="B106" s="186"/>
      <c r="C106" s="186"/>
      <c r="D106" s="76"/>
      <c r="E106" s="76"/>
      <c r="F106" s="361"/>
      <c r="G106" s="76"/>
      <c r="H106" s="76"/>
      <c r="I106" s="76"/>
      <c r="J106" s="76"/>
      <c r="K106" s="76"/>
      <c r="L106" s="76"/>
      <c r="M106" s="76"/>
      <c r="N106" s="76">
        <v>0.13270000000000001</v>
      </c>
      <c r="O106" s="76">
        <v>0.1111</v>
      </c>
      <c r="P106" s="192"/>
      <c r="Q106" s="203"/>
      <c r="R106" s="203"/>
    </row>
    <row r="107" spans="1:18" x14ac:dyDescent="0.25">
      <c r="A107" s="348" t="s">
        <v>200</v>
      </c>
      <c r="B107" s="186"/>
      <c r="C107" s="186"/>
      <c r="D107" s="141"/>
      <c r="E107" s="141"/>
      <c r="F107" s="361"/>
      <c r="G107" s="141"/>
      <c r="H107" s="76"/>
      <c r="I107" s="76"/>
      <c r="J107" s="76"/>
      <c r="K107" s="76"/>
      <c r="L107" s="76"/>
      <c r="M107" s="76"/>
      <c r="N107" s="76">
        <v>0.15670000000000001</v>
      </c>
      <c r="O107" s="76">
        <v>0.13270000000000001</v>
      </c>
      <c r="P107" s="192"/>
      <c r="Q107" s="203"/>
      <c r="R107" s="203"/>
    </row>
    <row r="108" spans="1:18" x14ac:dyDescent="0.25">
      <c r="A108" s="362"/>
      <c r="B108" s="363"/>
      <c r="C108" s="363"/>
      <c r="D108" s="364"/>
      <c r="E108" s="364"/>
      <c r="F108" s="365"/>
      <c r="G108" s="364"/>
      <c r="H108" s="364"/>
      <c r="I108" s="364"/>
      <c r="J108" s="364"/>
      <c r="K108" s="364"/>
      <c r="L108" s="364"/>
      <c r="M108" s="364"/>
      <c r="N108" s="364"/>
      <c r="O108" s="364"/>
      <c r="P108" s="192"/>
      <c r="Q108" s="203"/>
      <c r="R108" s="203"/>
    </row>
    <row r="109" spans="1:18" ht="18.75" x14ac:dyDescent="0.3">
      <c r="A109" s="371" t="s">
        <v>151</v>
      </c>
      <c r="B109" s="372"/>
      <c r="C109" s="372"/>
      <c r="D109" s="372"/>
      <c r="E109" s="372"/>
      <c r="F109" s="372"/>
      <c r="G109" s="372"/>
      <c r="H109" s="372"/>
      <c r="I109" s="372"/>
      <c r="J109" s="372"/>
      <c r="K109" s="372"/>
      <c r="L109" s="372"/>
      <c r="M109" s="372"/>
      <c r="N109" s="372"/>
      <c r="O109" s="373"/>
      <c r="P109" s="192"/>
      <c r="Q109" s="203"/>
      <c r="R109" s="203"/>
    </row>
    <row r="110" spans="1:18" ht="18.75" x14ac:dyDescent="0.3">
      <c r="A110" s="366"/>
      <c r="B110" s="367" t="s">
        <v>25</v>
      </c>
      <c r="C110" s="367" t="s">
        <v>3</v>
      </c>
      <c r="D110" s="367" t="s">
        <v>24</v>
      </c>
      <c r="E110" s="367" t="s">
        <v>5</v>
      </c>
      <c r="F110" s="367" t="s">
        <v>23</v>
      </c>
      <c r="G110" s="367" t="s">
        <v>7</v>
      </c>
      <c r="H110" s="367" t="s">
        <v>18</v>
      </c>
      <c r="I110" s="367" t="s">
        <v>22</v>
      </c>
      <c r="J110" s="367" t="s">
        <v>20</v>
      </c>
      <c r="K110" s="367" t="s">
        <v>21</v>
      </c>
      <c r="L110" s="367" t="s">
        <v>19</v>
      </c>
      <c r="M110" s="367" t="s">
        <v>26</v>
      </c>
      <c r="N110" s="367">
        <v>2019</v>
      </c>
      <c r="O110" s="368">
        <v>2018</v>
      </c>
      <c r="P110" s="192"/>
      <c r="Q110" s="203"/>
      <c r="R110" s="203"/>
    </row>
    <row r="111" spans="1:18" ht="18.75" x14ac:dyDescent="0.3">
      <c r="A111" s="369"/>
      <c r="B111" s="370"/>
      <c r="C111" s="370"/>
      <c r="D111" s="370"/>
      <c r="E111" s="370"/>
      <c r="F111" s="370"/>
      <c r="G111" s="370"/>
      <c r="H111" s="370"/>
      <c r="I111" s="370"/>
      <c r="J111" s="370"/>
      <c r="K111" s="370"/>
      <c r="L111" s="370"/>
      <c r="M111" s="370"/>
      <c r="N111" s="370"/>
      <c r="O111" s="370"/>
      <c r="P111" s="192"/>
      <c r="Q111" s="203"/>
      <c r="R111" s="203"/>
    </row>
    <row r="112" spans="1:18" x14ac:dyDescent="0.25">
      <c r="A112" s="348" t="s">
        <v>182</v>
      </c>
      <c r="B112" s="38"/>
      <c r="C112" s="38"/>
      <c r="D112" s="38"/>
      <c r="E112" s="38"/>
      <c r="F112" s="38"/>
      <c r="G112" s="38"/>
      <c r="H112" s="38"/>
      <c r="I112" s="38"/>
      <c r="J112" s="38"/>
      <c r="K112" s="38"/>
      <c r="L112" s="38"/>
      <c r="M112" s="38"/>
      <c r="N112" s="38">
        <v>1354</v>
      </c>
      <c r="O112" s="38" t="s">
        <v>192</v>
      </c>
      <c r="P112" s="192"/>
      <c r="Q112" s="203"/>
      <c r="R112" s="203"/>
    </row>
    <row r="113" spans="1:20" x14ac:dyDescent="0.25">
      <c r="A113" s="348" t="s">
        <v>152</v>
      </c>
      <c r="B113" s="188"/>
      <c r="C113" s="188"/>
      <c r="D113" s="38"/>
      <c r="E113" s="38"/>
      <c r="F113" s="100"/>
      <c r="G113" s="38"/>
      <c r="H113" s="38"/>
      <c r="I113" s="38"/>
      <c r="J113" s="38"/>
      <c r="K113" s="38"/>
      <c r="L113" s="38"/>
      <c r="M113" s="38"/>
      <c r="N113" s="38">
        <v>200</v>
      </c>
      <c r="O113" s="38" t="s">
        <v>192</v>
      </c>
      <c r="P113" s="192"/>
      <c r="Q113" s="203"/>
      <c r="R113" s="203"/>
    </row>
    <row r="114" spans="1:20" x14ac:dyDescent="0.25">
      <c r="A114" s="348" t="s">
        <v>183</v>
      </c>
      <c r="B114" s="38"/>
      <c r="C114" s="38"/>
      <c r="D114" s="38"/>
      <c r="E114" s="38"/>
      <c r="F114" s="38"/>
      <c r="G114" s="38"/>
      <c r="H114" s="38"/>
      <c r="I114" s="38"/>
      <c r="J114" s="38"/>
      <c r="K114" s="38"/>
      <c r="L114" s="38"/>
      <c r="M114" s="38"/>
      <c r="N114" s="38">
        <v>2160</v>
      </c>
      <c r="O114" s="38">
        <v>1578</v>
      </c>
      <c r="P114" s="192"/>
      <c r="Q114" s="203"/>
      <c r="R114" s="203"/>
    </row>
    <row r="115" spans="1:20" x14ac:dyDescent="0.25">
      <c r="A115" s="348" t="s">
        <v>152</v>
      </c>
      <c r="B115" s="188"/>
      <c r="C115" s="188"/>
      <c r="D115" s="38"/>
      <c r="E115" s="38"/>
      <c r="F115" s="100"/>
      <c r="G115" s="38"/>
      <c r="H115" s="38"/>
      <c r="I115" s="38"/>
      <c r="J115" s="38"/>
      <c r="K115" s="38"/>
      <c r="L115" s="38"/>
      <c r="M115" s="38"/>
      <c r="N115" s="38">
        <v>375</v>
      </c>
      <c r="O115" s="38">
        <v>240</v>
      </c>
      <c r="P115" s="192"/>
      <c r="Q115" s="203"/>
      <c r="R115" s="203"/>
    </row>
    <row r="116" spans="1:20" x14ac:dyDescent="0.25">
      <c r="A116" s="44"/>
      <c r="B116" s="44"/>
      <c r="C116" s="44"/>
      <c r="D116" s="44"/>
      <c r="E116" s="44"/>
      <c r="F116" s="329"/>
      <c r="G116" s="44"/>
      <c r="H116" s="44"/>
      <c r="I116" s="44"/>
      <c r="J116" s="44"/>
      <c r="K116" s="44"/>
      <c r="L116" s="44"/>
      <c r="M116" s="44"/>
      <c r="N116" s="44"/>
      <c r="O116" s="44"/>
      <c r="P116" s="329"/>
      <c r="Q116" s="204"/>
      <c r="R116" s="205"/>
    </row>
    <row r="117" spans="1:20" ht="18.75" x14ac:dyDescent="0.3">
      <c r="A117" s="176" t="s">
        <v>145</v>
      </c>
      <c r="B117" s="44"/>
      <c r="C117" s="44" t="s">
        <v>169</v>
      </c>
      <c r="D117" s="44"/>
      <c r="E117" s="44"/>
      <c r="F117" s="329"/>
      <c r="G117" s="44"/>
      <c r="H117" s="44"/>
      <c r="I117" s="44"/>
      <c r="J117" s="44"/>
      <c r="K117" s="44"/>
      <c r="L117" s="44"/>
      <c r="M117" s="44"/>
      <c r="N117" s="43"/>
      <c r="O117" s="43"/>
      <c r="P117" s="331"/>
      <c r="Q117" s="43"/>
      <c r="R117" s="5"/>
      <c r="S117" s="5"/>
    </row>
    <row r="118" spans="1:20" ht="18.75" x14ac:dyDescent="0.3">
      <c r="A118" s="177" t="s">
        <v>146</v>
      </c>
      <c r="B118" s="65"/>
      <c r="C118" s="65"/>
      <c r="D118" s="65"/>
      <c r="E118" s="65"/>
      <c r="F118" s="330"/>
      <c r="G118" s="65"/>
      <c r="H118" s="65"/>
      <c r="I118" s="65"/>
      <c r="J118" s="65"/>
      <c r="K118" s="65"/>
      <c r="L118" s="65"/>
      <c r="M118" s="65"/>
      <c r="N118" s="43"/>
      <c r="O118" s="43"/>
      <c r="P118" s="331"/>
      <c r="Q118" s="43"/>
      <c r="R118" s="293"/>
      <c r="S118" s="5"/>
    </row>
    <row r="119" spans="1:20" x14ac:dyDescent="0.25">
      <c r="A119" s="43"/>
      <c r="B119" s="43"/>
      <c r="C119" s="43"/>
      <c r="D119" s="43"/>
      <c r="E119" s="43"/>
      <c r="F119" s="43"/>
      <c r="G119" s="43"/>
      <c r="H119" s="43"/>
      <c r="I119" s="43"/>
      <c r="J119" s="43"/>
      <c r="K119" s="43"/>
      <c r="L119" s="43"/>
      <c r="M119" s="43"/>
      <c r="N119" s="43"/>
      <c r="O119" s="43"/>
      <c r="P119" s="331"/>
      <c r="Q119" s="43"/>
      <c r="R119" s="5"/>
      <c r="S119" s="5"/>
    </row>
    <row r="120" spans="1:20" ht="18.75" x14ac:dyDescent="0.25">
      <c r="A120" s="98" t="s">
        <v>71</v>
      </c>
      <c r="B120" s="94"/>
      <c r="C120" s="94"/>
      <c r="D120" s="94"/>
      <c r="E120" s="94"/>
      <c r="F120" s="94"/>
      <c r="G120" s="94"/>
      <c r="H120" s="94"/>
      <c r="I120" s="94"/>
      <c r="J120" s="94"/>
      <c r="K120" s="83"/>
      <c r="L120" s="83"/>
      <c r="M120" s="83"/>
      <c r="N120" s="83"/>
      <c r="O120" s="83"/>
      <c r="P120" s="331"/>
      <c r="Q120" s="43"/>
    </row>
    <row r="121" spans="1:20" x14ac:dyDescent="0.25">
      <c r="A121" s="43" t="s">
        <v>72</v>
      </c>
      <c r="B121" s="407" t="s">
        <v>75</v>
      </c>
      <c r="C121" s="407"/>
      <c r="D121" s="407"/>
      <c r="E121" s="407"/>
      <c r="F121" s="407"/>
      <c r="G121" s="407"/>
      <c r="H121" s="43"/>
      <c r="I121" s="43"/>
      <c r="J121" s="43"/>
      <c r="K121" s="43"/>
      <c r="L121" s="43"/>
      <c r="M121" s="43"/>
      <c r="N121" s="43"/>
      <c r="O121" s="43"/>
      <c r="P121" s="332"/>
      <c r="Q121" s="28"/>
      <c r="R121" s="5"/>
    </row>
    <row r="122" spans="1:20" x14ac:dyDescent="0.25">
      <c r="A122" s="43" t="s">
        <v>73</v>
      </c>
      <c r="B122" s="396" t="s">
        <v>76</v>
      </c>
      <c r="C122" s="396"/>
      <c r="D122" s="396"/>
      <c r="E122" s="396"/>
      <c r="F122" s="396"/>
      <c r="G122" s="396"/>
      <c r="H122" s="43"/>
      <c r="I122" s="43"/>
      <c r="J122" s="43"/>
      <c r="K122" s="43"/>
      <c r="L122" s="43"/>
      <c r="M122" s="43"/>
      <c r="N122" s="43"/>
      <c r="O122" s="43"/>
      <c r="P122" s="331"/>
      <c r="Q122" s="43"/>
      <c r="R122" s="5"/>
    </row>
    <row r="123" spans="1:20" x14ac:dyDescent="0.25">
      <c r="A123" s="43" t="s">
        <v>74</v>
      </c>
      <c r="B123" s="396" t="s">
        <v>76</v>
      </c>
      <c r="C123" s="396"/>
      <c r="D123" s="396"/>
      <c r="E123" s="396"/>
      <c r="F123" s="396"/>
      <c r="G123" s="396"/>
      <c r="H123" s="43"/>
      <c r="I123" s="43"/>
      <c r="J123" s="43"/>
      <c r="K123" s="43"/>
      <c r="L123" s="43"/>
      <c r="M123" s="43"/>
      <c r="N123" s="149"/>
      <c r="O123" s="149"/>
      <c r="P123" s="331"/>
      <c r="Q123" s="43"/>
      <c r="R123" s="8"/>
    </row>
    <row r="124" spans="1:20" x14ac:dyDescent="0.25">
      <c r="A124" s="43"/>
      <c r="B124" s="387"/>
      <c r="C124" s="387"/>
      <c r="D124" s="387"/>
      <c r="E124" s="387"/>
      <c r="F124" s="43"/>
      <c r="G124" s="43"/>
      <c r="H124" s="43"/>
      <c r="I124" s="43"/>
      <c r="J124" s="43"/>
      <c r="K124" s="43"/>
      <c r="L124" s="43"/>
      <c r="M124" s="43"/>
      <c r="N124" s="43"/>
      <c r="O124" s="43"/>
      <c r="P124" s="284"/>
      <c r="Q124" s="85"/>
      <c r="R124" s="5"/>
    </row>
    <row r="125" spans="1:20" ht="18.75" x14ac:dyDescent="0.3">
      <c r="A125" s="95" t="s">
        <v>77</v>
      </c>
      <c r="B125" s="99"/>
      <c r="C125" s="99"/>
      <c r="D125" s="99"/>
      <c r="E125" s="99"/>
      <c r="F125" s="28"/>
      <c r="G125" s="28"/>
      <c r="H125" s="28"/>
      <c r="I125" s="28"/>
      <c r="J125" s="28"/>
      <c r="K125" s="28"/>
      <c r="L125" s="28"/>
      <c r="M125" s="28"/>
      <c r="N125" s="28"/>
      <c r="O125" s="28"/>
      <c r="P125" s="284"/>
      <c r="Q125" s="85"/>
      <c r="R125" s="5"/>
    </row>
    <row r="126" spans="1:20" x14ac:dyDescent="0.25">
      <c r="A126" s="43" t="s">
        <v>78</v>
      </c>
      <c r="B126" s="396" t="s">
        <v>81</v>
      </c>
      <c r="C126" s="408"/>
      <c r="D126" s="408"/>
      <c r="E126" s="408"/>
      <c r="F126" s="43"/>
      <c r="G126" s="43"/>
      <c r="H126" s="43"/>
      <c r="I126" s="43"/>
      <c r="J126" s="43"/>
      <c r="K126" s="43"/>
      <c r="L126" s="43"/>
      <c r="M126" s="43"/>
      <c r="N126" s="43"/>
      <c r="O126" s="43"/>
      <c r="P126" s="329"/>
      <c r="Q126" s="44"/>
      <c r="R126" s="11"/>
      <c r="S126" s="10"/>
      <c r="T126" s="10"/>
    </row>
    <row r="127" spans="1:20" x14ac:dyDescent="0.25">
      <c r="A127" s="43" t="s">
        <v>73</v>
      </c>
      <c r="B127" s="396" t="s">
        <v>82</v>
      </c>
      <c r="C127" s="408"/>
      <c r="D127" s="408"/>
      <c r="E127" s="408"/>
      <c r="F127" s="43"/>
      <c r="G127" s="43"/>
      <c r="H127" s="43"/>
      <c r="I127" s="43"/>
      <c r="J127" s="43"/>
      <c r="K127" s="43"/>
      <c r="L127" s="43"/>
      <c r="M127" s="43"/>
      <c r="N127" s="43"/>
      <c r="O127" s="43"/>
      <c r="P127" s="329"/>
      <c r="Q127" s="44"/>
      <c r="R127" s="11"/>
      <c r="S127" s="10"/>
      <c r="T127" s="10"/>
    </row>
    <row r="128" spans="1:20" x14ac:dyDescent="0.25">
      <c r="A128" s="43" t="s">
        <v>79</v>
      </c>
      <c r="B128" s="396" t="s">
        <v>83</v>
      </c>
      <c r="C128" s="397"/>
      <c r="D128" s="397"/>
      <c r="E128" s="397"/>
      <c r="F128" s="28"/>
      <c r="G128" s="28"/>
      <c r="H128" s="28"/>
      <c r="I128" s="28"/>
      <c r="J128" s="28"/>
      <c r="K128" s="147"/>
      <c r="L128" s="28"/>
      <c r="M128" s="28"/>
      <c r="N128" s="28"/>
      <c r="O128" s="28"/>
      <c r="P128" s="329"/>
      <c r="Q128" s="44"/>
    </row>
    <row r="129" spans="1:17" x14ac:dyDescent="0.25">
      <c r="A129" s="43" t="s">
        <v>80</v>
      </c>
      <c r="B129" s="396" t="s">
        <v>82</v>
      </c>
      <c r="C129" s="408"/>
      <c r="D129" s="408"/>
      <c r="E129" s="408"/>
      <c r="F129" s="43"/>
      <c r="G129" s="43"/>
      <c r="H129" s="43"/>
      <c r="I129" s="43"/>
      <c r="J129" s="43"/>
      <c r="K129" s="43"/>
      <c r="L129" s="43"/>
      <c r="M129" s="43"/>
      <c r="N129" s="43"/>
      <c r="O129" s="43"/>
      <c r="P129" s="329"/>
      <c r="Q129" s="44"/>
    </row>
    <row r="130" spans="1:17" x14ac:dyDescent="0.25">
      <c r="A130" s="43"/>
      <c r="B130" s="43"/>
      <c r="C130" s="43"/>
      <c r="D130" s="43"/>
      <c r="E130" s="43"/>
      <c r="F130" s="43"/>
      <c r="G130" s="43"/>
      <c r="H130" s="43"/>
      <c r="I130" s="43"/>
      <c r="J130" s="43"/>
      <c r="K130" s="43"/>
      <c r="L130" s="43"/>
      <c r="M130" s="43"/>
      <c r="N130" s="43"/>
      <c r="O130" s="43"/>
      <c r="P130" s="329"/>
      <c r="Q130" s="44"/>
    </row>
    <row r="131" spans="1:17" ht="18.75" x14ac:dyDescent="0.3">
      <c r="A131" s="95" t="s">
        <v>84</v>
      </c>
      <c r="B131" s="28"/>
      <c r="C131" s="28"/>
      <c r="D131" s="28"/>
      <c r="E131" s="28"/>
      <c r="F131" s="28"/>
      <c r="G131" s="28"/>
      <c r="H131" s="28"/>
      <c r="I131" s="28"/>
      <c r="J131" s="28"/>
      <c r="K131" s="28"/>
      <c r="L131" s="28"/>
      <c r="M131" s="28"/>
      <c r="N131" s="28"/>
      <c r="O131" s="28"/>
      <c r="P131" s="329"/>
      <c r="Q131" s="44"/>
    </row>
    <row r="132" spans="1:17" x14ac:dyDescent="0.25">
      <c r="A132" s="43" t="s">
        <v>78</v>
      </c>
      <c r="B132" s="396" t="s">
        <v>85</v>
      </c>
      <c r="C132" s="408"/>
      <c r="D132" s="408"/>
      <c r="E132" s="408"/>
      <c r="F132" s="43"/>
      <c r="G132" s="43"/>
      <c r="H132" s="43"/>
      <c r="I132" s="43"/>
      <c r="J132" s="43"/>
      <c r="K132" s="43"/>
      <c r="L132" s="43"/>
      <c r="M132" s="43"/>
      <c r="N132" s="43"/>
      <c r="O132" s="43"/>
      <c r="P132" s="329"/>
      <c r="Q132" s="44"/>
    </row>
    <row r="133" spans="1:17" x14ac:dyDescent="0.25">
      <c r="A133" s="43" t="s">
        <v>34</v>
      </c>
      <c r="B133" s="396" t="s">
        <v>86</v>
      </c>
      <c r="C133" s="408"/>
      <c r="D133" s="408"/>
      <c r="E133" s="408"/>
      <c r="F133" s="43"/>
      <c r="G133" s="43"/>
      <c r="H133" s="43"/>
      <c r="I133" s="43"/>
      <c r="J133" s="43"/>
      <c r="K133" s="43"/>
      <c r="L133" s="43"/>
      <c r="M133" s="43"/>
      <c r="N133" s="43"/>
      <c r="O133" s="43"/>
      <c r="P133" s="329"/>
      <c r="Q133" s="44"/>
    </row>
    <row r="134" spans="1:17" x14ac:dyDescent="0.25">
      <c r="A134" s="43" t="s">
        <v>94</v>
      </c>
      <c r="B134" s="396" t="s">
        <v>86</v>
      </c>
      <c r="C134" s="408"/>
      <c r="D134" s="408"/>
      <c r="E134" s="408"/>
      <c r="F134" s="28"/>
      <c r="G134" s="28"/>
      <c r="H134" s="28"/>
      <c r="I134" s="28"/>
      <c r="J134" s="28"/>
      <c r="K134" s="28"/>
      <c r="L134" s="28"/>
      <c r="M134" s="28"/>
      <c r="N134" s="28"/>
      <c r="O134" s="28"/>
      <c r="P134" s="329"/>
      <c r="Q134" s="44"/>
    </row>
    <row r="135" spans="1:17" x14ac:dyDescent="0.25">
      <c r="A135" s="43" t="s">
        <v>95</v>
      </c>
      <c r="B135" s="396" t="s">
        <v>86</v>
      </c>
      <c r="C135" s="408"/>
      <c r="D135" s="408"/>
      <c r="E135" s="408"/>
      <c r="F135" s="43"/>
      <c r="G135" s="43"/>
      <c r="H135" s="43"/>
      <c r="I135" s="43"/>
      <c r="J135" s="43"/>
      <c r="K135" s="43"/>
      <c r="L135" s="43"/>
      <c r="M135" s="43"/>
      <c r="N135" s="43"/>
      <c r="O135" s="43"/>
      <c r="P135" s="329"/>
      <c r="Q135" s="44"/>
    </row>
    <row r="136" spans="1:17" x14ac:dyDescent="0.25">
      <c r="A136" s="28"/>
      <c r="B136" s="28"/>
      <c r="C136" s="28"/>
      <c r="D136" s="28"/>
      <c r="E136" s="28"/>
      <c r="F136" s="28"/>
      <c r="G136" s="28"/>
      <c r="H136" s="28"/>
      <c r="I136" s="28"/>
      <c r="J136" s="28"/>
      <c r="K136" s="28"/>
      <c r="L136" s="28"/>
      <c r="M136" s="28"/>
      <c r="N136" s="28"/>
      <c r="O136" s="28"/>
      <c r="P136" s="329"/>
      <c r="Q136" s="44"/>
    </row>
    <row r="137" spans="1:17" ht="18.75" x14ac:dyDescent="0.3">
      <c r="A137" s="95" t="s">
        <v>87</v>
      </c>
      <c r="B137" s="43"/>
      <c r="C137" s="43"/>
      <c r="D137" s="43"/>
      <c r="E137" s="43"/>
      <c r="F137" s="43"/>
      <c r="G137" s="43"/>
      <c r="H137" s="43"/>
      <c r="I137" s="43"/>
      <c r="J137" s="43"/>
      <c r="K137" s="43"/>
      <c r="L137" s="43"/>
      <c r="M137" s="43"/>
      <c r="N137" s="43"/>
      <c r="O137" s="43"/>
      <c r="P137" s="329"/>
      <c r="Q137" s="44"/>
    </row>
    <row r="138" spans="1:17" x14ac:dyDescent="0.25">
      <c r="A138" s="43" t="s">
        <v>88</v>
      </c>
      <c r="B138" s="396" t="s">
        <v>89</v>
      </c>
      <c r="C138" s="408"/>
      <c r="D138" s="408"/>
      <c r="E138" s="408"/>
      <c r="F138" s="43"/>
      <c r="G138" s="43"/>
      <c r="H138" s="43"/>
      <c r="I138" s="43"/>
      <c r="J138" s="43"/>
      <c r="K138" s="43"/>
      <c r="L138" s="43"/>
      <c r="M138" s="43"/>
      <c r="N138" s="43"/>
      <c r="O138" s="43"/>
      <c r="P138" s="329"/>
      <c r="Q138" s="44"/>
    </row>
    <row r="139" spans="1:17" x14ac:dyDescent="0.25">
      <c r="A139" s="28"/>
      <c r="B139" s="28"/>
      <c r="C139" s="28"/>
      <c r="D139" s="28"/>
      <c r="E139" s="28"/>
      <c r="F139" s="28"/>
      <c r="G139" s="28"/>
      <c r="H139" s="28"/>
      <c r="I139" s="28"/>
      <c r="J139" s="28"/>
      <c r="K139" s="28"/>
      <c r="L139" s="28"/>
      <c r="M139" s="28"/>
      <c r="N139" s="28"/>
      <c r="O139" s="28"/>
      <c r="P139" s="329"/>
      <c r="Q139" s="44"/>
    </row>
    <row r="140" spans="1:17" ht="18.75" x14ac:dyDescent="0.3">
      <c r="A140" s="95" t="s">
        <v>90</v>
      </c>
      <c r="B140" s="43"/>
      <c r="C140" s="43"/>
      <c r="D140" s="43"/>
      <c r="E140" s="43"/>
      <c r="F140" s="43"/>
      <c r="G140" s="43"/>
      <c r="H140" s="43"/>
      <c r="I140" s="43"/>
      <c r="J140" s="43"/>
      <c r="K140" s="43"/>
      <c r="L140" s="43"/>
      <c r="M140" s="43"/>
      <c r="N140" s="43"/>
      <c r="O140" s="43"/>
      <c r="P140" s="329"/>
      <c r="Q140" s="44"/>
    </row>
    <row r="141" spans="1:17" x14ac:dyDescent="0.25">
      <c r="A141" s="43" t="s">
        <v>91</v>
      </c>
      <c r="B141" s="396" t="s">
        <v>92</v>
      </c>
      <c r="C141" s="408"/>
      <c r="D141" s="408"/>
      <c r="E141" s="408"/>
      <c r="F141" s="43"/>
      <c r="G141" s="43"/>
      <c r="H141" s="43"/>
      <c r="I141" s="43"/>
      <c r="J141" s="43"/>
      <c r="K141" s="43"/>
      <c r="L141" s="43"/>
      <c r="M141" s="43"/>
      <c r="N141" s="43"/>
      <c r="O141" s="43"/>
      <c r="P141" s="329"/>
      <c r="Q141" s="44"/>
    </row>
    <row r="142" spans="1:17" x14ac:dyDescent="0.25">
      <c r="A142" s="28"/>
      <c r="B142" s="28"/>
      <c r="C142" s="28"/>
      <c r="D142" s="28"/>
      <c r="E142" s="28"/>
      <c r="F142" s="28"/>
      <c r="G142" s="28"/>
      <c r="H142" s="28"/>
      <c r="I142" s="28"/>
      <c r="J142" s="28"/>
      <c r="K142" s="28"/>
      <c r="L142" s="28"/>
      <c r="M142" s="28"/>
      <c r="N142" s="28"/>
      <c r="O142" s="28"/>
      <c r="P142" s="329"/>
      <c r="Q142" s="44"/>
    </row>
    <row r="143" spans="1:17" x14ac:dyDescent="0.25">
      <c r="A143" s="28" t="s">
        <v>106</v>
      </c>
      <c r="B143" s="43"/>
      <c r="C143" s="43"/>
      <c r="D143" s="43"/>
      <c r="E143" s="43"/>
      <c r="F143" s="43"/>
      <c r="G143" s="43"/>
      <c r="H143" s="43"/>
      <c r="I143" s="43"/>
      <c r="J143" s="43"/>
      <c r="K143" s="43"/>
      <c r="L143" s="43"/>
      <c r="M143" s="43"/>
      <c r="N143" s="43"/>
      <c r="O143" s="43"/>
      <c r="P143" s="329"/>
      <c r="Q143" s="44"/>
    </row>
    <row r="144" spans="1:17" x14ac:dyDescent="0.25">
      <c r="A144" s="43" t="s">
        <v>107</v>
      </c>
      <c r="B144" s="409" t="s">
        <v>108</v>
      </c>
      <c r="C144" s="410"/>
      <c r="D144" s="410"/>
      <c r="E144" s="410"/>
      <c r="F144" s="410"/>
      <c r="G144" s="410"/>
      <c r="H144" s="410"/>
      <c r="I144" s="410"/>
      <c r="J144" s="43"/>
      <c r="K144" s="43"/>
      <c r="L144" s="43"/>
      <c r="M144" s="43"/>
      <c r="N144" s="43"/>
      <c r="O144" s="43"/>
      <c r="P144" s="329"/>
      <c r="Q144" s="44"/>
    </row>
    <row r="145" spans="1:17" x14ac:dyDescent="0.25">
      <c r="A145" s="28"/>
      <c r="B145" s="28"/>
      <c r="C145" s="28"/>
      <c r="D145" s="28"/>
      <c r="E145" s="28"/>
      <c r="F145" s="28"/>
      <c r="G145" s="28"/>
      <c r="H145" s="28"/>
      <c r="I145" s="28"/>
      <c r="J145" s="28"/>
      <c r="K145" s="28"/>
      <c r="L145" s="28"/>
      <c r="M145" s="28"/>
      <c r="N145" s="28"/>
      <c r="O145" s="28"/>
      <c r="P145" s="329"/>
      <c r="Q145" s="44"/>
    </row>
    <row r="146" spans="1:17" x14ac:dyDescent="0.25">
      <c r="A146" s="28"/>
      <c r="B146" s="43"/>
      <c r="C146" s="43"/>
      <c r="D146" s="43"/>
      <c r="E146" s="43"/>
      <c r="F146" s="43"/>
      <c r="G146" s="43"/>
      <c r="H146" s="43"/>
      <c r="I146" s="43"/>
      <c r="J146" s="43"/>
      <c r="K146" s="43"/>
      <c r="L146" s="43"/>
      <c r="M146" s="43"/>
      <c r="N146" s="43"/>
      <c r="O146" s="43"/>
      <c r="P146" s="329"/>
      <c r="Q146" s="44"/>
    </row>
    <row r="147" spans="1:17" x14ac:dyDescent="0.25">
      <c r="A147" s="43"/>
      <c r="B147" s="43"/>
      <c r="C147" s="43"/>
      <c r="D147" s="43"/>
      <c r="E147" s="43"/>
      <c r="F147" s="43"/>
      <c r="G147" s="43"/>
      <c r="H147" s="43"/>
      <c r="I147" s="43"/>
      <c r="J147" s="43"/>
      <c r="K147" s="43"/>
      <c r="L147" s="43"/>
      <c r="M147" s="43"/>
      <c r="N147" s="43"/>
      <c r="O147" s="43"/>
      <c r="P147" s="329"/>
      <c r="Q147" s="44"/>
    </row>
    <row r="148" spans="1:17" x14ac:dyDescent="0.25">
      <c r="A148" s="28"/>
      <c r="B148" s="28"/>
      <c r="C148" s="28"/>
      <c r="D148" s="28"/>
      <c r="E148" s="28"/>
      <c r="F148" s="28"/>
      <c r="G148" s="28"/>
      <c r="H148" s="28"/>
      <c r="I148" s="28"/>
      <c r="J148" s="28"/>
      <c r="K148" s="28"/>
      <c r="L148" s="28"/>
      <c r="M148" s="28"/>
      <c r="N148" s="28"/>
      <c r="O148" s="28"/>
      <c r="P148" s="329"/>
      <c r="Q148" s="44"/>
    </row>
    <row r="149" spans="1:17" x14ac:dyDescent="0.25">
      <c r="A149" s="28"/>
      <c r="B149" s="43"/>
      <c r="C149" s="43"/>
      <c r="D149" s="43"/>
      <c r="E149" s="43"/>
      <c r="F149" s="43"/>
      <c r="G149" s="43"/>
      <c r="H149" s="43"/>
      <c r="I149" s="43"/>
      <c r="J149" s="43"/>
      <c r="K149" s="43"/>
      <c r="L149" s="43"/>
      <c r="M149" s="43"/>
      <c r="N149" s="43"/>
      <c r="O149" s="43"/>
      <c r="P149" s="329"/>
      <c r="Q149" s="44"/>
    </row>
    <row r="150" spans="1:17" x14ac:dyDescent="0.25">
      <c r="A150" s="43"/>
      <c r="B150" s="43"/>
      <c r="C150" s="43"/>
      <c r="D150" s="43"/>
      <c r="E150" s="43"/>
      <c r="F150" s="43"/>
      <c r="G150" s="43"/>
      <c r="H150" s="43"/>
      <c r="I150" s="43"/>
      <c r="J150" s="43"/>
      <c r="K150" s="43"/>
      <c r="L150" s="43"/>
      <c r="M150" s="43"/>
      <c r="N150" s="43"/>
      <c r="O150" s="43"/>
      <c r="P150" s="329"/>
      <c r="Q150" s="44"/>
    </row>
    <row r="151" spans="1:17" x14ac:dyDescent="0.25">
      <c r="A151" s="28"/>
      <c r="B151" s="28"/>
      <c r="C151" s="28"/>
      <c r="D151" s="28"/>
      <c r="E151" s="28"/>
      <c r="F151" s="28"/>
      <c r="G151" s="28"/>
      <c r="H151" s="28"/>
      <c r="I151" s="28"/>
      <c r="J151" s="28"/>
      <c r="K151" s="28"/>
      <c r="L151" s="28"/>
      <c r="M151" s="28"/>
      <c r="N151" s="28"/>
      <c r="O151" s="28"/>
      <c r="P151" s="329"/>
      <c r="Q151" s="44"/>
    </row>
    <row r="152" spans="1:17" x14ac:dyDescent="0.25">
      <c r="A152" s="28"/>
      <c r="B152" s="43"/>
      <c r="C152" s="43"/>
      <c r="D152" s="43"/>
      <c r="E152" s="43"/>
      <c r="F152" s="43"/>
      <c r="G152" s="43"/>
      <c r="H152" s="43"/>
      <c r="I152" s="43"/>
      <c r="J152" s="43"/>
      <c r="K152" s="43"/>
      <c r="L152" s="43"/>
      <c r="M152" s="43"/>
      <c r="N152" s="43"/>
      <c r="O152" s="43"/>
      <c r="P152" s="329"/>
      <c r="Q152" s="44"/>
    </row>
    <row r="153" spans="1:17" x14ac:dyDescent="0.25">
      <c r="A153" s="43"/>
      <c r="B153" s="43"/>
      <c r="C153" s="43"/>
      <c r="D153" s="43"/>
      <c r="E153" s="43"/>
      <c r="F153" s="43"/>
      <c r="G153" s="43"/>
      <c r="H153" s="43"/>
      <c r="I153" s="43"/>
      <c r="J153" s="43"/>
      <c r="K153" s="43"/>
      <c r="L153" s="43"/>
      <c r="M153" s="43"/>
      <c r="N153" s="43"/>
      <c r="O153" s="43"/>
      <c r="P153" s="329"/>
      <c r="Q153" s="44"/>
    </row>
    <row r="154" spans="1:17" x14ac:dyDescent="0.25">
      <c r="A154" s="28"/>
      <c r="B154" s="28"/>
      <c r="C154" s="28"/>
      <c r="D154" s="28"/>
      <c r="E154" s="28"/>
      <c r="F154" s="28"/>
      <c r="G154" s="28"/>
      <c r="H154" s="28"/>
      <c r="I154" s="28"/>
      <c r="J154" s="28"/>
      <c r="K154" s="28"/>
      <c r="L154" s="28"/>
      <c r="M154" s="28"/>
      <c r="N154" s="28"/>
      <c r="O154" s="28"/>
      <c r="P154" s="329"/>
      <c r="Q154" s="44"/>
    </row>
    <row r="155" spans="1:17" x14ac:dyDescent="0.25">
      <c r="A155" s="28"/>
      <c r="B155" s="43"/>
      <c r="C155" s="43"/>
      <c r="D155" s="43"/>
      <c r="E155" s="43"/>
      <c r="F155" s="43"/>
      <c r="G155" s="43"/>
      <c r="H155" s="43"/>
      <c r="I155" s="43"/>
      <c r="J155" s="43"/>
      <c r="K155" s="43"/>
      <c r="L155" s="43"/>
      <c r="M155" s="43"/>
      <c r="N155" s="43"/>
      <c r="O155" s="43"/>
      <c r="P155" s="329"/>
      <c r="Q155" s="44"/>
    </row>
    <row r="156" spans="1:17" x14ac:dyDescent="0.25">
      <c r="A156" s="43"/>
      <c r="B156" s="43"/>
      <c r="C156" s="43"/>
      <c r="D156" s="43"/>
      <c r="E156" s="43"/>
      <c r="F156" s="43"/>
      <c r="G156" s="43"/>
      <c r="H156" s="43"/>
      <c r="I156" s="43"/>
      <c r="J156" s="43"/>
      <c r="K156" s="43"/>
      <c r="L156" s="43"/>
      <c r="M156" s="43"/>
      <c r="N156" s="43"/>
      <c r="O156" s="43"/>
      <c r="P156" s="329"/>
      <c r="Q156" s="44"/>
    </row>
    <row r="157" spans="1:17" x14ac:dyDescent="0.25">
      <c r="A157" s="85"/>
      <c r="B157" s="85"/>
      <c r="C157" s="85"/>
      <c r="D157" s="85"/>
      <c r="E157" s="85"/>
      <c r="F157" s="85"/>
      <c r="G157" s="85"/>
      <c r="H157" s="85"/>
      <c r="I157" s="85"/>
      <c r="J157" s="85"/>
      <c r="K157" s="85"/>
      <c r="L157" s="85"/>
      <c r="M157" s="85"/>
      <c r="N157" s="85"/>
      <c r="O157" s="85"/>
      <c r="P157" s="329"/>
      <c r="Q157" s="44"/>
    </row>
    <row r="158" spans="1:17" x14ac:dyDescent="0.25">
      <c r="A158" s="85"/>
      <c r="B158" s="85"/>
      <c r="C158" s="85"/>
      <c r="D158" s="85"/>
      <c r="E158" s="85"/>
      <c r="F158" s="85"/>
      <c r="G158" s="85"/>
      <c r="H158" s="85"/>
      <c r="I158" s="85"/>
      <c r="J158" s="85"/>
      <c r="K158" s="85"/>
      <c r="L158" s="85"/>
      <c r="M158" s="85"/>
      <c r="N158" s="85"/>
      <c r="O158" s="85"/>
      <c r="P158" s="329"/>
      <c r="Q158" s="44"/>
    </row>
    <row r="159" spans="1:17" ht="18.75" x14ac:dyDescent="0.3">
      <c r="A159" s="95"/>
      <c r="B159" s="43"/>
      <c r="C159" s="43"/>
      <c r="D159" s="43"/>
      <c r="E159" s="43"/>
      <c r="F159" s="43"/>
      <c r="G159" s="43"/>
      <c r="H159" s="43"/>
      <c r="I159" s="43"/>
      <c r="J159" s="43"/>
      <c r="K159" s="43"/>
      <c r="L159" s="43"/>
      <c r="M159" s="43"/>
      <c r="N159" s="44"/>
      <c r="O159" s="44"/>
      <c r="P159" s="329"/>
      <c r="Q159" s="44"/>
    </row>
    <row r="160" spans="1:17" x14ac:dyDescent="0.25">
      <c r="A160" s="28"/>
      <c r="B160" s="43"/>
      <c r="C160" s="43"/>
      <c r="D160" s="43"/>
      <c r="E160" s="43"/>
      <c r="F160" s="43"/>
      <c r="G160" s="43"/>
      <c r="H160" s="43"/>
      <c r="I160" s="43"/>
      <c r="J160" s="43"/>
      <c r="K160" s="43"/>
      <c r="L160" s="43"/>
      <c r="M160" s="43"/>
      <c r="N160" s="44"/>
      <c r="O160" s="44"/>
      <c r="P160" s="329"/>
      <c r="Q160" s="44"/>
    </row>
    <row r="161" spans="1:20" x14ac:dyDescent="0.25">
      <c r="A161" s="43"/>
      <c r="B161" s="43"/>
      <c r="C161" s="43"/>
      <c r="D161" s="43"/>
      <c r="E161" s="43"/>
      <c r="F161" s="43"/>
      <c r="G161" s="43"/>
      <c r="H161" s="43"/>
      <c r="I161" s="43"/>
      <c r="J161" s="43"/>
      <c r="K161" s="43"/>
      <c r="L161" s="43"/>
      <c r="M161" s="43"/>
      <c r="N161" s="44"/>
      <c r="O161" s="44"/>
      <c r="P161" s="329"/>
      <c r="Q161" s="44"/>
    </row>
    <row r="162" spans="1:20" x14ac:dyDescent="0.25">
      <c r="A162" s="28"/>
      <c r="B162" s="28"/>
      <c r="C162" s="28"/>
      <c r="D162" s="28"/>
      <c r="E162" s="28"/>
      <c r="F162" s="28"/>
      <c r="G162" s="28"/>
      <c r="H162" s="28"/>
      <c r="I162" s="28"/>
      <c r="J162" s="28"/>
      <c r="K162" s="43"/>
      <c r="L162" s="43"/>
      <c r="M162" s="43"/>
      <c r="N162" s="44"/>
      <c r="O162" s="44"/>
      <c r="P162" s="284"/>
      <c r="Q162" s="85"/>
    </row>
    <row r="163" spans="1:20" x14ac:dyDescent="0.25">
      <c r="A163" s="28"/>
      <c r="B163" s="43"/>
      <c r="C163" s="43"/>
      <c r="D163" s="43"/>
      <c r="E163" s="43"/>
      <c r="F163" s="43"/>
      <c r="G163" s="43"/>
      <c r="H163" s="43"/>
      <c r="I163" s="43"/>
      <c r="J163" s="43"/>
      <c r="K163" s="43"/>
      <c r="L163" s="43"/>
      <c r="M163" s="43"/>
      <c r="N163" s="44"/>
      <c r="O163" s="44"/>
      <c r="P163" s="329"/>
      <c r="Q163" s="44"/>
    </row>
    <row r="164" spans="1:20" x14ac:dyDescent="0.25">
      <c r="A164" s="43"/>
      <c r="B164" s="43"/>
      <c r="C164" s="43"/>
      <c r="D164" s="43"/>
      <c r="E164" s="43"/>
      <c r="F164" s="43"/>
      <c r="G164" s="43"/>
      <c r="H164" s="43"/>
      <c r="I164" s="43"/>
      <c r="J164" s="43"/>
      <c r="K164" s="43"/>
      <c r="L164" s="43"/>
      <c r="M164" s="43"/>
      <c r="N164" s="44"/>
      <c r="O164" s="44"/>
      <c r="P164" s="329"/>
      <c r="Q164" s="44"/>
      <c r="R164" s="11"/>
      <c r="S164" s="10"/>
      <c r="T164" s="10"/>
    </row>
    <row r="165" spans="1:20" x14ac:dyDescent="0.25">
      <c r="A165" s="28"/>
      <c r="B165" s="28"/>
      <c r="C165" s="28"/>
      <c r="D165" s="28"/>
      <c r="E165" s="28"/>
      <c r="F165" s="28"/>
      <c r="G165" s="28"/>
      <c r="H165" s="28"/>
      <c r="I165" s="28"/>
      <c r="J165" s="28"/>
      <c r="K165" s="43"/>
      <c r="L165" s="43"/>
      <c r="M165" s="43"/>
      <c r="N165" s="44"/>
      <c r="O165" s="44"/>
      <c r="P165" s="329"/>
      <c r="Q165" s="44"/>
    </row>
    <row r="166" spans="1:20" x14ac:dyDescent="0.25">
      <c r="A166" s="28"/>
      <c r="B166" s="43"/>
      <c r="C166" s="43"/>
      <c r="D166" s="43"/>
      <c r="E166" s="43"/>
      <c r="F166" s="43"/>
      <c r="G166" s="43"/>
      <c r="H166" s="43"/>
      <c r="I166" s="43"/>
      <c r="J166" s="43"/>
      <c r="K166" s="43"/>
      <c r="L166" s="43"/>
      <c r="M166" s="43"/>
      <c r="N166" s="44"/>
      <c r="O166" s="44"/>
      <c r="P166" s="329"/>
      <c r="Q166" s="44"/>
    </row>
    <row r="167" spans="1:20" x14ac:dyDescent="0.25">
      <c r="A167" s="43"/>
      <c r="B167" s="43"/>
      <c r="C167" s="43"/>
      <c r="D167" s="43"/>
      <c r="E167" s="43"/>
      <c r="F167" s="43"/>
      <c r="G167" s="43"/>
      <c r="H167" s="43"/>
      <c r="I167" s="43"/>
      <c r="J167" s="43"/>
      <c r="K167" s="43"/>
      <c r="L167" s="43"/>
      <c r="M167" s="43"/>
      <c r="N167" s="44"/>
      <c r="O167" s="44"/>
      <c r="P167" s="329"/>
      <c r="Q167" s="44"/>
    </row>
    <row r="168" spans="1:20" x14ac:dyDescent="0.25">
      <c r="A168" s="28"/>
      <c r="B168" s="28"/>
      <c r="C168" s="28"/>
      <c r="D168" s="28"/>
      <c r="E168" s="28"/>
      <c r="F168" s="28"/>
      <c r="G168" s="28"/>
      <c r="H168" s="28"/>
      <c r="I168" s="28"/>
      <c r="J168" s="28"/>
      <c r="K168" s="43"/>
      <c r="L168" s="43"/>
      <c r="M168" s="43"/>
      <c r="N168" s="44"/>
      <c r="O168" s="44"/>
      <c r="P168" s="329"/>
      <c r="Q168" s="44"/>
    </row>
    <row r="169" spans="1:20" x14ac:dyDescent="0.25">
      <c r="A169" s="28"/>
      <c r="B169" s="43"/>
      <c r="C169" s="43"/>
      <c r="D169" s="43"/>
      <c r="E169" s="43"/>
      <c r="F169" s="43"/>
      <c r="G169" s="43"/>
      <c r="H169" s="43"/>
      <c r="I169" s="43"/>
      <c r="J169" s="43"/>
      <c r="K169" s="43"/>
      <c r="L169" s="43"/>
      <c r="M169" s="43"/>
      <c r="N169" s="44"/>
      <c r="O169" s="44"/>
      <c r="P169" s="329"/>
      <c r="Q169" s="44"/>
    </row>
    <row r="170" spans="1:20" x14ac:dyDescent="0.25">
      <c r="A170" s="43"/>
      <c r="B170" s="43"/>
      <c r="C170" s="43"/>
      <c r="D170" s="43"/>
      <c r="E170" s="43"/>
      <c r="F170" s="43"/>
      <c r="G170" s="43"/>
      <c r="H170" s="43"/>
      <c r="I170" s="43"/>
      <c r="J170" s="43"/>
      <c r="K170" s="43"/>
      <c r="L170" s="43"/>
      <c r="M170" s="43"/>
      <c r="N170" s="44"/>
      <c r="O170" s="44"/>
      <c r="P170" s="329"/>
      <c r="Q170" s="44"/>
    </row>
    <row r="171" spans="1:20" x14ac:dyDescent="0.25">
      <c r="A171" s="28"/>
      <c r="B171" s="28"/>
      <c r="C171" s="28"/>
      <c r="D171" s="28"/>
      <c r="E171" s="28"/>
      <c r="F171" s="28"/>
      <c r="G171" s="28"/>
      <c r="H171" s="28"/>
      <c r="I171" s="28"/>
      <c r="J171" s="28"/>
      <c r="K171" s="43"/>
      <c r="L171" s="43"/>
      <c r="M171" s="43"/>
      <c r="N171" s="44"/>
      <c r="O171" s="44"/>
      <c r="P171" s="329"/>
      <c r="Q171" s="44"/>
    </row>
    <row r="172" spans="1:20" x14ac:dyDescent="0.25">
      <c r="A172" s="28"/>
      <c r="B172" s="43"/>
      <c r="C172" s="43"/>
      <c r="D172" s="43"/>
      <c r="E172" s="43"/>
      <c r="F172" s="43"/>
      <c r="G172" s="43"/>
      <c r="H172" s="43"/>
      <c r="I172" s="43"/>
      <c r="J172" s="43"/>
      <c r="K172" s="43"/>
      <c r="L172" s="43"/>
      <c r="M172" s="43"/>
      <c r="N172" s="44"/>
      <c r="O172" s="44"/>
      <c r="P172" s="329"/>
      <c r="Q172" s="44"/>
    </row>
    <row r="173" spans="1:20" x14ac:dyDescent="0.25">
      <c r="A173" s="43"/>
      <c r="B173" s="43"/>
      <c r="C173" s="43"/>
      <c r="D173" s="43"/>
      <c r="E173" s="43"/>
      <c r="F173" s="43"/>
      <c r="G173" s="43"/>
      <c r="H173" s="43"/>
      <c r="I173" s="43"/>
      <c r="J173" s="43"/>
      <c r="K173" s="43"/>
      <c r="L173" s="43"/>
      <c r="M173" s="43"/>
      <c r="N173" s="44"/>
      <c r="O173" s="44"/>
      <c r="P173" s="329"/>
      <c r="Q173" s="44"/>
    </row>
    <row r="174" spans="1:20" x14ac:dyDescent="0.25">
      <c r="A174" s="28"/>
      <c r="B174" s="28"/>
      <c r="C174" s="28"/>
      <c r="D174" s="28"/>
      <c r="E174" s="28"/>
      <c r="F174" s="28"/>
      <c r="G174" s="28"/>
      <c r="H174" s="28"/>
      <c r="I174" s="28"/>
      <c r="J174" s="28"/>
      <c r="K174" s="43"/>
      <c r="L174" s="43"/>
      <c r="M174" s="43"/>
      <c r="N174" s="44"/>
      <c r="O174" s="44"/>
      <c r="P174" s="329"/>
      <c r="Q174" s="44"/>
    </row>
    <row r="175" spans="1:20" x14ac:dyDescent="0.25">
      <c r="A175" s="28"/>
      <c r="B175" s="43"/>
      <c r="C175" s="43"/>
      <c r="D175" s="43"/>
      <c r="E175" s="43"/>
      <c r="F175" s="43"/>
      <c r="G175" s="43"/>
      <c r="H175" s="43"/>
      <c r="I175" s="43"/>
      <c r="J175" s="43"/>
      <c r="K175" s="43"/>
      <c r="L175" s="43"/>
      <c r="M175" s="43"/>
      <c r="N175" s="44"/>
      <c r="O175" s="44"/>
      <c r="P175" s="329"/>
      <c r="Q175" s="44"/>
    </row>
    <row r="176" spans="1:20" x14ac:dyDescent="0.25">
      <c r="A176" s="43"/>
      <c r="B176" s="43"/>
      <c r="C176" s="43"/>
      <c r="D176" s="43"/>
      <c r="E176" s="43"/>
      <c r="F176" s="43"/>
      <c r="G176" s="43"/>
      <c r="H176" s="43"/>
      <c r="I176" s="43"/>
      <c r="J176" s="43"/>
      <c r="K176" s="43"/>
      <c r="L176" s="43"/>
      <c r="M176" s="43"/>
      <c r="N176" s="44"/>
      <c r="O176" s="44"/>
      <c r="P176" s="329"/>
      <c r="Q176" s="44"/>
    </row>
    <row r="177" spans="1:17" x14ac:dyDescent="0.25">
      <c r="A177" s="28"/>
      <c r="B177" s="28"/>
      <c r="C177" s="28"/>
      <c r="D177" s="28"/>
      <c r="E177" s="28"/>
      <c r="F177" s="28"/>
      <c r="G177" s="28"/>
      <c r="H177" s="28"/>
      <c r="I177" s="28"/>
      <c r="J177" s="28"/>
      <c r="K177" s="43"/>
      <c r="L177" s="43"/>
      <c r="M177" s="43"/>
      <c r="N177" s="44"/>
      <c r="O177" s="44"/>
      <c r="P177" s="329"/>
      <c r="Q177" s="44"/>
    </row>
    <row r="178" spans="1:17" x14ac:dyDescent="0.25">
      <c r="A178" s="28"/>
      <c r="B178" s="43"/>
      <c r="C178" s="43"/>
      <c r="D178" s="43"/>
      <c r="E178" s="43"/>
      <c r="F178" s="43"/>
      <c r="G178" s="43"/>
      <c r="H178" s="43"/>
      <c r="I178" s="43"/>
      <c r="J178" s="43"/>
      <c r="K178" s="43"/>
      <c r="L178" s="43"/>
      <c r="M178" s="43"/>
      <c r="N178" s="44"/>
      <c r="O178" s="44"/>
      <c r="P178" s="329"/>
      <c r="Q178" s="44"/>
    </row>
    <row r="179" spans="1:17" x14ac:dyDescent="0.25">
      <c r="A179" s="43"/>
      <c r="B179" s="43"/>
      <c r="C179" s="43"/>
      <c r="D179" s="43"/>
      <c r="E179" s="43"/>
      <c r="F179" s="43"/>
      <c r="G179" s="43"/>
      <c r="H179" s="43"/>
      <c r="I179" s="43"/>
      <c r="J179" s="43"/>
      <c r="K179" s="43"/>
      <c r="L179" s="43"/>
      <c r="M179" s="43"/>
      <c r="N179" s="44"/>
      <c r="O179" s="44"/>
      <c r="P179" s="329"/>
      <c r="Q179" s="44"/>
    </row>
    <row r="180" spans="1:17" x14ac:dyDescent="0.25">
      <c r="A180" s="28"/>
      <c r="B180" s="28"/>
      <c r="C180" s="28"/>
      <c r="D180" s="28"/>
      <c r="E180" s="28"/>
      <c r="F180" s="28"/>
      <c r="G180" s="28"/>
      <c r="H180" s="28"/>
      <c r="I180" s="28"/>
      <c r="J180" s="28"/>
      <c r="K180" s="43"/>
      <c r="L180" s="43"/>
      <c r="M180" s="43"/>
      <c r="N180" s="44"/>
      <c r="O180" s="44"/>
      <c r="P180" s="329"/>
      <c r="Q180" s="44"/>
    </row>
    <row r="181" spans="1:17" x14ac:dyDescent="0.25">
      <c r="A181" s="28"/>
      <c r="B181" s="43"/>
      <c r="C181" s="43"/>
      <c r="D181" s="43"/>
      <c r="E181" s="43"/>
      <c r="F181" s="43"/>
      <c r="G181" s="43"/>
      <c r="H181" s="43"/>
      <c r="I181" s="43"/>
      <c r="J181" s="43"/>
      <c r="K181" s="43"/>
      <c r="L181" s="43"/>
      <c r="M181" s="43"/>
      <c r="N181" s="44"/>
      <c r="O181" s="44"/>
      <c r="P181" s="329"/>
      <c r="Q181" s="44"/>
    </row>
    <row r="182" spans="1:17" x14ac:dyDescent="0.25">
      <c r="A182" s="43"/>
      <c r="B182" s="43"/>
      <c r="C182" s="43"/>
      <c r="D182" s="43"/>
      <c r="E182" s="43"/>
      <c r="F182" s="43"/>
      <c r="G182" s="43"/>
      <c r="H182" s="43"/>
      <c r="I182" s="43"/>
      <c r="J182" s="43"/>
      <c r="K182" s="43"/>
      <c r="L182" s="43"/>
      <c r="M182" s="43"/>
      <c r="N182" s="44"/>
      <c r="O182" s="44"/>
      <c r="P182" s="329"/>
      <c r="Q182" s="44"/>
    </row>
    <row r="183" spans="1:17" x14ac:dyDescent="0.25">
      <c r="A183" s="28"/>
      <c r="B183" s="28"/>
      <c r="C183" s="28"/>
      <c r="D183" s="28"/>
      <c r="E183" s="28"/>
      <c r="F183" s="28"/>
      <c r="G183" s="28"/>
      <c r="H183" s="28"/>
      <c r="I183" s="28"/>
      <c r="J183" s="28"/>
      <c r="K183" s="43"/>
      <c r="L183" s="43"/>
      <c r="M183" s="43"/>
      <c r="N183" s="44"/>
      <c r="O183" s="44"/>
      <c r="P183" s="329"/>
      <c r="Q183" s="44"/>
    </row>
    <row r="184" spans="1:17" x14ac:dyDescent="0.25">
      <c r="A184" s="28"/>
      <c r="B184" s="43"/>
      <c r="C184" s="43"/>
      <c r="D184" s="43"/>
      <c r="E184" s="43"/>
      <c r="F184" s="43"/>
      <c r="G184" s="43"/>
      <c r="H184" s="43"/>
      <c r="I184" s="43"/>
      <c r="J184" s="43"/>
      <c r="K184" s="43"/>
      <c r="L184" s="43"/>
      <c r="M184" s="43"/>
      <c r="N184" s="44"/>
      <c r="O184" s="44"/>
      <c r="P184" s="329"/>
      <c r="Q184" s="44"/>
    </row>
    <row r="185" spans="1:17" x14ac:dyDescent="0.25">
      <c r="A185" s="43"/>
      <c r="B185" s="43"/>
      <c r="C185" s="43"/>
      <c r="D185" s="43"/>
      <c r="E185" s="43"/>
      <c r="F185" s="43"/>
      <c r="G185" s="43"/>
      <c r="H185" s="43"/>
      <c r="I185" s="43"/>
      <c r="J185" s="43"/>
      <c r="K185" s="43"/>
      <c r="L185" s="43"/>
      <c r="M185" s="43"/>
      <c r="N185" s="44"/>
      <c r="O185" s="44"/>
      <c r="P185" s="329"/>
      <c r="Q185" s="44"/>
    </row>
    <row r="186" spans="1:17" x14ac:dyDescent="0.25">
      <c r="A186" s="28"/>
      <c r="B186" s="28"/>
      <c r="C186" s="28"/>
      <c r="D186" s="28"/>
      <c r="E186" s="28"/>
      <c r="F186" s="28"/>
      <c r="G186" s="28"/>
      <c r="H186" s="28"/>
      <c r="I186" s="28"/>
      <c r="J186" s="28"/>
      <c r="K186" s="43"/>
      <c r="L186" s="43"/>
      <c r="M186" s="43"/>
      <c r="N186" s="44"/>
      <c r="O186" s="44"/>
      <c r="P186" s="329"/>
      <c r="Q186" s="44"/>
    </row>
    <row r="187" spans="1:17" x14ac:dyDescent="0.25">
      <c r="A187" s="28"/>
      <c r="B187" s="43"/>
      <c r="C187" s="43"/>
      <c r="D187" s="43"/>
      <c r="E187" s="43"/>
      <c r="F187" s="43"/>
      <c r="G187" s="43"/>
      <c r="H187" s="43"/>
      <c r="I187" s="43"/>
      <c r="J187" s="43"/>
      <c r="K187" s="43"/>
      <c r="L187" s="43"/>
      <c r="M187" s="43"/>
      <c r="N187" s="44"/>
      <c r="O187" s="44"/>
      <c r="P187" s="329"/>
      <c r="Q187" s="44"/>
    </row>
    <row r="188" spans="1:17" x14ac:dyDescent="0.25">
      <c r="A188" s="43"/>
      <c r="B188" s="43"/>
      <c r="C188" s="43"/>
      <c r="D188" s="43"/>
      <c r="E188" s="43"/>
      <c r="F188" s="43"/>
      <c r="G188" s="43"/>
      <c r="H188" s="43"/>
      <c r="I188" s="43"/>
      <c r="J188" s="43"/>
      <c r="K188" s="43"/>
      <c r="L188" s="43"/>
      <c r="M188" s="43"/>
      <c r="N188" s="44"/>
      <c r="O188" s="44"/>
      <c r="P188" s="329"/>
      <c r="Q188" s="44"/>
    </row>
    <row r="189" spans="1:17" x14ac:dyDescent="0.25">
      <c r="A189" s="28"/>
      <c r="B189" s="28"/>
      <c r="C189" s="28"/>
      <c r="D189" s="28"/>
      <c r="E189" s="28"/>
      <c r="F189" s="28"/>
      <c r="G189" s="28"/>
      <c r="H189" s="28"/>
      <c r="I189" s="28"/>
      <c r="J189" s="28"/>
      <c r="K189" s="43"/>
      <c r="L189" s="43"/>
      <c r="M189" s="43"/>
      <c r="N189" s="44"/>
      <c r="O189" s="44"/>
      <c r="P189" s="329"/>
      <c r="Q189" s="44"/>
    </row>
    <row r="190" spans="1:17" x14ac:dyDescent="0.25">
      <c r="A190" s="28"/>
      <c r="B190" s="43"/>
      <c r="C190" s="43"/>
      <c r="D190" s="43"/>
      <c r="E190" s="43"/>
      <c r="F190" s="43"/>
      <c r="G190" s="43"/>
      <c r="H190" s="43"/>
      <c r="I190" s="43"/>
      <c r="J190" s="43"/>
      <c r="K190" s="43"/>
      <c r="L190" s="43"/>
      <c r="M190" s="43"/>
      <c r="N190" s="44"/>
      <c r="O190" s="44"/>
      <c r="P190" s="329"/>
      <c r="Q190" s="44"/>
    </row>
    <row r="191" spans="1:17" x14ac:dyDescent="0.25">
      <c r="A191" s="43"/>
      <c r="B191" s="43"/>
      <c r="C191" s="43"/>
      <c r="D191" s="43"/>
      <c r="E191" s="43"/>
      <c r="F191" s="43"/>
      <c r="G191" s="43"/>
      <c r="H191" s="43"/>
      <c r="I191" s="43"/>
      <c r="J191" s="43"/>
      <c r="K191" s="43"/>
      <c r="L191" s="43"/>
      <c r="M191" s="43"/>
      <c r="N191" s="44"/>
      <c r="O191" s="44"/>
      <c r="P191" s="329"/>
      <c r="Q191" s="44"/>
    </row>
    <row r="192" spans="1:17" x14ac:dyDescent="0.25">
      <c r="A192" s="28"/>
      <c r="B192" s="28"/>
      <c r="C192" s="28"/>
      <c r="D192" s="28"/>
      <c r="E192" s="28"/>
      <c r="F192" s="28"/>
      <c r="G192" s="28"/>
      <c r="H192" s="28"/>
      <c r="I192" s="28"/>
      <c r="J192" s="28"/>
      <c r="K192" s="43"/>
      <c r="L192" s="43"/>
      <c r="M192" s="43"/>
      <c r="N192" s="44"/>
      <c r="O192" s="44"/>
      <c r="P192" s="329"/>
      <c r="Q192" s="44"/>
    </row>
    <row r="193" spans="1:17" x14ac:dyDescent="0.25">
      <c r="A193" s="28"/>
      <c r="B193" s="43"/>
      <c r="C193" s="43"/>
      <c r="D193" s="43"/>
      <c r="E193" s="43"/>
      <c r="F193" s="43"/>
      <c r="G193" s="43"/>
      <c r="H193" s="43"/>
      <c r="I193" s="43"/>
      <c r="J193" s="43"/>
      <c r="K193" s="43"/>
      <c r="L193" s="43"/>
      <c r="M193" s="43"/>
      <c r="N193" s="44"/>
      <c r="O193" s="44"/>
      <c r="P193" s="329"/>
      <c r="Q193" s="44"/>
    </row>
    <row r="194" spans="1:17" x14ac:dyDescent="0.25">
      <c r="A194" s="43"/>
      <c r="B194" s="43"/>
      <c r="C194" s="43"/>
      <c r="D194" s="43"/>
      <c r="E194" s="43"/>
      <c r="F194" s="43"/>
      <c r="G194" s="43"/>
      <c r="H194" s="43"/>
      <c r="I194" s="43"/>
      <c r="J194" s="43"/>
      <c r="K194" s="43"/>
      <c r="L194" s="43"/>
      <c r="M194" s="43"/>
      <c r="N194" s="44"/>
      <c r="O194" s="44"/>
      <c r="P194" s="329"/>
      <c r="Q194" s="44"/>
    </row>
    <row r="195" spans="1:17" x14ac:dyDescent="0.25">
      <c r="A195" s="85"/>
      <c r="B195" s="85"/>
      <c r="C195" s="85"/>
      <c r="D195" s="85"/>
      <c r="E195" s="85"/>
      <c r="F195" s="85"/>
      <c r="G195" s="85"/>
      <c r="H195" s="85"/>
      <c r="I195" s="85"/>
      <c r="J195" s="85"/>
      <c r="K195" s="43"/>
      <c r="L195" s="43"/>
      <c r="M195" s="43"/>
      <c r="N195" s="44"/>
      <c r="O195" s="44"/>
      <c r="P195" s="329"/>
      <c r="Q195" s="44"/>
    </row>
    <row r="196" spans="1:17" x14ac:dyDescent="0.25">
      <c r="A196" s="85"/>
      <c r="B196" s="85"/>
      <c r="C196" s="85"/>
      <c r="D196" s="85"/>
      <c r="E196" s="85"/>
      <c r="F196" s="85"/>
      <c r="G196" s="85"/>
      <c r="H196" s="85"/>
      <c r="I196" s="85"/>
      <c r="J196" s="85"/>
      <c r="K196" s="85"/>
      <c r="L196" s="85"/>
      <c r="M196" s="85"/>
      <c r="N196" s="85"/>
      <c r="O196" s="85"/>
      <c r="P196" s="329"/>
      <c r="Q196" s="44"/>
    </row>
    <row r="197" spans="1:17" x14ac:dyDescent="0.25">
      <c r="A197" s="5"/>
      <c r="B197" s="5"/>
      <c r="C197" s="5"/>
      <c r="D197" s="5"/>
      <c r="E197" s="5"/>
      <c r="F197" s="5"/>
      <c r="G197" s="5"/>
      <c r="H197" s="5"/>
      <c r="I197" s="5"/>
      <c r="J197" s="5"/>
      <c r="K197" s="5"/>
      <c r="L197" s="5"/>
      <c r="M197" s="5"/>
    </row>
    <row r="198" spans="1:17" x14ac:dyDescent="0.25">
      <c r="A198" s="5"/>
      <c r="B198" s="5"/>
      <c r="C198" s="5"/>
      <c r="D198" s="5"/>
      <c r="E198" s="5"/>
      <c r="F198" s="5"/>
      <c r="G198" s="5"/>
      <c r="H198" s="5"/>
      <c r="I198" s="5"/>
      <c r="J198" s="5"/>
      <c r="K198" s="5"/>
      <c r="L198" s="5"/>
      <c r="M198" s="5"/>
    </row>
    <row r="199" spans="1:17" x14ac:dyDescent="0.25">
      <c r="A199" s="5"/>
      <c r="B199" s="5"/>
      <c r="C199" s="5"/>
      <c r="D199" s="5"/>
      <c r="E199" s="5"/>
      <c r="F199" s="5"/>
      <c r="G199" s="5"/>
      <c r="H199" s="5"/>
      <c r="I199" s="5"/>
      <c r="J199" s="5"/>
      <c r="K199" s="5"/>
      <c r="L199" s="5"/>
      <c r="M199" s="5"/>
    </row>
    <row r="200" spans="1:17" x14ac:dyDescent="0.25">
      <c r="A200" s="5"/>
      <c r="B200" s="5"/>
      <c r="C200" s="5"/>
      <c r="D200" s="5"/>
      <c r="E200" s="5"/>
      <c r="F200" s="5"/>
      <c r="G200" s="5"/>
      <c r="H200" s="5"/>
      <c r="I200" s="5"/>
      <c r="J200" s="5"/>
      <c r="K200" s="5"/>
      <c r="L200" s="5"/>
      <c r="M200" s="5"/>
    </row>
    <row r="201" spans="1:17" x14ac:dyDescent="0.25">
      <c r="A201" s="5"/>
      <c r="B201" s="5"/>
      <c r="C201" s="5"/>
      <c r="D201" s="5"/>
      <c r="E201" s="5"/>
      <c r="F201" s="5"/>
      <c r="G201" s="5"/>
      <c r="H201" s="5"/>
      <c r="I201" s="5"/>
      <c r="J201" s="5"/>
      <c r="K201" s="5"/>
      <c r="L201" s="5"/>
      <c r="M201" s="5"/>
    </row>
    <row r="202" spans="1:17" x14ac:dyDescent="0.25">
      <c r="A202" s="5"/>
      <c r="B202" s="5"/>
      <c r="C202" s="5"/>
      <c r="D202" s="5"/>
      <c r="E202" s="5"/>
      <c r="F202" s="5"/>
      <c r="G202" s="5"/>
      <c r="H202" s="5"/>
      <c r="I202" s="5"/>
      <c r="J202" s="5"/>
      <c r="K202" s="5"/>
      <c r="L202" s="5"/>
      <c r="M202" s="5"/>
    </row>
    <row r="203" spans="1:17" x14ac:dyDescent="0.25">
      <c r="A203" s="5"/>
      <c r="B203" s="5"/>
      <c r="C203" s="5"/>
      <c r="D203" s="5"/>
      <c r="E203" s="5"/>
      <c r="F203" s="5"/>
      <c r="G203" s="5"/>
      <c r="H203" s="5"/>
      <c r="I203" s="5"/>
      <c r="J203" s="5"/>
      <c r="K203" s="5"/>
      <c r="L203" s="5"/>
      <c r="M203" s="5"/>
    </row>
    <row r="204" spans="1:17" x14ac:dyDescent="0.25">
      <c r="A204" s="5"/>
      <c r="B204" s="5"/>
      <c r="C204" s="5"/>
      <c r="D204" s="5"/>
      <c r="E204" s="5"/>
      <c r="F204" s="5"/>
      <c r="G204" s="5"/>
      <c r="H204" s="5"/>
      <c r="I204" s="5"/>
      <c r="J204" s="5"/>
      <c r="K204" s="5"/>
      <c r="L204" s="5"/>
      <c r="M204" s="5"/>
    </row>
    <row r="205" spans="1:17" x14ac:dyDescent="0.25">
      <c r="A205" s="5"/>
      <c r="B205" s="5"/>
      <c r="C205" s="5"/>
      <c r="D205" s="5"/>
      <c r="E205" s="5"/>
      <c r="F205" s="5"/>
      <c r="G205" s="5"/>
      <c r="H205" s="5"/>
      <c r="I205" s="5"/>
      <c r="J205" s="5"/>
      <c r="K205" s="5"/>
      <c r="L205" s="5"/>
      <c r="M205" s="5"/>
    </row>
    <row r="206" spans="1:17" x14ac:dyDescent="0.25">
      <c r="A206" s="5"/>
      <c r="B206" s="5"/>
      <c r="C206" s="5"/>
      <c r="D206" s="5"/>
      <c r="E206" s="5"/>
      <c r="F206" s="5"/>
      <c r="G206" s="5"/>
      <c r="H206" s="5"/>
      <c r="I206" s="5"/>
      <c r="J206" s="5"/>
      <c r="K206" s="5"/>
      <c r="L206" s="5"/>
      <c r="M206" s="5"/>
    </row>
    <row r="207" spans="1:17" x14ac:dyDescent="0.25">
      <c r="A207" s="5"/>
      <c r="B207" s="5"/>
      <c r="C207" s="5"/>
      <c r="D207" s="5"/>
      <c r="E207" s="5"/>
      <c r="F207" s="5"/>
      <c r="G207" s="5"/>
      <c r="H207" s="5"/>
      <c r="I207" s="5"/>
      <c r="J207" s="5"/>
      <c r="K207" s="5"/>
      <c r="L207" s="5"/>
      <c r="M207" s="5"/>
    </row>
    <row r="208" spans="1:17" x14ac:dyDescent="0.25">
      <c r="A208" s="5"/>
      <c r="B208" s="5"/>
      <c r="C208" s="5"/>
      <c r="D208" s="5"/>
      <c r="E208" s="5"/>
      <c r="F208" s="5"/>
      <c r="G208" s="5"/>
      <c r="H208" s="5"/>
      <c r="I208" s="5"/>
      <c r="J208" s="5"/>
      <c r="K208" s="5"/>
      <c r="L208" s="5"/>
      <c r="M208" s="5"/>
    </row>
    <row r="209" spans="1:13" x14ac:dyDescent="0.25">
      <c r="A209" s="5"/>
      <c r="B209" s="5"/>
      <c r="C209" s="5"/>
      <c r="D209" s="5"/>
      <c r="E209" s="5"/>
      <c r="F209" s="5"/>
      <c r="G209" s="5"/>
      <c r="H209" s="5"/>
      <c r="I209" s="5"/>
      <c r="J209" s="5"/>
      <c r="K209" s="5"/>
      <c r="L209" s="5"/>
      <c r="M209" s="5"/>
    </row>
    <row r="210" spans="1:13" x14ac:dyDescent="0.25">
      <c r="A210" s="5"/>
      <c r="B210" s="5"/>
      <c r="C210" s="5"/>
      <c r="D210" s="5"/>
      <c r="E210" s="5"/>
      <c r="F210" s="5"/>
      <c r="G210" s="5"/>
      <c r="H210" s="5"/>
      <c r="I210" s="5"/>
      <c r="J210" s="5"/>
      <c r="K210" s="5"/>
      <c r="L210" s="5"/>
      <c r="M210" s="5"/>
    </row>
    <row r="211" spans="1:13" x14ac:dyDescent="0.25">
      <c r="A211" s="5"/>
      <c r="B211" s="5"/>
      <c r="C211" s="5"/>
      <c r="D211" s="5"/>
      <c r="E211" s="5"/>
      <c r="F211" s="5"/>
      <c r="G211" s="5"/>
      <c r="H211" s="5"/>
      <c r="I211" s="5"/>
      <c r="J211" s="5"/>
      <c r="K211" s="5"/>
      <c r="L211" s="5"/>
      <c r="M211" s="5"/>
    </row>
    <row r="212" spans="1:13" x14ac:dyDescent="0.25">
      <c r="A212" s="5"/>
      <c r="B212" s="5"/>
      <c r="C212" s="5"/>
      <c r="D212" s="5"/>
      <c r="E212" s="5"/>
      <c r="F212" s="5"/>
      <c r="G212" s="5"/>
      <c r="H212" s="5"/>
      <c r="I212" s="5"/>
      <c r="J212" s="5"/>
      <c r="K212" s="5"/>
      <c r="L212" s="5"/>
      <c r="M212" s="5"/>
    </row>
    <row r="213" spans="1:13" x14ac:dyDescent="0.25">
      <c r="A213" s="5"/>
      <c r="B213" s="5"/>
      <c r="C213" s="5"/>
      <c r="D213" s="5"/>
      <c r="E213" s="5"/>
      <c r="F213" s="5"/>
      <c r="G213" s="5"/>
      <c r="H213" s="5"/>
      <c r="I213" s="5"/>
      <c r="J213" s="5"/>
      <c r="K213" s="5"/>
      <c r="L213" s="5"/>
      <c r="M213" s="5"/>
    </row>
    <row r="214" spans="1:13" x14ac:dyDescent="0.25">
      <c r="A214" s="5"/>
      <c r="B214" s="5"/>
      <c r="C214" s="5"/>
      <c r="D214" s="5"/>
      <c r="E214" s="5"/>
      <c r="F214" s="5"/>
      <c r="G214" s="5"/>
      <c r="H214" s="5"/>
      <c r="I214" s="5"/>
      <c r="J214" s="5"/>
      <c r="K214" s="5"/>
      <c r="L214" s="5"/>
      <c r="M214" s="5"/>
    </row>
    <row r="215" spans="1:13" x14ac:dyDescent="0.25">
      <c r="A215" s="5"/>
      <c r="B215" s="5"/>
      <c r="C215" s="5"/>
      <c r="D215" s="5"/>
      <c r="E215" s="5"/>
      <c r="F215" s="5"/>
      <c r="G215" s="5"/>
      <c r="H215" s="5"/>
      <c r="I215" s="5"/>
      <c r="J215" s="5"/>
      <c r="K215" s="5"/>
      <c r="L215" s="5"/>
      <c r="M215" s="5"/>
    </row>
    <row r="216" spans="1:13" x14ac:dyDescent="0.25">
      <c r="A216" s="5"/>
      <c r="B216" s="5"/>
      <c r="C216" s="5"/>
      <c r="D216" s="5"/>
      <c r="E216" s="5"/>
      <c r="F216" s="5"/>
      <c r="G216" s="5"/>
      <c r="H216" s="5"/>
      <c r="I216" s="5"/>
      <c r="J216" s="5"/>
      <c r="K216" s="5"/>
      <c r="L216" s="5"/>
      <c r="M216" s="5"/>
    </row>
    <row r="217" spans="1:13" x14ac:dyDescent="0.25">
      <c r="A217" s="5"/>
      <c r="B217" s="5"/>
      <c r="C217" s="5"/>
      <c r="D217" s="5"/>
      <c r="E217" s="5"/>
      <c r="F217" s="5"/>
      <c r="G217" s="5"/>
      <c r="H217" s="5"/>
      <c r="I217" s="5"/>
      <c r="J217" s="5"/>
      <c r="K217" s="5"/>
      <c r="L217" s="5"/>
      <c r="M217" s="5"/>
    </row>
    <row r="218" spans="1:13" x14ac:dyDescent="0.25">
      <c r="A218" s="5"/>
      <c r="B218" s="5"/>
      <c r="C218" s="5"/>
      <c r="D218" s="5"/>
      <c r="E218" s="5"/>
      <c r="F218" s="5"/>
      <c r="G218" s="5"/>
      <c r="H218" s="5"/>
      <c r="I218" s="5"/>
      <c r="J218" s="5"/>
      <c r="K218" s="5"/>
      <c r="L218" s="5"/>
      <c r="M218" s="5"/>
    </row>
    <row r="219" spans="1:13" x14ac:dyDescent="0.25">
      <c r="A219" s="5"/>
      <c r="B219" s="5"/>
      <c r="C219" s="5"/>
      <c r="D219" s="5"/>
      <c r="E219" s="5"/>
      <c r="F219" s="5"/>
      <c r="G219" s="5"/>
      <c r="H219" s="5"/>
      <c r="I219" s="5"/>
      <c r="J219" s="5"/>
      <c r="K219" s="5"/>
      <c r="L219" s="5"/>
      <c r="M219" s="5"/>
    </row>
    <row r="220" spans="1:13" x14ac:dyDescent="0.25">
      <c r="A220" s="5"/>
      <c r="B220" s="5"/>
      <c r="C220" s="5"/>
      <c r="D220" s="5"/>
      <c r="E220" s="5"/>
      <c r="F220" s="5"/>
      <c r="G220" s="5"/>
      <c r="H220" s="5"/>
      <c r="I220" s="5"/>
      <c r="J220" s="5"/>
      <c r="K220" s="5"/>
      <c r="L220" s="5"/>
      <c r="M220" s="5"/>
    </row>
    <row r="221" spans="1:13" x14ac:dyDescent="0.25">
      <c r="A221" s="5"/>
      <c r="B221" s="5"/>
      <c r="C221" s="5"/>
      <c r="D221" s="5"/>
      <c r="E221" s="5"/>
      <c r="F221" s="5"/>
      <c r="G221" s="5"/>
      <c r="H221" s="5"/>
      <c r="I221" s="5"/>
      <c r="J221" s="5"/>
      <c r="K221" s="5"/>
      <c r="L221" s="5"/>
      <c r="M221" s="5"/>
    </row>
    <row r="222" spans="1:13" x14ac:dyDescent="0.25">
      <c r="A222" s="5"/>
      <c r="B222" s="5"/>
      <c r="C222" s="5"/>
      <c r="D222" s="5"/>
      <c r="E222" s="5"/>
      <c r="F222" s="5"/>
      <c r="G222" s="5"/>
      <c r="H222" s="5"/>
      <c r="I222" s="5"/>
      <c r="J222" s="5"/>
      <c r="K222" s="5"/>
      <c r="L222" s="5"/>
      <c r="M222" s="5"/>
    </row>
    <row r="223" spans="1:13" x14ac:dyDescent="0.25">
      <c r="A223" s="5"/>
      <c r="B223" s="5"/>
      <c r="C223" s="5"/>
      <c r="D223" s="5"/>
      <c r="E223" s="5"/>
      <c r="F223" s="5"/>
      <c r="G223" s="5"/>
      <c r="H223" s="5"/>
      <c r="I223" s="5"/>
      <c r="J223" s="5"/>
      <c r="K223" s="5"/>
      <c r="L223" s="5"/>
      <c r="M223" s="5"/>
    </row>
    <row r="224" spans="1:13" x14ac:dyDescent="0.25">
      <c r="A224" s="5"/>
      <c r="B224" s="5"/>
      <c r="C224" s="5"/>
      <c r="D224" s="5"/>
      <c r="E224" s="5"/>
      <c r="F224" s="5"/>
      <c r="G224" s="5"/>
      <c r="H224" s="5"/>
      <c r="I224" s="5"/>
      <c r="J224" s="5"/>
      <c r="K224" s="5"/>
      <c r="L224" s="5"/>
      <c r="M224" s="5"/>
    </row>
    <row r="225" spans="1:13" x14ac:dyDescent="0.25">
      <c r="A225" s="5"/>
      <c r="B225" s="5"/>
      <c r="C225" s="5"/>
      <c r="D225" s="5"/>
      <c r="E225" s="5"/>
      <c r="F225" s="5"/>
      <c r="G225" s="5"/>
      <c r="H225" s="5"/>
      <c r="I225" s="5"/>
      <c r="J225" s="5"/>
      <c r="K225" s="5"/>
      <c r="L225" s="5"/>
      <c r="M225" s="5"/>
    </row>
    <row r="226" spans="1:13" x14ac:dyDescent="0.25">
      <c r="A226" s="5"/>
      <c r="B226" s="5"/>
      <c r="C226" s="5"/>
      <c r="D226" s="5"/>
      <c r="E226" s="5"/>
      <c r="F226" s="5"/>
      <c r="G226" s="5"/>
      <c r="H226" s="5"/>
      <c r="I226" s="5"/>
      <c r="J226" s="5"/>
      <c r="K226" s="5"/>
      <c r="L226" s="5"/>
      <c r="M226" s="5"/>
    </row>
    <row r="227" spans="1:13" x14ac:dyDescent="0.25">
      <c r="A227" s="5"/>
      <c r="B227" s="5"/>
      <c r="C227" s="5"/>
      <c r="D227" s="5"/>
      <c r="E227" s="5"/>
      <c r="F227" s="5"/>
      <c r="G227" s="5"/>
      <c r="H227" s="5"/>
      <c r="I227" s="5"/>
      <c r="J227" s="5"/>
      <c r="K227" s="5"/>
      <c r="L227" s="5"/>
      <c r="M227" s="5"/>
    </row>
    <row r="228" spans="1:13" x14ac:dyDescent="0.25">
      <c r="A228" s="5"/>
      <c r="B228" s="5"/>
      <c r="C228" s="5"/>
      <c r="D228" s="5"/>
      <c r="E228" s="5"/>
      <c r="F228" s="5"/>
      <c r="G228" s="5"/>
      <c r="H228" s="5"/>
      <c r="I228" s="5"/>
      <c r="J228" s="5"/>
      <c r="K228" s="5"/>
      <c r="L228" s="5"/>
      <c r="M228" s="5"/>
    </row>
    <row r="229" spans="1:13" x14ac:dyDescent="0.25">
      <c r="A229" s="5"/>
      <c r="B229" s="5"/>
      <c r="C229" s="5"/>
      <c r="D229" s="5"/>
      <c r="E229" s="5"/>
      <c r="F229" s="5"/>
      <c r="G229" s="5"/>
      <c r="H229" s="5"/>
      <c r="I229" s="5"/>
      <c r="J229" s="5"/>
      <c r="K229" s="5"/>
      <c r="L229" s="5"/>
      <c r="M229" s="5"/>
    </row>
  </sheetData>
  <mergeCells count="32">
    <mergeCell ref="A70:N70"/>
    <mergeCell ref="A1:Q1"/>
    <mergeCell ref="A2:Q2"/>
    <mergeCell ref="A3:Q3"/>
    <mergeCell ref="A14:Q15"/>
    <mergeCell ref="A16:Q16"/>
    <mergeCell ref="A30:R31"/>
    <mergeCell ref="A32:R32"/>
    <mergeCell ref="A59:R60"/>
    <mergeCell ref="A61:Q61"/>
    <mergeCell ref="P63:Q63"/>
    <mergeCell ref="A68:Q69"/>
    <mergeCell ref="B127:E127"/>
    <mergeCell ref="A80:N81"/>
    <mergeCell ref="A82:R82"/>
    <mergeCell ref="A84:N84"/>
    <mergeCell ref="P84:R84"/>
    <mergeCell ref="A99:O99"/>
    <mergeCell ref="B121:G121"/>
    <mergeCell ref="B122:G122"/>
    <mergeCell ref="B123:G123"/>
    <mergeCell ref="B124:E124"/>
    <mergeCell ref="B126:E126"/>
    <mergeCell ref="B138:E138"/>
    <mergeCell ref="B141:E141"/>
    <mergeCell ref="B144:I144"/>
    <mergeCell ref="B128:E128"/>
    <mergeCell ref="B129:E129"/>
    <mergeCell ref="B132:E132"/>
    <mergeCell ref="B133:E133"/>
    <mergeCell ref="B134:E134"/>
    <mergeCell ref="B135:E135"/>
  </mergeCells>
  <hyperlinks>
    <hyperlink ref="B121" r:id="rId1" xr:uid="{00000000-0004-0000-0300-000000000000}"/>
    <hyperlink ref="B123" r:id="rId2" xr:uid="{00000000-0004-0000-0300-000001000000}"/>
    <hyperlink ref="B126" r:id="rId3" xr:uid="{00000000-0004-0000-0300-000002000000}"/>
    <hyperlink ref="B127" r:id="rId4" xr:uid="{00000000-0004-0000-0300-000003000000}"/>
    <hyperlink ref="B129" r:id="rId5" xr:uid="{00000000-0004-0000-0300-000004000000}"/>
    <hyperlink ref="B128" r:id="rId6" xr:uid="{00000000-0004-0000-0300-000005000000}"/>
    <hyperlink ref="B132" r:id="rId7" xr:uid="{00000000-0004-0000-0300-000006000000}"/>
    <hyperlink ref="B133" r:id="rId8" xr:uid="{00000000-0004-0000-0300-000007000000}"/>
    <hyperlink ref="B138" r:id="rId9" xr:uid="{00000000-0004-0000-0300-000008000000}"/>
    <hyperlink ref="B141" r:id="rId10" location="r=summary;fi=u-ttyRWPCG-nDUQbH0lEicFA" xr:uid="{00000000-0004-0000-0300-000009000000}"/>
    <hyperlink ref="B122" r:id="rId11" xr:uid="{00000000-0004-0000-0300-00000A000000}"/>
    <hyperlink ref="B134" r:id="rId12" xr:uid="{00000000-0004-0000-0300-00000B000000}"/>
    <hyperlink ref="B135" r:id="rId13" xr:uid="{00000000-0004-0000-0300-00000C000000}"/>
    <hyperlink ref="B144" r:id="rId14" location="dashboard/4SRxl9ttSIa0TFDwy9AgFQ/a20962617w41617978p41486707/" xr:uid="{00000000-0004-0000-0300-00000D000000}"/>
  </hyperlinks>
  <pageMargins left="0.7" right="0.7" top="0.75" bottom="0.75" header="0.3" footer="0.3"/>
  <legacyDrawing r:id="rId1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229"/>
  <sheetViews>
    <sheetView topLeftCell="B80" zoomScale="60" zoomScaleNormal="60" workbookViewId="0">
      <selection activeCell="U39" sqref="U39"/>
    </sheetView>
  </sheetViews>
  <sheetFormatPr defaultColWidth="8.625" defaultRowHeight="15" x14ac:dyDescent="0.25"/>
  <cols>
    <col min="1" max="1" width="32.875" style="133" customWidth="1"/>
    <col min="2" max="12" width="9.625" style="133" customWidth="1"/>
    <col min="13" max="13" width="13.25" style="133" customWidth="1"/>
    <col min="14" max="15" width="9.625" style="133" customWidth="1"/>
    <col min="16" max="16" width="13.625" style="86" customWidth="1"/>
    <col min="17" max="18" width="9.625" style="133" customWidth="1"/>
    <col min="19" max="19" width="13.375" style="133" customWidth="1"/>
    <col min="20" max="20" width="11.875" style="133" customWidth="1"/>
    <col min="21" max="16384" width="8.625" style="133"/>
  </cols>
  <sheetData>
    <row r="1" spans="1:20" ht="25.5" customHeight="1" x14ac:dyDescent="0.25">
      <c r="A1" s="378" t="s">
        <v>153</v>
      </c>
      <c r="B1" s="378"/>
      <c r="C1" s="378"/>
      <c r="D1" s="378"/>
      <c r="E1" s="378"/>
      <c r="F1" s="378"/>
      <c r="G1" s="378"/>
      <c r="H1" s="378"/>
      <c r="I1" s="378"/>
      <c r="J1" s="378"/>
      <c r="K1" s="378"/>
      <c r="L1" s="378"/>
      <c r="M1" s="378"/>
      <c r="N1" s="378"/>
      <c r="O1" s="378"/>
      <c r="P1" s="378"/>
      <c r="Q1" s="378"/>
      <c r="R1" s="12"/>
      <c r="S1" s="12"/>
      <c r="T1" s="12"/>
    </row>
    <row r="2" spans="1:20" x14ac:dyDescent="0.25">
      <c r="A2" s="379"/>
      <c r="B2" s="379"/>
      <c r="C2" s="379"/>
      <c r="D2" s="379"/>
      <c r="E2" s="379"/>
      <c r="F2" s="379"/>
      <c r="G2" s="379"/>
      <c r="H2" s="379"/>
      <c r="I2" s="379"/>
      <c r="J2" s="379"/>
      <c r="K2" s="379"/>
      <c r="L2" s="379"/>
      <c r="M2" s="379"/>
      <c r="N2" s="379"/>
      <c r="O2" s="379"/>
      <c r="P2" s="379"/>
      <c r="Q2" s="379"/>
      <c r="R2" s="86"/>
      <c r="S2" s="86"/>
      <c r="T2" s="86"/>
    </row>
    <row r="3" spans="1:20" ht="25.15" customHeight="1" x14ac:dyDescent="0.25">
      <c r="A3" s="380" t="s">
        <v>31</v>
      </c>
      <c r="B3" s="381"/>
      <c r="C3" s="381"/>
      <c r="D3" s="381"/>
      <c r="E3" s="381"/>
      <c r="F3" s="381"/>
      <c r="G3" s="381"/>
      <c r="H3" s="381"/>
      <c r="I3" s="381"/>
      <c r="J3" s="381"/>
      <c r="K3" s="381"/>
      <c r="L3" s="381"/>
      <c r="M3" s="381"/>
      <c r="N3" s="381"/>
      <c r="O3" s="381"/>
      <c r="P3" s="381"/>
      <c r="Q3" s="381"/>
    </row>
    <row r="4" spans="1:20" s="6" customFormat="1" x14ac:dyDescent="0.25">
      <c r="A4" s="14"/>
      <c r="B4" s="15" t="s">
        <v>25</v>
      </c>
      <c r="C4" s="15" t="s">
        <v>3</v>
      </c>
      <c r="D4" s="16" t="s">
        <v>4</v>
      </c>
      <c r="E4" s="17" t="s">
        <v>5</v>
      </c>
      <c r="F4" s="17" t="s">
        <v>6</v>
      </c>
      <c r="G4" s="17" t="s">
        <v>7</v>
      </c>
      <c r="H4" s="17" t="s">
        <v>8</v>
      </c>
      <c r="I4" s="17" t="s">
        <v>22</v>
      </c>
      <c r="J4" s="17" t="s">
        <v>20</v>
      </c>
      <c r="K4" s="17" t="s">
        <v>21</v>
      </c>
      <c r="L4" s="17" t="s">
        <v>19</v>
      </c>
      <c r="M4" s="304">
        <v>43800</v>
      </c>
      <c r="N4" s="261">
        <v>2018</v>
      </c>
      <c r="O4" s="261">
        <v>2017</v>
      </c>
      <c r="P4" s="259">
        <v>2016</v>
      </c>
      <c r="Q4" s="261">
        <v>2015</v>
      </c>
      <c r="R4" s="133"/>
    </row>
    <row r="5" spans="1:20" s="6" customFormat="1" ht="18.75" x14ac:dyDescent="0.3">
      <c r="A5" s="19" t="s">
        <v>56</v>
      </c>
      <c r="B5" s="20"/>
      <c r="C5" s="20"/>
      <c r="D5" s="21"/>
      <c r="E5" s="22"/>
      <c r="F5" s="22"/>
      <c r="G5" s="22"/>
      <c r="H5" s="22"/>
      <c r="I5" s="22"/>
      <c r="J5" s="22"/>
      <c r="K5" s="22"/>
      <c r="L5" s="22"/>
      <c r="M5" s="22"/>
      <c r="N5" s="22"/>
      <c r="O5" s="22"/>
      <c r="P5" s="23"/>
      <c r="Q5" s="22"/>
      <c r="R5" s="133"/>
    </row>
    <row r="6" spans="1:20" x14ac:dyDescent="0.25">
      <c r="A6" s="24" t="s">
        <v>60</v>
      </c>
      <c r="B6" s="25">
        <v>2747</v>
      </c>
      <c r="C6" s="25">
        <v>2766</v>
      </c>
      <c r="D6" s="25">
        <v>2818</v>
      </c>
      <c r="E6" s="25">
        <v>2838</v>
      </c>
      <c r="F6" s="25">
        <v>2862</v>
      </c>
      <c r="G6" s="25">
        <v>2868</v>
      </c>
      <c r="H6" s="25">
        <v>2878</v>
      </c>
      <c r="I6" s="25">
        <v>2892</v>
      </c>
      <c r="J6" s="25">
        <v>2916</v>
      </c>
      <c r="K6" s="25">
        <v>2926</v>
      </c>
      <c r="L6" s="25">
        <v>2944</v>
      </c>
      <c r="M6" s="25">
        <v>2954</v>
      </c>
      <c r="N6" s="124">
        <v>2737</v>
      </c>
      <c r="O6" s="124">
        <v>2551</v>
      </c>
      <c r="P6" s="25">
        <v>2260</v>
      </c>
      <c r="Q6" s="25">
        <v>1717</v>
      </c>
    </row>
    <row r="7" spans="1:20" x14ac:dyDescent="0.25">
      <c r="A7" s="24" t="s">
        <v>61</v>
      </c>
      <c r="B7" s="25">
        <v>526</v>
      </c>
      <c r="C7" s="25">
        <v>530</v>
      </c>
      <c r="D7" s="25">
        <v>538</v>
      </c>
      <c r="E7" s="25">
        <v>540</v>
      </c>
      <c r="F7" s="25">
        <v>541</v>
      </c>
      <c r="G7" s="25">
        <v>545</v>
      </c>
      <c r="H7" s="25">
        <v>550</v>
      </c>
      <c r="I7" s="25">
        <v>555</v>
      </c>
      <c r="J7" s="25">
        <v>557</v>
      </c>
      <c r="K7" s="25">
        <v>563</v>
      </c>
      <c r="L7" s="25">
        <v>565</v>
      </c>
      <c r="M7" s="25">
        <v>567</v>
      </c>
      <c r="N7" s="25">
        <v>523</v>
      </c>
      <c r="O7" s="25">
        <v>493</v>
      </c>
      <c r="P7" s="25">
        <v>402</v>
      </c>
      <c r="Q7" s="25">
        <v>298</v>
      </c>
    </row>
    <row r="8" spans="1:20" s="205" customFormat="1" x14ac:dyDescent="0.25">
      <c r="A8" s="39" t="s">
        <v>62</v>
      </c>
      <c r="B8" s="97">
        <v>175</v>
      </c>
      <c r="C8" s="97">
        <v>175</v>
      </c>
      <c r="D8" s="97">
        <v>177</v>
      </c>
      <c r="E8" s="97">
        <v>185</v>
      </c>
      <c r="F8" s="97">
        <v>185</v>
      </c>
      <c r="G8" s="97">
        <v>185</v>
      </c>
      <c r="H8" s="97">
        <v>187</v>
      </c>
      <c r="I8" s="97">
        <v>190</v>
      </c>
      <c r="J8" s="97">
        <v>195</v>
      </c>
      <c r="K8" s="97">
        <v>197</v>
      </c>
      <c r="L8" s="97">
        <v>197</v>
      </c>
      <c r="M8" s="97">
        <v>198</v>
      </c>
      <c r="N8" s="97">
        <v>170</v>
      </c>
      <c r="O8" s="97">
        <v>161</v>
      </c>
      <c r="P8" s="97">
        <v>148</v>
      </c>
      <c r="Q8" s="97" t="s">
        <v>16</v>
      </c>
    </row>
    <row r="9" spans="1:20" x14ac:dyDescent="0.25">
      <c r="A9" s="24" t="s">
        <v>63</v>
      </c>
      <c r="B9" s="25">
        <v>646</v>
      </c>
      <c r="C9" s="25">
        <v>646</v>
      </c>
      <c r="D9" s="25">
        <v>682</v>
      </c>
      <c r="E9" s="25">
        <v>721</v>
      </c>
      <c r="F9" s="25">
        <v>721</v>
      </c>
      <c r="G9" s="25">
        <v>721</v>
      </c>
      <c r="H9" s="25">
        <v>728</v>
      </c>
      <c r="I9" s="25">
        <v>751</v>
      </c>
      <c r="J9" s="25">
        <v>762</v>
      </c>
      <c r="K9" s="25">
        <v>776</v>
      </c>
      <c r="L9" s="25">
        <v>791</v>
      </c>
      <c r="M9" s="25">
        <v>814</v>
      </c>
      <c r="N9" s="25">
        <v>641</v>
      </c>
      <c r="O9" s="25">
        <v>467</v>
      </c>
      <c r="P9" s="25">
        <v>294</v>
      </c>
      <c r="Q9" s="25" t="s">
        <v>16</v>
      </c>
    </row>
    <row r="10" spans="1:20" x14ac:dyDescent="0.25">
      <c r="A10" s="84" t="s">
        <v>30</v>
      </c>
      <c r="B10" s="124">
        <v>12053</v>
      </c>
      <c r="C10" s="124">
        <v>12053</v>
      </c>
      <c r="D10" s="124">
        <v>12666</v>
      </c>
      <c r="E10" s="97">
        <v>12570</v>
      </c>
      <c r="F10" s="97">
        <v>12665</v>
      </c>
      <c r="G10" s="97">
        <v>12974</v>
      </c>
      <c r="H10" s="124">
        <v>13126</v>
      </c>
      <c r="I10" s="124">
        <v>13299</v>
      </c>
      <c r="J10" s="124">
        <v>13338</v>
      </c>
      <c r="K10" s="124">
        <v>13066</v>
      </c>
      <c r="L10" s="124">
        <v>14171</v>
      </c>
      <c r="M10" s="124">
        <v>15061</v>
      </c>
      <c r="N10" s="124">
        <v>12039</v>
      </c>
      <c r="O10" s="25">
        <v>8921</v>
      </c>
      <c r="P10" s="25">
        <v>7795</v>
      </c>
      <c r="Q10" s="25">
        <v>5498</v>
      </c>
    </row>
    <row r="11" spans="1:20" x14ac:dyDescent="0.25">
      <c r="A11" s="26" t="s">
        <v>29</v>
      </c>
      <c r="B11" s="27">
        <f>SUM(B6:B10)</f>
        <v>16147</v>
      </c>
      <c r="C11" s="27">
        <f>SUM(C6:C10)</f>
        <v>16170</v>
      </c>
      <c r="D11" s="27">
        <f>SUM(D6:D10)</f>
        <v>16881</v>
      </c>
      <c r="E11" s="27">
        <f t="shared" ref="E11:H11" si="0">SUM(E6:E10)</f>
        <v>16854</v>
      </c>
      <c r="F11" s="27">
        <f t="shared" si="0"/>
        <v>16974</v>
      </c>
      <c r="G11" s="27">
        <f t="shared" si="0"/>
        <v>17293</v>
      </c>
      <c r="H11" s="27">
        <f t="shared" si="0"/>
        <v>17469</v>
      </c>
      <c r="I11" s="27">
        <f t="shared" ref="I11:M11" si="1">SUM(I6:I10)</f>
        <v>17687</v>
      </c>
      <c r="J11" s="27">
        <f t="shared" si="1"/>
        <v>17768</v>
      </c>
      <c r="K11" s="27">
        <f t="shared" si="1"/>
        <v>17528</v>
      </c>
      <c r="L11" s="27">
        <f t="shared" si="1"/>
        <v>18668</v>
      </c>
      <c r="M11" s="27">
        <f t="shared" si="1"/>
        <v>19594</v>
      </c>
      <c r="N11" s="144">
        <f>SUM(N6:N10)</f>
        <v>16110</v>
      </c>
      <c r="O11" s="144">
        <f>SUM(O6:O10)</f>
        <v>12593</v>
      </c>
      <c r="P11" s="27">
        <f>SUM(P6:P10)</f>
        <v>10899</v>
      </c>
      <c r="Q11" s="27">
        <f>SUM(Q6:Q10)</f>
        <v>7513</v>
      </c>
    </row>
    <row r="12" spans="1:20" x14ac:dyDescent="0.25">
      <c r="A12" s="24" t="s">
        <v>9</v>
      </c>
      <c r="B12" s="25"/>
      <c r="C12" s="25"/>
      <c r="D12" s="25"/>
      <c r="E12" s="25"/>
      <c r="F12" s="25"/>
      <c r="G12" s="25"/>
      <c r="H12" s="25"/>
      <c r="I12" s="25"/>
      <c r="J12" s="25"/>
      <c r="K12" s="25"/>
      <c r="L12" s="25"/>
      <c r="M12" s="25"/>
      <c r="N12" s="25"/>
      <c r="O12" s="25"/>
      <c r="P12" s="25"/>
      <c r="Q12" s="25"/>
      <c r="S12" s="3"/>
    </row>
    <row r="13" spans="1:20" s="6" customFormat="1" x14ac:dyDescent="0.25">
      <c r="A13" s="26" t="s">
        <v>10</v>
      </c>
      <c r="B13" s="27">
        <f>SUM(B11:B12)</f>
        <v>16147</v>
      </c>
      <c r="C13" s="27">
        <f t="shared" ref="C13:J13" si="2">SUM(C11:C12)</f>
        <v>16170</v>
      </c>
      <c r="D13" s="27">
        <f t="shared" si="2"/>
        <v>16881</v>
      </c>
      <c r="E13" s="27">
        <f t="shared" si="2"/>
        <v>16854</v>
      </c>
      <c r="F13" s="27">
        <f t="shared" si="2"/>
        <v>16974</v>
      </c>
      <c r="G13" s="27">
        <f t="shared" si="2"/>
        <v>17293</v>
      </c>
      <c r="H13" s="27">
        <f t="shared" si="2"/>
        <v>17469</v>
      </c>
      <c r="I13" s="27">
        <f t="shared" si="2"/>
        <v>17687</v>
      </c>
      <c r="J13" s="27">
        <f t="shared" si="2"/>
        <v>17768</v>
      </c>
      <c r="K13" s="27">
        <f>SUM(K8:K12)</f>
        <v>31567</v>
      </c>
      <c r="L13" s="27">
        <v>18668</v>
      </c>
      <c r="M13" s="27">
        <v>19594</v>
      </c>
      <c r="N13" s="144">
        <v>16110</v>
      </c>
      <c r="O13" s="254">
        <v>12593</v>
      </c>
      <c r="P13" s="281">
        <f>SUM(P11)</f>
        <v>10899</v>
      </c>
      <c r="Q13" s="254">
        <f>SUM(Q11:Q12)</f>
        <v>7513</v>
      </c>
      <c r="R13" s="133"/>
    </row>
    <row r="14" spans="1:20" s="6" customFormat="1" x14ac:dyDescent="0.25">
      <c r="A14" s="382"/>
      <c r="B14" s="382"/>
      <c r="C14" s="382"/>
      <c r="D14" s="382"/>
      <c r="E14" s="382"/>
      <c r="F14" s="382"/>
      <c r="G14" s="382"/>
      <c r="H14" s="382"/>
      <c r="I14" s="382"/>
      <c r="J14" s="382"/>
      <c r="K14" s="382"/>
      <c r="L14" s="382"/>
      <c r="M14" s="382"/>
      <c r="N14" s="382"/>
      <c r="O14" s="382"/>
      <c r="P14" s="382"/>
      <c r="Q14" s="382"/>
      <c r="R14" s="9"/>
      <c r="S14" s="9"/>
    </row>
    <row r="15" spans="1:20" s="6" customFormat="1" x14ac:dyDescent="0.25">
      <c r="A15" s="383"/>
      <c r="B15" s="383"/>
      <c r="C15" s="383"/>
      <c r="D15" s="383"/>
      <c r="E15" s="383"/>
      <c r="F15" s="383"/>
      <c r="G15" s="383"/>
      <c r="H15" s="383"/>
      <c r="I15" s="383"/>
      <c r="J15" s="383"/>
      <c r="K15" s="383"/>
      <c r="L15" s="383"/>
      <c r="M15" s="383"/>
      <c r="N15" s="383"/>
      <c r="O15" s="383"/>
      <c r="P15" s="383"/>
      <c r="Q15" s="383"/>
      <c r="R15" s="9"/>
      <c r="S15" s="9"/>
    </row>
    <row r="16" spans="1:20" ht="25.15" customHeight="1" x14ac:dyDescent="0.25">
      <c r="A16" s="384" t="s">
        <v>13</v>
      </c>
      <c r="B16" s="385"/>
      <c r="C16" s="385"/>
      <c r="D16" s="385"/>
      <c r="E16" s="385"/>
      <c r="F16" s="385"/>
      <c r="G16" s="385"/>
      <c r="H16" s="385"/>
      <c r="I16" s="385"/>
      <c r="J16" s="385"/>
      <c r="K16" s="385"/>
      <c r="L16" s="385"/>
      <c r="M16" s="385"/>
      <c r="N16" s="385"/>
      <c r="O16" s="385"/>
      <c r="P16" s="385"/>
      <c r="Q16" s="385"/>
    </row>
    <row r="17" spans="1:19" s="6" customFormat="1" x14ac:dyDescent="0.25">
      <c r="A17" s="14"/>
      <c r="B17" s="15" t="s">
        <v>25</v>
      </c>
      <c r="C17" s="15" t="s">
        <v>3</v>
      </c>
      <c r="D17" s="16" t="s">
        <v>4</v>
      </c>
      <c r="E17" s="17" t="s">
        <v>5</v>
      </c>
      <c r="F17" s="17" t="s">
        <v>6</v>
      </c>
      <c r="G17" s="17" t="s">
        <v>7</v>
      </c>
      <c r="H17" s="17" t="s">
        <v>8</v>
      </c>
      <c r="I17" s="17" t="s">
        <v>22</v>
      </c>
      <c r="J17" s="17" t="s">
        <v>20</v>
      </c>
      <c r="K17" s="17" t="s">
        <v>21</v>
      </c>
      <c r="L17" s="17" t="s">
        <v>19</v>
      </c>
      <c r="M17" s="18" t="s">
        <v>26</v>
      </c>
      <c r="N17" s="18">
        <v>2019</v>
      </c>
      <c r="O17" s="18">
        <v>2018</v>
      </c>
      <c r="P17" s="18">
        <v>2017</v>
      </c>
      <c r="Q17" s="119">
        <v>2016</v>
      </c>
      <c r="R17" s="18">
        <v>2015</v>
      </c>
    </row>
    <row r="18" spans="1:19" s="6" customFormat="1" ht="18.75" x14ac:dyDescent="0.3">
      <c r="A18" s="29"/>
      <c r="B18" s="30"/>
      <c r="C18" s="30"/>
      <c r="D18" s="31"/>
      <c r="E18" s="32"/>
      <c r="F18" s="32"/>
      <c r="G18" s="32"/>
      <c r="H18" s="32"/>
      <c r="I18" s="32"/>
      <c r="J18" s="32"/>
      <c r="K18" s="32"/>
      <c r="L18" s="32"/>
      <c r="M18" s="33"/>
      <c r="N18" s="285"/>
      <c r="O18" s="260"/>
      <c r="P18" s="249" t="s">
        <v>64</v>
      </c>
      <c r="Q18" s="250"/>
      <c r="R18" s="250"/>
      <c r="S18" s="133"/>
    </row>
    <row r="19" spans="1:19" s="6" customFormat="1" x14ac:dyDescent="0.25">
      <c r="A19" s="34" t="s">
        <v>111</v>
      </c>
      <c r="B19" s="35"/>
      <c r="C19" s="35"/>
      <c r="D19" s="35"/>
      <c r="E19" s="36"/>
      <c r="F19" s="36"/>
      <c r="G19" s="36"/>
      <c r="H19" s="36"/>
      <c r="I19" s="36"/>
      <c r="J19" s="36"/>
      <c r="K19" s="36"/>
      <c r="L19" s="36"/>
      <c r="M19" s="37"/>
      <c r="N19" s="286"/>
      <c r="O19" s="37"/>
      <c r="P19" s="37"/>
      <c r="Q19" s="108"/>
      <c r="R19" s="37"/>
    </row>
    <row r="20" spans="1:19" x14ac:dyDescent="0.25">
      <c r="A20" s="24" t="s">
        <v>32</v>
      </c>
      <c r="B20" s="131">
        <v>5876</v>
      </c>
      <c r="C20" s="131">
        <v>7719</v>
      </c>
      <c r="D20" s="131">
        <v>35199</v>
      </c>
      <c r="E20" s="131">
        <v>6562</v>
      </c>
      <c r="F20" s="131">
        <v>10041</v>
      </c>
      <c r="G20" s="131">
        <v>7067</v>
      </c>
      <c r="H20" s="131">
        <v>5074</v>
      </c>
      <c r="I20" s="131">
        <v>6278</v>
      </c>
      <c r="J20" s="38">
        <v>6655</v>
      </c>
      <c r="K20" s="131">
        <v>3219</v>
      </c>
      <c r="L20" s="38">
        <v>2757</v>
      </c>
      <c r="M20" s="38">
        <v>2980</v>
      </c>
      <c r="N20" s="287">
        <f>SUM(B20:M20)</f>
        <v>99427</v>
      </c>
      <c r="O20" s="131">
        <v>83071</v>
      </c>
      <c r="P20" s="131">
        <v>153341</v>
      </c>
      <c r="Q20" s="110">
        <v>200970</v>
      </c>
      <c r="R20" s="38">
        <v>129603</v>
      </c>
    </row>
    <row r="21" spans="1:19" x14ac:dyDescent="0.25">
      <c r="A21" s="24" t="s">
        <v>33</v>
      </c>
      <c r="B21" s="134">
        <v>1544</v>
      </c>
      <c r="C21" s="40">
        <v>908</v>
      </c>
      <c r="D21" s="38">
        <v>2473</v>
      </c>
      <c r="E21" s="38">
        <v>941</v>
      </c>
      <c r="F21" s="38">
        <v>0</v>
      </c>
      <c r="G21" s="40">
        <v>887</v>
      </c>
      <c r="H21" s="131">
        <v>772</v>
      </c>
      <c r="I21" s="131">
        <v>0</v>
      </c>
      <c r="J21" s="131">
        <v>4700</v>
      </c>
      <c r="K21" s="38">
        <v>1629</v>
      </c>
      <c r="L21" s="131">
        <v>1816</v>
      </c>
      <c r="M21" s="255">
        <v>8846</v>
      </c>
      <c r="N21" s="287">
        <f>SUM(B21:M21)</f>
        <v>24516</v>
      </c>
      <c r="O21" s="131">
        <v>1463</v>
      </c>
      <c r="P21" s="131">
        <v>12725</v>
      </c>
      <c r="Q21" s="111">
        <v>13876</v>
      </c>
      <c r="R21" s="38">
        <v>11201</v>
      </c>
    </row>
    <row r="22" spans="1:19" x14ac:dyDescent="0.25">
      <c r="A22" s="34" t="s">
        <v>65</v>
      </c>
      <c r="B22" s="35"/>
      <c r="C22" s="35"/>
      <c r="D22" s="35"/>
      <c r="E22" s="35"/>
      <c r="F22" s="35"/>
      <c r="G22" s="35"/>
      <c r="H22" s="35"/>
      <c r="I22" s="35"/>
      <c r="J22" s="35"/>
      <c r="K22" s="35"/>
      <c r="L22" s="35"/>
      <c r="M22" s="35"/>
      <c r="N22" s="288"/>
      <c r="O22" s="35"/>
      <c r="P22" s="35"/>
      <c r="Q22" s="108"/>
      <c r="R22" s="35"/>
    </row>
    <row r="23" spans="1:19" x14ac:dyDescent="0.25">
      <c r="A23" s="24" t="s">
        <v>32</v>
      </c>
      <c r="B23" s="122">
        <v>3824</v>
      </c>
      <c r="C23" s="131">
        <v>3521</v>
      </c>
      <c r="D23" s="131">
        <v>5483</v>
      </c>
      <c r="E23" s="131">
        <v>4754</v>
      </c>
      <c r="F23" s="131">
        <v>4468</v>
      </c>
      <c r="G23" s="131">
        <v>5286</v>
      </c>
      <c r="H23" s="131">
        <v>3953</v>
      </c>
      <c r="I23" s="131">
        <v>3837</v>
      </c>
      <c r="J23" s="38">
        <v>4665</v>
      </c>
      <c r="K23" s="38">
        <v>3214</v>
      </c>
      <c r="L23" s="38">
        <v>6373</v>
      </c>
      <c r="M23" s="38">
        <v>3884</v>
      </c>
      <c r="N23" s="287">
        <f>SUM(B23:M23)</f>
        <v>53262</v>
      </c>
      <c r="O23" s="131">
        <v>40531</v>
      </c>
      <c r="P23" s="131">
        <v>64657</v>
      </c>
      <c r="Q23" s="110">
        <v>144082</v>
      </c>
      <c r="R23" s="38">
        <v>45780</v>
      </c>
    </row>
    <row r="24" spans="1:19" x14ac:dyDescent="0.25">
      <c r="A24" s="24" t="s">
        <v>33</v>
      </c>
      <c r="B24" s="38"/>
      <c r="C24" s="38"/>
      <c r="D24" s="38"/>
      <c r="E24" s="38"/>
      <c r="F24" s="38"/>
      <c r="G24" s="38"/>
      <c r="H24" s="38"/>
      <c r="I24" s="38"/>
      <c r="J24" s="38"/>
      <c r="K24" s="38"/>
      <c r="L24" s="38"/>
      <c r="M24" s="38"/>
      <c r="N24" s="289"/>
      <c r="O24" s="38"/>
      <c r="P24" s="38"/>
      <c r="Q24" s="111"/>
      <c r="R24" s="38"/>
    </row>
    <row r="25" spans="1:19" s="205" customFormat="1" x14ac:dyDescent="0.25">
      <c r="A25" s="245" t="s">
        <v>2</v>
      </c>
      <c r="B25" s="40"/>
      <c r="C25" s="40"/>
      <c r="D25" s="40"/>
      <c r="E25" s="40"/>
      <c r="F25" s="40"/>
      <c r="G25" s="40"/>
      <c r="H25" s="40"/>
      <c r="I25" s="40"/>
      <c r="J25" s="40"/>
      <c r="K25" s="40"/>
      <c r="L25" s="40"/>
      <c r="M25" s="40"/>
      <c r="N25" s="290"/>
      <c r="O25" s="40"/>
      <c r="P25" s="40"/>
      <c r="Q25" s="246"/>
      <c r="R25" s="40"/>
    </row>
    <row r="26" spans="1:19" s="205" customFormat="1" x14ac:dyDescent="0.25">
      <c r="A26" s="39" t="s">
        <v>34</v>
      </c>
      <c r="B26" s="134">
        <v>1871</v>
      </c>
      <c r="C26" s="134">
        <v>1547</v>
      </c>
      <c r="D26" s="134">
        <v>2418</v>
      </c>
      <c r="E26" s="134">
        <v>2118</v>
      </c>
      <c r="F26" s="134">
        <v>3240</v>
      </c>
      <c r="G26" s="134">
        <v>1845</v>
      </c>
      <c r="H26" s="134">
        <v>1835</v>
      </c>
      <c r="I26" s="134">
        <v>3883</v>
      </c>
      <c r="J26" s="40">
        <v>2021</v>
      </c>
      <c r="K26" s="40">
        <v>2525</v>
      </c>
      <c r="L26" s="40">
        <v>1618</v>
      </c>
      <c r="M26" s="143">
        <v>2588</v>
      </c>
      <c r="N26" s="291">
        <f>SUM(B26:M26)</f>
        <v>27509</v>
      </c>
      <c r="O26" s="185">
        <v>27390</v>
      </c>
      <c r="P26" s="185">
        <v>70744</v>
      </c>
      <c r="Q26" s="247">
        <v>34569</v>
      </c>
      <c r="R26" s="40" t="s">
        <v>16</v>
      </c>
    </row>
    <row r="27" spans="1:19" x14ac:dyDescent="0.25">
      <c r="A27" s="34" t="s">
        <v>35</v>
      </c>
      <c r="B27" s="35"/>
      <c r="C27" s="35"/>
      <c r="D27" s="35"/>
      <c r="E27" s="35"/>
      <c r="F27" s="35"/>
      <c r="G27" s="35"/>
      <c r="H27" s="35"/>
      <c r="I27" s="35"/>
      <c r="J27" s="35"/>
      <c r="K27" s="35"/>
      <c r="L27" s="35"/>
      <c r="M27" s="35"/>
      <c r="N27" s="288"/>
      <c r="O27" s="35"/>
      <c r="P27" s="35"/>
      <c r="Q27" s="109"/>
      <c r="R27" s="35"/>
    </row>
    <row r="28" spans="1:19" x14ac:dyDescent="0.25">
      <c r="A28" s="39" t="s">
        <v>36</v>
      </c>
      <c r="B28" s="40">
        <v>44</v>
      </c>
      <c r="C28" s="40">
        <v>37</v>
      </c>
      <c r="D28" s="40">
        <v>111</v>
      </c>
      <c r="E28" s="40">
        <v>83</v>
      </c>
      <c r="F28" s="40">
        <v>82</v>
      </c>
      <c r="G28" s="40">
        <v>48</v>
      </c>
      <c r="H28" s="40">
        <v>63</v>
      </c>
      <c r="I28" s="40">
        <v>243</v>
      </c>
      <c r="J28" s="40">
        <v>34</v>
      </c>
      <c r="K28" s="40">
        <v>91</v>
      </c>
      <c r="L28" s="40">
        <v>80</v>
      </c>
      <c r="M28" s="40">
        <v>93</v>
      </c>
      <c r="N28" s="289">
        <f>SUM(B28:M28)</f>
        <v>1009</v>
      </c>
      <c r="O28" s="40">
        <v>387</v>
      </c>
      <c r="P28" s="40">
        <v>422</v>
      </c>
      <c r="Q28" s="110">
        <v>508</v>
      </c>
      <c r="R28" s="40">
        <v>611</v>
      </c>
    </row>
    <row r="29" spans="1:19" s="6" customFormat="1" x14ac:dyDescent="0.25">
      <c r="A29" s="41" t="s">
        <v>11</v>
      </c>
      <c r="B29" s="132">
        <f>SUM(B20:B28)</f>
        <v>13159</v>
      </c>
      <c r="C29" s="132">
        <f>SUM(C20:C28)</f>
        <v>13732</v>
      </c>
      <c r="D29" s="132">
        <f>SUM(D20:D28)</f>
        <v>45684</v>
      </c>
      <c r="E29" s="132">
        <f>SUM(E20,E23,E26)</f>
        <v>13434</v>
      </c>
      <c r="F29" s="132">
        <f>SUM(F20,F23,F26)</f>
        <v>17749</v>
      </c>
      <c r="G29" s="132">
        <f>G20+G21+G23+G24+G26+G28</f>
        <v>15133</v>
      </c>
      <c r="H29" s="132">
        <f t="shared" ref="H29:M29" si="3">H20+H21+H23+H24+H26+H28</f>
        <v>11697</v>
      </c>
      <c r="I29" s="132">
        <f t="shared" si="3"/>
        <v>14241</v>
      </c>
      <c r="J29" s="132">
        <f t="shared" si="3"/>
        <v>18075</v>
      </c>
      <c r="K29" s="132">
        <f t="shared" si="3"/>
        <v>10678</v>
      </c>
      <c r="L29" s="132">
        <f t="shared" si="3"/>
        <v>12644</v>
      </c>
      <c r="M29" s="132">
        <f t="shared" si="3"/>
        <v>18391</v>
      </c>
      <c r="N29" s="292">
        <f>SUM(B29:M29)</f>
        <v>204617</v>
      </c>
      <c r="O29" s="132">
        <v>152842</v>
      </c>
      <c r="P29" s="132">
        <v>301899</v>
      </c>
      <c r="Q29" s="112">
        <f>SUM(Q19:Q28)</f>
        <v>394005</v>
      </c>
      <c r="R29" s="104">
        <f>SUM(R20:R28)</f>
        <v>187195</v>
      </c>
    </row>
    <row r="30" spans="1:19" x14ac:dyDescent="0.25">
      <c r="A30" s="386"/>
      <c r="B30" s="386"/>
      <c r="C30" s="386"/>
      <c r="D30" s="386"/>
      <c r="E30" s="386"/>
      <c r="F30" s="386"/>
      <c r="G30" s="386"/>
      <c r="H30" s="386"/>
      <c r="I30" s="386"/>
      <c r="J30" s="386"/>
      <c r="K30" s="386"/>
      <c r="L30" s="386"/>
      <c r="M30" s="386"/>
      <c r="N30" s="386"/>
      <c r="O30" s="386"/>
      <c r="P30" s="386"/>
      <c r="Q30" s="386"/>
      <c r="R30" s="386"/>
    </row>
    <row r="31" spans="1:19" x14ac:dyDescent="0.25">
      <c r="A31" s="387"/>
      <c r="B31" s="387"/>
      <c r="C31" s="387"/>
      <c r="D31" s="387"/>
      <c r="E31" s="387"/>
      <c r="F31" s="387"/>
      <c r="G31" s="387"/>
      <c r="H31" s="387"/>
      <c r="I31" s="387"/>
      <c r="J31" s="387"/>
      <c r="K31" s="387"/>
      <c r="L31" s="387"/>
      <c r="M31" s="387"/>
      <c r="N31" s="387"/>
      <c r="O31" s="387"/>
      <c r="P31" s="387"/>
      <c r="Q31" s="387"/>
      <c r="R31" s="387"/>
    </row>
    <row r="32" spans="1:19" ht="25.15" customHeight="1" x14ac:dyDescent="0.25">
      <c r="A32" s="388" t="s">
        <v>14</v>
      </c>
      <c r="B32" s="389"/>
      <c r="C32" s="389"/>
      <c r="D32" s="389"/>
      <c r="E32" s="389"/>
      <c r="F32" s="389"/>
      <c r="G32" s="389"/>
      <c r="H32" s="389"/>
      <c r="I32" s="389"/>
      <c r="J32" s="389"/>
      <c r="K32" s="389"/>
      <c r="L32" s="389"/>
      <c r="M32" s="389"/>
      <c r="N32" s="389"/>
      <c r="O32" s="389"/>
      <c r="P32" s="389"/>
      <c r="Q32" s="389"/>
      <c r="R32" s="389"/>
    </row>
    <row r="33" spans="1:18" s="6" customFormat="1" x14ac:dyDescent="0.25">
      <c r="A33" s="17"/>
      <c r="B33" s="17" t="s">
        <v>25</v>
      </c>
      <c r="C33" s="17" t="s">
        <v>3</v>
      </c>
      <c r="D33" s="15" t="s">
        <v>24</v>
      </c>
      <c r="E33" s="17" t="s">
        <v>5</v>
      </c>
      <c r="F33" s="15" t="s">
        <v>23</v>
      </c>
      <c r="G33" s="16" t="s">
        <v>7</v>
      </c>
      <c r="H33" s="17" t="s">
        <v>18</v>
      </c>
      <c r="I33" s="17" t="s">
        <v>22</v>
      </c>
      <c r="J33" s="17" t="s">
        <v>20</v>
      </c>
      <c r="K33" s="17" t="s">
        <v>21</v>
      </c>
      <c r="L33" s="17" t="s">
        <v>19</v>
      </c>
      <c r="M33" s="17" t="s">
        <v>26</v>
      </c>
      <c r="N33" s="6">
        <v>2019</v>
      </c>
      <c r="O33" s="17">
        <v>2018</v>
      </c>
      <c r="P33" s="17">
        <v>2017</v>
      </c>
      <c r="Q33" s="17">
        <v>2016</v>
      </c>
      <c r="R33" s="17">
        <v>2015</v>
      </c>
    </row>
    <row r="34" spans="1:18" s="6" customFormat="1" ht="18.75" x14ac:dyDescent="0.3">
      <c r="A34" s="45"/>
      <c r="B34" s="46"/>
      <c r="C34" s="46"/>
      <c r="D34" s="47"/>
      <c r="E34" s="46"/>
      <c r="F34" s="47"/>
      <c r="G34" s="48"/>
      <c r="H34" s="46"/>
      <c r="I34" s="46"/>
      <c r="J34" s="46"/>
      <c r="K34" s="46"/>
      <c r="L34" s="46"/>
      <c r="M34" s="303"/>
      <c r="N34" s="257"/>
      <c r="O34" s="258"/>
      <c r="P34" s="295" t="s">
        <v>64</v>
      </c>
      <c r="Q34" s="296"/>
      <c r="R34" s="297"/>
    </row>
    <row r="35" spans="1:18" s="6" customFormat="1" x14ac:dyDescent="0.25">
      <c r="A35" s="49" t="s">
        <v>0</v>
      </c>
      <c r="B35" s="50"/>
      <c r="C35" s="50"/>
      <c r="D35" s="51"/>
      <c r="E35" s="50"/>
      <c r="F35" s="51"/>
      <c r="G35" s="52"/>
      <c r="H35" s="50"/>
      <c r="I35" s="50"/>
      <c r="J35" s="50"/>
      <c r="K35" s="50"/>
      <c r="L35" s="50"/>
      <c r="M35" s="50"/>
      <c r="N35" s="299"/>
      <c r="O35" s="50"/>
      <c r="P35" s="50"/>
      <c r="Q35" s="50"/>
      <c r="R35" s="50"/>
    </row>
    <row r="36" spans="1:18" s="6" customFormat="1" x14ac:dyDescent="0.25">
      <c r="A36" s="53" t="s">
        <v>66</v>
      </c>
      <c r="B36" s="40">
        <v>273</v>
      </c>
      <c r="C36" s="40">
        <v>246</v>
      </c>
      <c r="D36" s="40">
        <v>1847</v>
      </c>
      <c r="E36" s="40">
        <v>190</v>
      </c>
      <c r="F36" s="40">
        <v>320</v>
      </c>
      <c r="G36" s="40">
        <v>421</v>
      </c>
      <c r="H36" s="40">
        <v>244</v>
      </c>
      <c r="I36" s="40">
        <v>243</v>
      </c>
      <c r="J36" s="190">
        <v>142</v>
      </c>
      <c r="K36" s="40">
        <v>191</v>
      </c>
      <c r="L36" s="40">
        <v>92</v>
      </c>
      <c r="M36" s="40">
        <v>82</v>
      </c>
      <c r="N36" s="300">
        <f>SUM(B36:M36)</f>
        <v>4291</v>
      </c>
      <c r="O36" s="40">
        <v>3788</v>
      </c>
      <c r="P36" s="40">
        <v>4366</v>
      </c>
      <c r="Q36" s="40">
        <v>3870</v>
      </c>
      <c r="R36" s="40">
        <v>5734</v>
      </c>
    </row>
    <row r="37" spans="1:18" s="6" customFormat="1" x14ac:dyDescent="0.25">
      <c r="A37" s="53" t="s">
        <v>38</v>
      </c>
      <c r="B37" s="40">
        <v>11</v>
      </c>
      <c r="C37" s="40">
        <v>20</v>
      </c>
      <c r="D37" s="40">
        <v>438</v>
      </c>
      <c r="E37" s="40">
        <v>9</v>
      </c>
      <c r="F37" s="40">
        <v>23</v>
      </c>
      <c r="G37" s="40">
        <v>48</v>
      </c>
      <c r="H37" s="40">
        <v>9</v>
      </c>
      <c r="I37" s="40">
        <v>48</v>
      </c>
      <c r="J37" s="40">
        <v>8</v>
      </c>
      <c r="K37" s="40">
        <v>34</v>
      </c>
      <c r="L37" s="40">
        <v>7</v>
      </c>
      <c r="M37" s="40">
        <v>8</v>
      </c>
      <c r="N37" s="300">
        <f>SUM(B37:M37)</f>
        <v>663</v>
      </c>
      <c r="O37" s="40">
        <v>252</v>
      </c>
      <c r="P37" s="40">
        <v>360</v>
      </c>
      <c r="Q37" s="40">
        <v>303</v>
      </c>
      <c r="R37" s="40">
        <v>519</v>
      </c>
    </row>
    <row r="38" spans="1:18" s="6" customFormat="1" x14ac:dyDescent="0.25">
      <c r="A38" s="53" t="s">
        <v>39</v>
      </c>
      <c r="B38" s="40">
        <v>20</v>
      </c>
      <c r="C38" s="40">
        <v>15</v>
      </c>
      <c r="D38" s="40">
        <v>250</v>
      </c>
      <c r="E38" s="40">
        <v>18</v>
      </c>
      <c r="F38" s="40">
        <v>15</v>
      </c>
      <c r="G38" s="40">
        <v>21</v>
      </c>
      <c r="H38" s="40">
        <v>12</v>
      </c>
      <c r="I38" s="40">
        <v>32</v>
      </c>
      <c r="J38" s="40">
        <v>20</v>
      </c>
      <c r="K38" s="40">
        <v>6</v>
      </c>
      <c r="L38" s="40">
        <v>4</v>
      </c>
      <c r="M38" s="40">
        <v>6</v>
      </c>
      <c r="N38" s="300">
        <f>SUM(B38:M38)</f>
        <v>419</v>
      </c>
      <c r="O38" s="40">
        <v>311</v>
      </c>
      <c r="P38" s="40">
        <v>397</v>
      </c>
      <c r="Q38" s="40">
        <v>390</v>
      </c>
      <c r="R38" s="40">
        <v>618</v>
      </c>
    </row>
    <row r="39" spans="1:18" s="6" customFormat="1" x14ac:dyDescent="0.25">
      <c r="A39" s="53" t="s">
        <v>57</v>
      </c>
      <c r="B39" s="40">
        <v>575</v>
      </c>
      <c r="C39" s="40">
        <v>562</v>
      </c>
      <c r="D39" s="40">
        <v>4573</v>
      </c>
      <c r="E39" s="40">
        <v>533</v>
      </c>
      <c r="F39" s="40">
        <v>719</v>
      </c>
      <c r="G39" s="40">
        <v>898</v>
      </c>
      <c r="H39" s="40">
        <v>700</v>
      </c>
      <c r="I39" s="40">
        <v>475</v>
      </c>
      <c r="J39" s="40">
        <v>329</v>
      </c>
      <c r="K39" s="40">
        <v>297</v>
      </c>
      <c r="L39" s="40">
        <v>231</v>
      </c>
      <c r="M39" s="40">
        <v>1043</v>
      </c>
      <c r="N39" s="300">
        <f>SUM(B39:M39)</f>
        <v>10935</v>
      </c>
      <c r="O39" s="40">
        <v>7804</v>
      </c>
      <c r="P39" s="40">
        <v>17577</v>
      </c>
      <c r="Q39" s="40">
        <v>23002</v>
      </c>
      <c r="R39" s="40">
        <v>23243</v>
      </c>
    </row>
    <row r="40" spans="1:18" s="6" customFormat="1" ht="15.75" thickBot="1" x14ac:dyDescent="0.3">
      <c r="A40" s="54" t="s">
        <v>43</v>
      </c>
      <c r="B40" s="55">
        <f t="shared" ref="B40:G40" si="4">SUM(B36:B39)</f>
        <v>879</v>
      </c>
      <c r="C40" s="55">
        <f t="shared" si="4"/>
        <v>843</v>
      </c>
      <c r="D40" s="55">
        <f t="shared" si="4"/>
        <v>7108</v>
      </c>
      <c r="E40" s="55">
        <f t="shared" si="4"/>
        <v>750</v>
      </c>
      <c r="F40" s="55">
        <f t="shared" si="4"/>
        <v>1077</v>
      </c>
      <c r="G40" s="55">
        <f t="shared" si="4"/>
        <v>1388</v>
      </c>
      <c r="H40" s="55">
        <f>SUM(H36:H39)</f>
        <v>965</v>
      </c>
      <c r="I40" s="55">
        <f t="shared" ref="I40:M40" si="5">SUM(I36:I39)</f>
        <v>798</v>
      </c>
      <c r="J40" s="55">
        <f t="shared" si="5"/>
        <v>499</v>
      </c>
      <c r="K40" s="55">
        <f t="shared" si="5"/>
        <v>528</v>
      </c>
      <c r="L40" s="55">
        <f t="shared" si="5"/>
        <v>334</v>
      </c>
      <c r="M40" s="55">
        <f t="shared" si="5"/>
        <v>1139</v>
      </c>
      <c r="N40" s="302">
        <f>SUM(N36:N39)</f>
        <v>16308</v>
      </c>
      <c r="O40" s="55">
        <v>12155</v>
      </c>
      <c r="P40" s="55">
        <v>22522</v>
      </c>
      <c r="Q40" s="55">
        <f>SUM(Q36:Q39)</f>
        <v>27565</v>
      </c>
      <c r="R40" s="55">
        <f>SUM(R36:R39)</f>
        <v>30114</v>
      </c>
    </row>
    <row r="41" spans="1:18" s="6" customFormat="1" x14ac:dyDescent="0.25">
      <c r="A41" s="56" t="s">
        <v>1</v>
      </c>
      <c r="B41" s="57"/>
      <c r="C41" s="57"/>
      <c r="D41" s="57"/>
      <c r="E41" s="57"/>
      <c r="F41" s="57"/>
      <c r="G41" s="57"/>
      <c r="H41" s="57"/>
      <c r="I41" s="57"/>
      <c r="J41" s="57"/>
      <c r="K41" s="57"/>
      <c r="L41" s="57"/>
      <c r="M41" s="57"/>
      <c r="N41" s="300"/>
      <c r="O41" s="57"/>
      <c r="P41" s="57"/>
      <c r="Q41" s="57"/>
      <c r="R41" s="57"/>
    </row>
    <row r="42" spans="1:18" s="6" customFormat="1" x14ac:dyDescent="0.25">
      <c r="A42" s="53" t="s">
        <v>41</v>
      </c>
      <c r="B42" s="40">
        <v>4</v>
      </c>
      <c r="C42" s="40">
        <v>5</v>
      </c>
      <c r="D42" s="40">
        <v>9</v>
      </c>
      <c r="E42" s="40">
        <v>7</v>
      </c>
      <c r="F42" s="40">
        <v>0</v>
      </c>
      <c r="G42" s="40">
        <v>3</v>
      </c>
      <c r="H42" s="40">
        <v>3</v>
      </c>
      <c r="I42" s="40">
        <v>2</v>
      </c>
      <c r="J42" s="40">
        <v>7</v>
      </c>
      <c r="K42" s="40">
        <v>2</v>
      </c>
      <c r="L42" s="40">
        <v>2</v>
      </c>
      <c r="M42" s="40">
        <v>0</v>
      </c>
      <c r="N42" s="300">
        <f>SUM(B42:M42)</f>
        <v>44</v>
      </c>
      <c r="O42" s="40">
        <v>44</v>
      </c>
      <c r="P42" s="40">
        <v>34</v>
      </c>
      <c r="Q42" s="40">
        <v>82</v>
      </c>
      <c r="R42" s="40">
        <v>113</v>
      </c>
    </row>
    <row r="43" spans="1:18" s="6" customFormat="1" x14ac:dyDescent="0.25">
      <c r="A43" s="53" t="s">
        <v>37</v>
      </c>
      <c r="B43" s="40">
        <v>8</v>
      </c>
      <c r="C43" s="40">
        <v>7</v>
      </c>
      <c r="D43" s="40">
        <v>19</v>
      </c>
      <c r="E43" s="40">
        <v>5</v>
      </c>
      <c r="F43" s="40">
        <v>0</v>
      </c>
      <c r="G43" s="40">
        <v>14</v>
      </c>
      <c r="H43" s="40">
        <v>2</v>
      </c>
      <c r="I43" s="40">
        <v>2</v>
      </c>
      <c r="J43" s="40">
        <v>16</v>
      </c>
      <c r="K43" s="40">
        <v>5</v>
      </c>
      <c r="L43" s="40">
        <v>5</v>
      </c>
      <c r="M43" s="40">
        <v>0</v>
      </c>
      <c r="N43" s="300">
        <f>SUM(B43:M43)</f>
        <v>83</v>
      </c>
      <c r="O43" s="40">
        <v>107</v>
      </c>
      <c r="P43" s="40">
        <v>68</v>
      </c>
      <c r="Q43" s="40">
        <v>121</v>
      </c>
      <c r="R43" s="40">
        <v>104</v>
      </c>
    </row>
    <row r="44" spans="1:18" s="6" customFormat="1" x14ac:dyDescent="0.25">
      <c r="A44" s="53" t="s">
        <v>40</v>
      </c>
      <c r="B44" s="40">
        <v>7</v>
      </c>
      <c r="C44" s="40">
        <v>1</v>
      </c>
      <c r="D44" s="40">
        <v>5</v>
      </c>
      <c r="E44" s="40">
        <v>1</v>
      </c>
      <c r="F44" s="40">
        <v>4</v>
      </c>
      <c r="G44" s="40">
        <v>3</v>
      </c>
      <c r="H44" s="40">
        <v>3</v>
      </c>
      <c r="I44" s="40">
        <v>2</v>
      </c>
      <c r="J44" s="40">
        <v>1</v>
      </c>
      <c r="K44" s="40">
        <v>0</v>
      </c>
      <c r="L44" s="40">
        <v>0</v>
      </c>
      <c r="M44" s="40">
        <v>0</v>
      </c>
      <c r="N44" s="300">
        <f>SUM(B44:M44)</f>
        <v>27</v>
      </c>
      <c r="O44" s="40">
        <v>51</v>
      </c>
      <c r="P44" s="40">
        <v>69</v>
      </c>
      <c r="Q44" s="40">
        <v>108</v>
      </c>
      <c r="R44" s="40">
        <v>114</v>
      </c>
    </row>
    <row r="45" spans="1:18" s="6" customFormat="1" ht="15.75" thickBot="1" x14ac:dyDescent="0.3">
      <c r="A45" s="54" t="s">
        <v>43</v>
      </c>
      <c r="B45" s="55">
        <f>SUM(B42:B44)</f>
        <v>19</v>
      </c>
      <c r="C45" s="55">
        <f>SUM(C42:C44)</f>
        <v>13</v>
      </c>
      <c r="D45" s="55">
        <f>SUM(D42:D44)</f>
        <v>33</v>
      </c>
      <c r="E45" s="55">
        <v>13</v>
      </c>
      <c r="F45" s="55">
        <v>4</v>
      </c>
      <c r="G45" s="55">
        <v>20</v>
      </c>
      <c r="H45" s="55">
        <f>SUM(H42:H44)</f>
        <v>8</v>
      </c>
      <c r="I45" s="55">
        <f t="shared" ref="I45:M45" si="6">SUM(I42:I44)</f>
        <v>6</v>
      </c>
      <c r="J45" s="55">
        <f t="shared" si="6"/>
        <v>24</v>
      </c>
      <c r="K45" s="55">
        <f t="shared" si="6"/>
        <v>7</v>
      </c>
      <c r="L45" s="55">
        <f t="shared" si="6"/>
        <v>7</v>
      </c>
      <c r="M45" s="55">
        <f t="shared" si="6"/>
        <v>0</v>
      </c>
      <c r="N45" s="301">
        <f>SUM(N42:N44)</f>
        <v>154</v>
      </c>
      <c r="O45" s="55">
        <v>202</v>
      </c>
      <c r="P45" s="55">
        <v>171</v>
      </c>
      <c r="Q45" s="55">
        <f>SUM(Q42:Q44)</f>
        <v>311</v>
      </c>
      <c r="R45" s="55">
        <f>SUM(R42:R44)</f>
        <v>331</v>
      </c>
    </row>
    <row r="46" spans="1:18" s="6" customFormat="1" x14ac:dyDescent="0.25">
      <c r="A46" s="56" t="s">
        <v>17</v>
      </c>
      <c r="B46" s="58"/>
      <c r="C46" s="58"/>
      <c r="D46" s="58"/>
      <c r="E46" s="58"/>
      <c r="F46" s="58"/>
      <c r="G46" s="58"/>
      <c r="H46" s="58"/>
      <c r="I46" s="58"/>
      <c r="J46" s="58"/>
      <c r="K46" s="58"/>
      <c r="L46" s="58"/>
      <c r="M46" s="58"/>
      <c r="N46" s="300"/>
      <c r="O46" s="58"/>
      <c r="P46" s="58"/>
      <c r="Q46" s="58"/>
      <c r="R46" s="58"/>
    </row>
    <row r="47" spans="1:18" s="6" customFormat="1" x14ac:dyDescent="0.25">
      <c r="A47" s="53" t="s">
        <v>37</v>
      </c>
      <c r="B47" s="40">
        <v>65</v>
      </c>
      <c r="C47" s="40">
        <v>208</v>
      </c>
      <c r="D47" s="40">
        <v>215</v>
      </c>
      <c r="E47" s="40">
        <v>173</v>
      </c>
      <c r="F47" s="40">
        <v>199</v>
      </c>
      <c r="G47" s="40">
        <v>168</v>
      </c>
      <c r="H47" s="40">
        <v>81</v>
      </c>
      <c r="I47" s="40">
        <v>166</v>
      </c>
      <c r="J47" s="40">
        <v>492</v>
      </c>
      <c r="K47" s="40">
        <v>269</v>
      </c>
      <c r="L47" s="40">
        <v>403</v>
      </c>
      <c r="M47" s="40">
        <v>201</v>
      </c>
      <c r="N47" s="300">
        <f>SUM(B47:M47)</f>
        <v>2640</v>
      </c>
      <c r="O47" s="40">
        <v>881</v>
      </c>
      <c r="P47" s="40">
        <v>1276</v>
      </c>
      <c r="Q47" s="40">
        <v>1712</v>
      </c>
      <c r="R47" s="40">
        <v>797</v>
      </c>
    </row>
    <row r="48" spans="1:18" s="6" customFormat="1" x14ac:dyDescent="0.25">
      <c r="A48" s="53" t="s">
        <v>38</v>
      </c>
      <c r="B48" s="40">
        <v>1</v>
      </c>
      <c r="C48" s="40">
        <v>4</v>
      </c>
      <c r="D48" s="40">
        <v>3</v>
      </c>
      <c r="E48" s="40">
        <v>2</v>
      </c>
      <c r="F48" s="40">
        <v>5</v>
      </c>
      <c r="G48" s="40">
        <v>7</v>
      </c>
      <c r="H48" s="40">
        <v>0</v>
      </c>
      <c r="I48" s="40">
        <v>2</v>
      </c>
      <c r="J48" s="40">
        <v>4</v>
      </c>
      <c r="K48" s="40">
        <v>4</v>
      </c>
      <c r="L48" s="40">
        <v>2</v>
      </c>
      <c r="M48" s="40">
        <v>7</v>
      </c>
      <c r="N48" s="300">
        <f>SUM(B48:M48)</f>
        <v>41</v>
      </c>
      <c r="O48" s="40">
        <v>29</v>
      </c>
      <c r="P48" s="40">
        <v>50</v>
      </c>
      <c r="Q48" s="40">
        <v>64</v>
      </c>
      <c r="R48" s="40">
        <v>20</v>
      </c>
    </row>
    <row r="49" spans="1:19" s="6" customFormat="1" ht="15.75" thickBot="1" x14ac:dyDescent="0.3">
      <c r="A49" s="54" t="s">
        <v>43</v>
      </c>
      <c r="B49" s="55">
        <f>SUM(B47:B48)</f>
        <v>66</v>
      </c>
      <c r="C49" s="55">
        <f>SUM(C47:C48)</f>
        <v>212</v>
      </c>
      <c r="D49" s="55">
        <f>SUM(D47:D48)</f>
        <v>218</v>
      </c>
      <c r="E49" s="55">
        <v>175</v>
      </c>
      <c r="F49" s="55">
        <v>204</v>
      </c>
      <c r="G49" s="55">
        <v>175</v>
      </c>
      <c r="H49" s="55">
        <f>SUM(H47:H48)</f>
        <v>81</v>
      </c>
      <c r="I49" s="55">
        <f t="shared" ref="I49:M49" si="7">SUM(I47:I48)</f>
        <v>168</v>
      </c>
      <c r="J49" s="55">
        <f t="shared" si="7"/>
        <v>496</v>
      </c>
      <c r="K49" s="55">
        <f t="shared" si="7"/>
        <v>273</v>
      </c>
      <c r="L49" s="55">
        <f t="shared" si="7"/>
        <v>405</v>
      </c>
      <c r="M49" s="55">
        <f t="shared" si="7"/>
        <v>208</v>
      </c>
      <c r="N49" s="301">
        <f>SUM(N47:N48)</f>
        <v>2681</v>
      </c>
      <c r="O49" s="55">
        <v>910</v>
      </c>
      <c r="P49" s="55">
        <v>1261</v>
      </c>
      <c r="Q49" s="55">
        <f>SUM(Q47:Q48)</f>
        <v>1776</v>
      </c>
      <c r="R49" s="55">
        <f>SUM(R47:R48)</f>
        <v>817</v>
      </c>
    </row>
    <row r="50" spans="1:19" s="6" customFormat="1" x14ac:dyDescent="0.25">
      <c r="A50" s="56" t="s">
        <v>2</v>
      </c>
      <c r="B50" s="58"/>
      <c r="C50" s="58"/>
      <c r="D50" s="58"/>
      <c r="E50" s="58"/>
      <c r="F50" s="58"/>
      <c r="G50" s="58"/>
      <c r="H50" s="58"/>
      <c r="I50" s="58"/>
      <c r="J50" s="58"/>
      <c r="K50" s="58"/>
      <c r="L50" s="58"/>
      <c r="M50" s="58"/>
      <c r="N50" s="300"/>
      <c r="O50" s="58"/>
      <c r="P50" s="58"/>
      <c r="Q50" s="58"/>
      <c r="R50" s="58"/>
    </row>
    <row r="51" spans="1:19" s="6" customFormat="1" x14ac:dyDescent="0.25">
      <c r="A51" s="53" t="s">
        <v>94</v>
      </c>
      <c r="B51" s="40">
        <v>4</v>
      </c>
      <c r="C51" s="40">
        <v>6</v>
      </c>
      <c r="D51" s="40">
        <v>5</v>
      </c>
      <c r="E51" s="40">
        <v>7</v>
      </c>
      <c r="F51" s="40">
        <v>14</v>
      </c>
      <c r="G51" s="40">
        <v>5</v>
      </c>
      <c r="H51" s="40">
        <v>5</v>
      </c>
      <c r="I51" s="40">
        <v>15</v>
      </c>
      <c r="J51" s="40">
        <v>9</v>
      </c>
      <c r="K51" s="40">
        <v>43</v>
      </c>
      <c r="L51" s="256">
        <v>4</v>
      </c>
      <c r="M51" s="40">
        <v>11</v>
      </c>
      <c r="N51" s="300">
        <f>SUM(B51:M51)</f>
        <v>128</v>
      </c>
      <c r="O51" s="40">
        <v>142</v>
      </c>
      <c r="P51" s="40">
        <v>344</v>
      </c>
      <c r="Q51" s="40">
        <v>234</v>
      </c>
      <c r="R51" s="40" t="s">
        <v>16</v>
      </c>
    </row>
    <row r="52" spans="1:19" s="6" customFormat="1" x14ac:dyDescent="0.25">
      <c r="A52" s="53" t="s">
        <v>95</v>
      </c>
      <c r="B52" s="40">
        <v>5</v>
      </c>
      <c r="C52" s="40">
        <v>5</v>
      </c>
      <c r="D52" s="40">
        <v>5</v>
      </c>
      <c r="E52" s="40">
        <v>4</v>
      </c>
      <c r="F52" s="40">
        <v>11</v>
      </c>
      <c r="G52" s="40">
        <v>6</v>
      </c>
      <c r="H52" s="40">
        <v>0</v>
      </c>
      <c r="I52" s="40">
        <v>7</v>
      </c>
      <c r="J52" s="40">
        <v>6</v>
      </c>
      <c r="K52" s="40">
        <v>8</v>
      </c>
      <c r="L52" s="40">
        <v>3</v>
      </c>
      <c r="M52" s="40">
        <v>6</v>
      </c>
      <c r="N52" s="300">
        <f>SUM(B52:M52)</f>
        <v>66</v>
      </c>
      <c r="O52" s="40">
        <v>66</v>
      </c>
      <c r="P52" s="40">
        <v>190</v>
      </c>
      <c r="Q52" s="40">
        <v>135</v>
      </c>
      <c r="R52" s="40" t="s">
        <v>16</v>
      </c>
    </row>
    <row r="53" spans="1:19" s="6" customFormat="1" ht="15.75" thickBot="1" x14ac:dyDescent="0.3">
      <c r="A53" s="54" t="s">
        <v>43</v>
      </c>
      <c r="B53" s="55">
        <f>SUM(B51:B52)</f>
        <v>9</v>
      </c>
      <c r="C53" s="55">
        <f>SUM(C51:C52)</f>
        <v>11</v>
      </c>
      <c r="D53" s="55">
        <f>SUM(D51:D52)</f>
        <v>10</v>
      </c>
      <c r="E53" s="55">
        <v>11</v>
      </c>
      <c r="F53" s="55">
        <v>25</v>
      </c>
      <c r="G53" s="55">
        <v>11</v>
      </c>
      <c r="H53" s="55">
        <f>SUM(H51:H52)</f>
        <v>5</v>
      </c>
      <c r="I53" s="55">
        <f t="shared" ref="I53:L53" si="8">SUM(I51:I52)</f>
        <v>22</v>
      </c>
      <c r="J53" s="55">
        <f t="shared" si="8"/>
        <v>15</v>
      </c>
      <c r="K53" s="55">
        <f t="shared" si="8"/>
        <v>51</v>
      </c>
      <c r="L53" s="55">
        <f t="shared" si="8"/>
        <v>7</v>
      </c>
      <c r="M53" s="55">
        <f>SUM(M51:M52)</f>
        <v>17</v>
      </c>
      <c r="N53" s="301">
        <f>SUM(N51:N52)</f>
        <v>194</v>
      </c>
      <c r="O53" s="55">
        <v>208</v>
      </c>
      <c r="P53" s="55">
        <v>534</v>
      </c>
      <c r="Q53" s="55">
        <f>SUM(Q51:Q52)</f>
        <v>369</v>
      </c>
      <c r="R53" s="55"/>
    </row>
    <row r="54" spans="1:19" s="6" customFormat="1" x14ac:dyDescent="0.25">
      <c r="A54" s="56" t="s">
        <v>67</v>
      </c>
      <c r="B54" s="57"/>
      <c r="C54" s="57"/>
      <c r="D54" s="57"/>
      <c r="E54" s="57"/>
      <c r="F54" s="57"/>
      <c r="G54" s="57"/>
      <c r="H54" s="57"/>
      <c r="I54" s="57"/>
      <c r="J54" s="57"/>
      <c r="K54" s="57"/>
      <c r="L54" s="57"/>
      <c r="M54" s="57"/>
      <c r="N54" s="300"/>
      <c r="O54" s="57"/>
      <c r="P54" s="57"/>
      <c r="Q54" s="57"/>
      <c r="R54" s="57"/>
    </row>
    <row r="55" spans="1:19" x14ac:dyDescent="0.25">
      <c r="A55" s="24" t="s">
        <v>28</v>
      </c>
      <c r="B55" s="38">
        <v>2159</v>
      </c>
      <c r="C55" s="38">
        <v>2011</v>
      </c>
      <c r="D55" s="38">
        <v>2282</v>
      </c>
      <c r="E55" s="38">
        <v>2125</v>
      </c>
      <c r="F55" s="38">
        <v>2840</v>
      </c>
      <c r="G55" s="38">
        <v>2770</v>
      </c>
      <c r="H55" s="140">
        <v>2780</v>
      </c>
      <c r="I55" s="38">
        <v>2789</v>
      </c>
      <c r="J55" s="38">
        <v>2854</v>
      </c>
      <c r="K55" s="38">
        <v>2144</v>
      </c>
      <c r="L55" s="38">
        <v>2442</v>
      </c>
      <c r="M55" s="38">
        <v>2076</v>
      </c>
      <c r="N55" s="300">
        <f>SUM(B55:M55)</f>
        <v>29272</v>
      </c>
      <c r="O55" s="38">
        <v>31705</v>
      </c>
      <c r="P55" s="38">
        <v>43532</v>
      </c>
      <c r="Q55" s="59">
        <v>66525</v>
      </c>
      <c r="R55" s="59">
        <v>29458</v>
      </c>
    </row>
    <row r="56" spans="1:19" x14ac:dyDescent="0.25">
      <c r="A56" s="24" t="s">
        <v>27</v>
      </c>
      <c r="B56" s="38">
        <v>139</v>
      </c>
      <c r="C56" s="38">
        <v>93</v>
      </c>
      <c r="D56" s="38">
        <v>129</v>
      </c>
      <c r="E56" s="38">
        <v>45</v>
      </c>
      <c r="F56" s="38">
        <v>73</v>
      </c>
      <c r="G56" s="38">
        <v>94</v>
      </c>
      <c r="H56" s="140">
        <v>205</v>
      </c>
      <c r="I56" s="38">
        <v>118</v>
      </c>
      <c r="J56" s="38">
        <v>55</v>
      </c>
      <c r="K56" s="38">
        <v>103</v>
      </c>
      <c r="L56" s="38">
        <v>119</v>
      </c>
      <c r="M56" s="38">
        <v>142</v>
      </c>
      <c r="N56" s="300">
        <f>SUM(B56:M56)</f>
        <v>1315</v>
      </c>
      <c r="O56" s="182">
        <v>1684</v>
      </c>
      <c r="P56" s="182">
        <v>2561</v>
      </c>
      <c r="Q56" s="60">
        <v>3427</v>
      </c>
      <c r="R56" s="60">
        <v>983</v>
      </c>
    </row>
    <row r="57" spans="1:19" x14ac:dyDescent="0.25">
      <c r="A57" s="113" t="s">
        <v>43</v>
      </c>
      <c r="B57" s="114">
        <f>SUM(B55:B56)</f>
        <v>2298</v>
      </c>
      <c r="C57" s="114">
        <f>SUM(C55:C56)</f>
        <v>2104</v>
      </c>
      <c r="D57" s="114">
        <f>SUM(D55:D56)</f>
        <v>2411</v>
      </c>
      <c r="E57" s="114">
        <f t="shared" ref="E57:I57" si="9">SUM(E55:E56)</f>
        <v>2170</v>
      </c>
      <c r="F57" s="114">
        <f t="shared" si="9"/>
        <v>2913</v>
      </c>
      <c r="G57" s="114">
        <f t="shared" si="9"/>
        <v>2864</v>
      </c>
      <c r="H57" s="114">
        <f t="shared" si="9"/>
        <v>2985</v>
      </c>
      <c r="I57" s="114">
        <f t="shared" si="9"/>
        <v>2907</v>
      </c>
      <c r="J57" s="114">
        <f>SUM(J55:J56)</f>
        <v>2909</v>
      </c>
      <c r="K57" s="114">
        <f>SUM(K55:K56)</f>
        <v>2247</v>
      </c>
      <c r="L57" s="114">
        <f>SUM(L55:L56)</f>
        <v>2561</v>
      </c>
      <c r="M57" s="114">
        <f>SUM(M55:M56)</f>
        <v>2218</v>
      </c>
      <c r="N57" s="300">
        <f>SUM(B57:M57)</f>
        <v>30587</v>
      </c>
      <c r="O57" s="114">
        <v>33389</v>
      </c>
      <c r="P57" s="114">
        <v>46093</v>
      </c>
      <c r="Q57" s="115">
        <f>SUM(Q55:Q56)</f>
        <v>69952</v>
      </c>
      <c r="R57" s="115">
        <f>SUM(R49,R45,R40)</f>
        <v>31262</v>
      </c>
    </row>
    <row r="58" spans="1:19" x14ac:dyDescent="0.25">
      <c r="A58" s="116" t="s">
        <v>11</v>
      </c>
      <c r="B58" s="117">
        <f>(B45+B49+B53+B57)</f>
        <v>2392</v>
      </c>
      <c r="C58" s="117">
        <f>(C45+C49+C53+C57)</f>
        <v>2340</v>
      </c>
      <c r="D58" s="117">
        <f>(D45+D49+D53+D57)</f>
        <v>2672</v>
      </c>
      <c r="E58" s="117">
        <f>E40+E45+E49+E53+E57</f>
        <v>3119</v>
      </c>
      <c r="F58" s="117">
        <f t="shared" ref="F58:M58" si="10">F40+F45+F49+F53+F57</f>
        <v>4223</v>
      </c>
      <c r="G58" s="117">
        <f t="shared" si="10"/>
        <v>4458</v>
      </c>
      <c r="H58" s="117">
        <f t="shared" si="10"/>
        <v>4044</v>
      </c>
      <c r="I58" s="117">
        <f t="shared" si="10"/>
        <v>3901</v>
      </c>
      <c r="J58" s="117">
        <f t="shared" si="10"/>
        <v>3943</v>
      </c>
      <c r="K58" s="117">
        <f t="shared" si="10"/>
        <v>3106</v>
      </c>
      <c r="L58" s="117">
        <f t="shared" si="10"/>
        <v>3314</v>
      </c>
      <c r="M58" s="117">
        <f t="shared" si="10"/>
        <v>3582</v>
      </c>
      <c r="N58" s="298">
        <f>SUM(N57,N53,N49,N45,N40)</f>
        <v>49924</v>
      </c>
      <c r="O58" s="117">
        <f>SUM(O57,O53,O49,O45,O40)</f>
        <v>46864</v>
      </c>
      <c r="P58" s="118">
        <f>SUM(P40+P45+P49+P53+P57)</f>
        <v>70581</v>
      </c>
      <c r="Q58" s="118">
        <f>SUM(Q40+Q45+Q49+Q53+Q57)</f>
        <v>99973</v>
      </c>
      <c r="R58" s="118">
        <f>SUM(R40+R45+R49+R53+R57)</f>
        <v>62524</v>
      </c>
    </row>
    <row r="59" spans="1:19" x14ac:dyDescent="0.25">
      <c r="A59" s="390"/>
      <c r="B59" s="390"/>
      <c r="C59" s="390"/>
      <c r="D59" s="390"/>
      <c r="E59" s="390"/>
      <c r="F59" s="390"/>
      <c r="G59" s="390"/>
      <c r="H59" s="390"/>
      <c r="I59" s="390"/>
      <c r="J59" s="390"/>
      <c r="K59" s="390"/>
      <c r="L59" s="390"/>
      <c r="M59" s="390"/>
      <c r="N59" s="390"/>
      <c r="O59" s="390"/>
      <c r="P59" s="390"/>
      <c r="Q59" s="390"/>
      <c r="R59" s="390"/>
      <c r="S59" s="1"/>
    </row>
    <row r="60" spans="1:19" s="6" customFormat="1" x14ac:dyDescent="0.25">
      <c r="A60" s="391"/>
      <c r="B60" s="391"/>
      <c r="C60" s="391"/>
      <c r="D60" s="391"/>
      <c r="E60" s="391"/>
      <c r="F60" s="391"/>
      <c r="G60" s="391"/>
      <c r="H60" s="391"/>
      <c r="I60" s="391"/>
      <c r="J60" s="391"/>
      <c r="K60" s="391"/>
      <c r="L60" s="391"/>
      <c r="M60" s="391"/>
      <c r="N60" s="391"/>
      <c r="O60" s="391"/>
      <c r="P60" s="391"/>
      <c r="Q60" s="391"/>
      <c r="R60" s="391"/>
      <c r="S60" s="7"/>
    </row>
    <row r="61" spans="1:19" ht="18.75" x14ac:dyDescent="0.3">
      <c r="A61" s="392" t="s">
        <v>44</v>
      </c>
      <c r="B61" s="393"/>
      <c r="C61" s="393"/>
      <c r="D61" s="393"/>
      <c r="E61" s="393"/>
      <c r="F61" s="393"/>
      <c r="G61" s="393"/>
      <c r="H61" s="393"/>
      <c r="I61" s="393"/>
      <c r="J61" s="393"/>
      <c r="K61" s="393"/>
      <c r="L61" s="393"/>
      <c r="M61" s="393"/>
      <c r="N61" s="393"/>
      <c r="O61" s="393"/>
      <c r="P61" s="393"/>
      <c r="Q61" s="393"/>
      <c r="R61" s="171"/>
    </row>
    <row r="62" spans="1:19" x14ac:dyDescent="0.25">
      <c r="A62" s="17"/>
      <c r="B62" s="17" t="s">
        <v>25</v>
      </c>
      <c r="C62" s="17" t="s">
        <v>3</v>
      </c>
      <c r="D62" s="15" t="s">
        <v>24</v>
      </c>
      <c r="E62" s="17" t="s">
        <v>5</v>
      </c>
      <c r="F62" s="15" t="s">
        <v>23</v>
      </c>
      <c r="G62" s="16" t="s">
        <v>7</v>
      </c>
      <c r="H62" s="17" t="s">
        <v>18</v>
      </c>
      <c r="I62" s="17" t="s">
        <v>22</v>
      </c>
      <c r="J62" s="17" t="s">
        <v>20</v>
      </c>
      <c r="K62" s="17" t="s">
        <v>21</v>
      </c>
      <c r="L62" s="17" t="s">
        <v>19</v>
      </c>
      <c r="M62" s="263" t="s">
        <v>26</v>
      </c>
      <c r="N62" s="264">
        <v>2019</v>
      </c>
      <c r="O62" s="263">
        <v>2018</v>
      </c>
      <c r="P62" s="263">
        <v>2017</v>
      </c>
      <c r="Q62" s="263">
        <v>2016</v>
      </c>
      <c r="R62" s="264">
        <v>2015</v>
      </c>
    </row>
    <row r="63" spans="1:19" ht="18.75" x14ac:dyDescent="0.3">
      <c r="A63" s="61"/>
      <c r="B63" s="62"/>
      <c r="C63" s="62"/>
      <c r="D63" s="63"/>
      <c r="E63" s="62"/>
      <c r="F63" s="63"/>
      <c r="G63" s="64"/>
      <c r="H63" s="62"/>
      <c r="I63" s="62"/>
      <c r="J63" s="62"/>
      <c r="K63" s="62"/>
      <c r="L63" s="62"/>
      <c r="M63" s="62"/>
      <c r="N63" s="62"/>
      <c r="O63" s="183"/>
      <c r="P63" s="394" t="s">
        <v>64</v>
      </c>
      <c r="Q63" s="395"/>
      <c r="R63" s="62"/>
    </row>
    <row r="64" spans="1:19" ht="13.9" customHeight="1" x14ac:dyDescent="0.25">
      <c r="A64" s="24" t="s">
        <v>68</v>
      </c>
      <c r="B64" s="87">
        <v>4</v>
      </c>
      <c r="C64" s="87">
        <v>5</v>
      </c>
      <c r="D64" s="88">
        <v>3</v>
      </c>
      <c r="E64" s="88">
        <v>11</v>
      </c>
      <c r="F64" s="88">
        <v>5</v>
      </c>
      <c r="G64" s="88">
        <v>3</v>
      </c>
      <c r="H64" s="88">
        <v>4</v>
      </c>
      <c r="I64" s="88">
        <v>2</v>
      </c>
      <c r="J64" s="88">
        <v>6</v>
      </c>
      <c r="K64" s="88">
        <v>5</v>
      </c>
      <c r="L64" s="89">
        <v>5</v>
      </c>
      <c r="M64" s="89">
        <v>4</v>
      </c>
      <c r="N64" s="321">
        <f>SUM(B64:M64)</f>
        <v>57</v>
      </c>
      <c r="O64" s="321">
        <v>34</v>
      </c>
      <c r="P64" s="87">
        <v>38</v>
      </c>
      <c r="Q64" s="103">
        <v>48</v>
      </c>
      <c r="R64" s="265">
        <v>44</v>
      </c>
    </row>
    <row r="65" spans="1:18" s="6" customFormat="1" x14ac:dyDescent="0.25">
      <c r="A65" s="24" t="s">
        <v>69</v>
      </c>
      <c r="B65" s="87">
        <v>1</v>
      </c>
      <c r="C65" s="87">
        <v>3</v>
      </c>
      <c r="D65" s="88">
        <v>1</v>
      </c>
      <c r="E65" s="88">
        <v>1</v>
      </c>
      <c r="F65" s="88">
        <v>0</v>
      </c>
      <c r="G65" s="88">
        <v>3</v>
      </c>
      <c r="H65" s="88">
        <v>5</v>
      </c>
      <c r="I65" s="88">
        <v>0</v>
      </c>
      <c r="J65" s="88">
        <v>6</v>
      </c>
      <c r="K65" s="88">
        <v>2</v>
      </c>
      <c r="L65" s="89">
        <v>2</v>
      </c>
      <c r="M65" s="89">
        <v>2</v>
      </c>
      <c r="N65" s="87">
        <f>SUM(B65:M65)</f>
        <v>26</v>
      </c>
      <c r="O65" s="87">
        <v>5</v>
      </c>
      <c r="P65" s="87">
        <v>12</v>
      </c>
      <c r="Q65" s="103">
        <v>9</v>
      </c>
      <c r="R65" s="262">
        <v>3</v>
      </c>
    </row>
    <row r="66" spans="1:18" s="6" customFormat="1" x14ac:dyDescent="0.25">
      <c r="A66" s="24" t="s">
        <v>93</v>
      </c>
      <c r="B66" s="87">
        <v>1</v>
      </c>
      <c r="C66" s="87">
        <v>3</v>
      </c>
      <c r="D66" s="87">
        <v>8</v>
      </c>
      <c r="E66" s="87">
        <v>5</v>
      </c>
      <c r="F66" s="87">
        <v>4</v>
      </c>
      <c r="G66" s="87">
        <v>3</v>
      </c>
      <c r="H66" s="87">
        <v>2</v>
      </c>
      <c r="I66" s="87">
        <v>4</v>
      </c>
      <c r="J66" s="87">
        <v>6</v>
      </c>
      <c r="K66" s="87">
        <v>2</v>
      </c>
      <c r="L66" s="87">
        <v>6</v>
      </c>
      <c r="M66" s="87">
        <v>0</v>
      </c>
      <c r="N66" s="87">
        <f>SUM(B66:M66)</f>
        <v>44</v>
      </c>
      <c r="O66" s="279">
        <v>187</v>
      </c>
      <c r="P66" s="279">
        <v>93</v>
      </c>
      <c r="Q66" s="280">
        <v>153</v>
      </c>
      <c r="R66" s="262" t="s">
        <v>144</v>
      </c>
    </row>
    <row r="67" spans="1:18" s="6" customFormat="1" x14ac:dyDescent="0.25">
      <c r="A67" s="66" t="s">
        <v>43</v>
      </c>
      <c r="B67" s="105">
        <f>SUM(B64:B66)</f>
        <v>6</v>
      </c>
      <c r="C67" s="105">
        <f>SUM(C64:C66)</f>
        <v>11</v>
      </c>
      <c r="D67" s="105">
        <f>SUM(D64:D66)</f>
        <v>12</v>
      </c>
      <c r="E67" s="105">
        <f>SUM(E64:E66)</f>
        <v>17</v>
      </c>
      <c r="F67" s="105">
        <f>SUM(F64:F66)</f>
        <v>9</v>
      </c>
      <c r="G67" s="105">
        <f t="shared" ref="G67:M67" si="11">SUM(G64:G66)</f>
        <v>9</v>
      </c>
      <c r="H67" s="105">
        <f t="shared" si="11"/>
        <v>11</v>
      </c>
      <c r="I67" s="105">
        <f t="shared" si="11"/>
        <v>6</v>
      </c>
      <c r="J67" s="105">
        <f t="shared" si="11"/>
        <v>18</v>
      </c>
      <c r="K67" s="105">
        <f t="shared" si="11"/>
        <v>9</v>
      </c>
      <c r="L67" s="105">
        <f t="shared" si="11"/>
        <v>13</v>
      </c>
      <c r="M67" s="105">
        <f t="shared" si="11"/>
        <v>6</v>
      </c>
      <c r="N67" s="105">
        <f>SUM(B67:M67)</f>
        <v>127</v>
      </c>
      <c r="O67" s="105">
        <v>252</v>
      </c>
      <c r="P67" s="105">
        <v>173</v>
      </c>
      <c r="Q67" s="120">
        <f>SUM(Q64:Q66)</f>
        <v>210</v>
      </c>
      <c r="R67" s="266">
        <f t="shared" ref="R67" si="12">SUM(R64:R66)</f>
        <v>47</v>
      </c>
    </row>
    <row r="68" spans="1:18" x14ac:dyDescent="0.25">
      <c r="A68" s="390"/>
      <c r="B68" s="390"/>
      <c r="C68" s="390"/>
      <c r="D68" s="390"/>
      <c r="E68" s="390"/>
      <c r="F68" s="390"/>
      <c r="G68" s="390"/>
      <c r="H68" s="390"/>
      <c r="I68" s="390"/>
      <c r="J68" s="390"/>
      <c r="K68" s="390"/>
      <c r="L68" s="390"/>
      <c r="M68" s="390"/>
      <c r="N68" s="390"/>
      <c r="O68" s="390"/>
      <c r="P68" s="390"/>
      <c r="Q68" s="390"/>
      <c r="R68" s="4"/>
    </row>
    <row r="69" spans="1:18" x14ac:dyDescent="0.25">
      <c r="A69" s="391"/>
      <c r="B69" s="391"/>
      <c r="C69" s="391"/>
      <c r="D69" s="391"/>
      <c r="E69" s="391"/>
      <c r="F69" s="391"/>
      <c r="G69" s="391"/>
      <c r="H69" s="391"/>
      <c r="I69" s="391"/>
      <c r="J69" s="391"/>
      <c r="K69" s="391"/>
      <c r="L69" s="391"/>
      <c r="M69" s="391"/>
      <c r="N69" s="391"/>
      <c r="O69" s="391"/>
      <c r="P69" s="391"/>
      <c r="Q69" s="391"/>
      <c r="R69" s="4"/>
    </row>
    <row r="70" spans="1:18" ht="18.75" x14ac:dyDescent="0.25">
      <c r="A70" s="375" t="s">
        <v>42</v>
      </c>
      <c r="B70" s="376"/>
      <c r="C70" s="376"/>
      <c r="D70" s="376"/>
      <c r="E70" s="376"/>
      <c r="F70" s="376"/>
      <c r="G70" s="376"/>
      <c r="H70" s="376"/>
      <c r="I70" s="376"/>
      <c r="J70" s="376"/>
      <c r="K70" s="376"/>
      <c r="L70" s="376"/>
      <c r="M70" s="376"/>
      <c r="N70" s="377"/>
      <c r="O70" s="184"/>
      <c r="P70" s="253"/>
      <c r="Q70" s="65"/>
      <c r="R70" s="4"/>
    </row>
    <row r="71" spans="1:18" x14ac:dyDescent="0.25">
      <c r="A71" s="17"/>
      <c r="B71" s="17" t="s">
        <v>25</v>
      </c>
      <c r="C71" s="17" t="s">
        <v>3</v>
      </c>
      <c r="D71" s="15" t="s">
        <v>24</v>
      </c>
      <c r="E71" s="17" t="s">
        <v>5</v>
      </c>
      <c r="F71" s="15" t="s">
        <v>23</v>
      </c>
      <c r="G71" s="16" t="s">
        <v>7</v>
      </c>
      <c r="H71" s="17" t="s">
        <v>18</v>
      </c>
      <c r="I71" s="17" t="s">
        <v>22</v>
      </c>
      <c r="J71" s="17" t="s">
        <v>20</v>
      </c>
      <c r="K71" s="17" t="s">
        <v>21</v>
      </c>
      <c r="L71" s="17" t="s">
        <v>19</v>
      </c>
      <c r="M71" s="17" t="s">
        <v>26</v>
      </c>
      <c r="N71" s="17"/>
      <c r="O71" s="65"/>
      <c r="P71" s="253"/>
      <c r="Q71" s="4"/>
    </row>
    <row r="72" spans="1:18" ht="18.75" x14ac:dyDescent="0.3">
      <c r="A72" s="67"/>
      <c r="B72" s="68"/>
      <c r="C72" s="68"/>
      <c r="D72" s="69"/>
      <c r="E72" s="68"/>
      <c r="F72" s="69"/>
      <c r="G72" s="70"/>
      <c r="H72" s="68"/>
      <c r="I72" s="68"/>
      <c r="J72" s="68"/>
      <c r="K72" s="68"/>
      <c r="L72" s="68"/>
      <c r="M72" s="68"/>
      <c r="N72" s="68"/>
      <c r="O72" s="65"/>
      <c r="P72" s="253"/>
      <c r="Q72" s="4"/>
    </row>
    <row r="73" spans="1:18" ht="42.75" customHeight="1" x14ac:dyDescent="0.25">
      <c r="A73" s="90" t="s">
        <v>12</v>
      </c>
      <c r="B73" s="236" t="s">
        <v>160</v>
      </c>
      <c r="C73" s="236" t="s">
        <v>160</v>
      </c>
      <c r="D73" s="236" t="s">
        <v>160</v>
      </c>
      <c r="E73" s="236" t="s">
        <v>174</v>
      </c>
      <c r="F73" s="239" t="s">
        <v>195</v>
      </c>
      <c r="G73" s="239" t="s">
        <v>195</v>
      </c>
      <c r="H73" s="123"/>
      <c r="I73" s="123"/>
      <c r="J73" s="123"/>
      <c r="K73" s="123"/>
      <c r="L73" s="123"/>
      <c r="M73" s="123"/>
      <c r="N73" s="123"/>
      <c r="O73" s="91"/>
      <c r="P73" s="282"/>
      <c r="Q73" s="4"/>
    </row>
    <row r="74" spans="1:18" ht="87" customHeight="1" x14ac:dyDescent="0.25">
      <c r="A74" s="90" t="s">
        <v>0</v>
      </c>
      <c r="B74" s="236" t="s">
        <v>162</v>
      </c>
      <c r="C74" s="236" t="s">
        <v>161</v>
      </c>
      <c r="D74" s="236" t="s">
        <v>196</v>
      </c>
      <c r="E74" s="236" t="s">
        <v>175</v>
      </c>
      <c r="F74" s="236" t="s">
        <v>184</v>
      </c>
      <c r="G74" s="236" t="s">
        <v>185</v>
      </c>
      <c r="H74" s="123" t="s">
        <v>203</v>
      </c>
      <c r="I74" s="123" t="s">
        <v>204</v>
      </c>
      <c r="J74" s="123" t="s">
        <v>205</v>
      </c>
      <c r="K74" s="123" t="s">
        <v>206</v>
      </c>
      <c r="L74" s="123" t="s">
        <v>207</v>
      </c>
      <c r="M74" s="123" t="s">
        <v>208</v>
      </c>
      <c r="N74" s="123"/>
      <c r="O74" s="91"/>
      <c r="P74" s="282"/>
      <c r="Q74" s="4"/>
    </row>
    <row r="75" spans="1:18" s="93" customFormat="1" ht="60" customHeight="1" x14ac:dyDescent="0.25">
      <c r="A75" s="90" t="s">
        <v>155</v>
      </c>
      <c r="B75" s="236" t="s">
        <v>156</v>
      </c>
      <c r="C75" s="236" t="s">
        <v>156</v>
      </c>
      <c r="D75" s="236" t="s">
        <v>176</v>
      </c>
      <c r="E75" s="237" t="s">
        <v>177</v>
      </c>
      <c r="F75" s="236" t="s">
        <v>192</v>
      </c>
      <c r="G75" s="236" t="s">
        <v>191</v>
      </c>
      <c r="H75" s="139"/>
      <c r="I75" s="123"/>
      <c r="J75" s="123"/>
      <c r="K75" s="123"/>
      <c r="L75" s="216"/>
      <c r="M75" s="123"/>
      <c r="N75" s="216"/>
      <c r="O75" s="133"/>
      <c r="P75" s="86"/>
      <c r="Q75" s="92"/>
    </row>
    <row r="76" spans="1:18" s="93" customFormat="1" ht="96" customHeight="1" x14ac:dyDescent="0.25">
      <c r="A76" s="90" t="s">
        <v>1</v>
      </c>
      <c r="B76" s="236" t="s">
        <v>163</v>
      </c>
      <c r="C76" s="236" t="s">
        <v>164</v>
      </c>
      <c r="D76" s="236" t="s">
        <v>173</v>
      </c>
      <c r="E76" s="236" t="s">
        <v>178</v>
      </c>
      <c r="F76" s="236" t="s">
        <v>186</v>
      </c>
      <c r="G76" s="236" t="s">
        <v>187</v>
      </c>
      <c r="H76" s="138" t="s">
        <v>209</v>
      </c>
      <c r="I76" s="123" t="s">
        <v>213</v>
      </c>
      <c r="J76" s="216" t="s">
        <v>210</v>
      </c>
      <c r="K76" s="123" t="s">
        <v>211</v>
      </c>
      <c r="L76" s="123" t="s">
        <v>212</v>
      </c>
      <c r="M76" s="123" t="s">
        <v>214</v>
      </c>
      <c r="N76" s="123"/>
      <c r="O76" s="133"/>
      <c r="P76" s="86"/>
      <c r="Q76" s="92"/>
    </row>
    <row r="77" spans="1:18" s="93" customFormat="1" ht="38.25" customHeight="1" x14ac:dyDescent="0.25">
      <c r="A77" s="90" t="s">
        <v>2</v>
      </c>
      <c r="B77" s="236" t="s">
        <v>98</v>
      </c>
      <c r="C77" s="236" t="s">
        <v>98</v>
      </c>
      <c r="D77" s="236" t="s">
        <v>98</v>
      </c>
      <c r="E77" s="236" t="s">
        <v>98</v>
      </c>
      <c r="F77" s="236" t="s">
        <v>189</v>
      </c>
      <c r="G77" s="236" t="s">
        <v>190</v>
      </c>
      <c r="H77" s="123" t="s">
        <v>215</v>
      </c>
      <c r="I77" s="123" t="s">
        <v>215</v>
      </c>
      <c r="J77" s="123" t="s">
        <v>215</v>
      </c>
      <c r="K77" s="123" t="s">
        <v>215</v>
      </c>
      <c r="L77" s="123" t="s">
        <v>215</v>
      </c>
      <c r="M77" s="123" t="s">
        <v>215</v>
      </c>
      <c r="N77" s="123"/>
      <c r="O77" s="133"/>
      <c r="P77" s="86"/>
      <c r="Q77" s="92"/>
    </row>
    <row r="78" spans="1:18" s="93" customFormat="1" ht="72" customHeight="1" x14ac:dyDescent="0.25">
      <c r="A78" s="90" t="s">
        <v>17</v>
      </c>
      <c r="B78" s="238" t="s">
        <v>165</v>
      </c>
      <c r="C78" s="236" t="s">
        <v>166</v>
      </c>
      <c r="D78" s="236" t="s">
        <v>171</v>
      </c>
      <c r="E78" s="236" t="s">
        <v>179</v>
      </c>
      <c r="F78" s="236" t="s">
        <v>188</v>
      </c>
      <c r="G78" s="236" t="s">
        <v>185</v>
      </c>
      <c r="H78" s="123"/>
      <c r="I78" s="123"/>
      <c r="J78" s="123"/>
      <c r="K78" s="123"/>
      <c r="L78" s="123"/>
      <c r="M78" s="123"/>
      <c r="N78" s="123"/>
      <c r="O78" s="133"/>
      <c r="P78" s="86"/>
      <c r="Q78" s="92"/>
    </row>
    <row r="79" spans="1:18" s="93" customFormat="1" ht="102" customHeight="1" x14ac:dyDescent="0.25">
      <c r="A79" s="90" t="s">
        <v>148</v>
      </c>
      <c r="B79" s="236" t="s">
        <v>157</v>
      </c>
      <c r="C79" s="236" t="s">
        <v>167</v>
      </c>
      <c r="D79" s="236" t="s">
        <v>180</v>
      </c>
      <c r="E79" s="236" t="s">
        <v>180</v>
      </c>
      <c r="F79" s="240" t="s">
        <v>197</v>
      </c>
      <c r="G79" s="236" t="s">
        <v>197</v>
      </c>
      <c r="H79" s="139"/>
      <c r="I79" s="123"/>
      <c r="J79" s="229"/>
      <c r="K79" s="123"/>
      <c r="L79" s="123"/>
      <c r="M79" s="123"/>
      <c r="N79" s="123"/>
      <c r="O79" s="91"/>
      <c r="P79" s="282"/>
      <c r="Q79" s="92"/>
    </row>
    <row r="80" spans="1:18" s="93" customFormat="1" x14ac:dyDescent="0.25">
      <c r="A80" s="390"/>
      <c r="B80" s="390"/>
      <c r="C80" s="390"/>
      <c r="D80" s="390"/>
      <c r="E80" s="390"/>
      <c r="F80" s="390"/>
      <c r="G80" s="390"/>
      <c r="H80" s="390"/>
      <c r="I80" s="390"/>
      <c r="J80" s="390"/>
      <c r="K80" s="390"/>
      <c r="L80" s="390"/>
      <c r="M80" s="390"/>
      <c r="N80" s="390"/>
      <c r="O80" s="166"/>
      <c r="P80" s="252"/>
      <c r="Q80" s="44"/>
      <c r="R80" s="92"/>
    </row>
    <row r="81" spans="1:18" s="93" customFormat="1" x14ac:dyDescent="0.25">
      <c r="A81" s="398"/>
      <c r="B81" s="398"/>
      <c r="C81" s="398"/>
      <c r="D81" s="398"/>
      <c r="E81" s="398"/>
      <c r="F81" s="398"/>
      <c r="G81" s="398"/>
      <c r="H81" s="398"/>
      <c r="I81" s="398"/>
      <c r="J81" s="398"/>
      <c r="K81" s="398"/>
      <c r="L81" s="398"/>
      <c r="M81" s="398"/>
      <c r="N81" s="398"/>
      <c r="O81" s="166"/>
      <c r="P81" s="252"/>
      <c r="Q81" s="44"/>
      <c r="R81" s="92"/>
    </row>
    <row r="82" spans="1:18" ht="18.75" x14ac:dyDescent="0.25">
      <c r="A82" s="399" t="s">
        <v>45</v>
      </c>
      <c r="B82" s="400"/>
      <c r="C82" s="400"/>
      <c r="D82" s="400"/>
      <c r="E82" s="400"/>
      <c r="F82" s="400"/>
      <c r="G82" s="400"/>
      <c r="H82" s="400"/>
      <c r="I82" s="400"/>
      <c r="J82" s="400"/>
      <c r="K82" s="400"/>
      <c r="L82" s="400"/>
      <c r="M82" s="400"/>
      <c r="N82" s="400"/>
      <c r="O82" s="400"/>
      <c r="P82" s="400"/>
      <c r="Q82" s="400"/>
      <c r="R82" s="400"/>
    </row>
    <row r="83" spans="1:18" x14ac:dyDescent="0.25">
      <c r="A83" s="17"/>
      <c r="B83" s="17" t="s">
        <v>25</v>
      </c>
      <c r="C83" s="17" t="s">
        <v>3</v>
      </c>
      <c r="D83" s="15" t="s">
        <v>24</v>
      </c>
      <c r="E83" s="17" t="s">
        <v>5</v>
      </c>
      <c r="F83" s="15" t="s">
        <v>23</v>
      </c>
      <c r="G83" s="16" t="s">
        <v>7</v>
      </c>
      <c r="H83" s="17" t="s">
        <v>18</v>
      </c>
      <c r="I83" s="17" t="s">
        <v>22</v>
      </c>
      <c r="J83" s="17" t="s">
        <v>20</v>
      </c>
      <c r="K83" s="17" t="s">
        <v>21</v>
      </c>
      <c r="L83" s="17" t="s">
        <v>19</v>
      </c>
      <c r="M83" s="17" t="s">
        <v>26</v>
      </c>
      <c r="N83" s="228">
        <v>2019</v>
      </c>
      <c r="O83" s="217">
        <v>2018</v>
      </c>
      <c r="P83" s="119">
        <v>2017</v>
      </c>
      <c r="Q83" s="119">
        <v>2016</v>
      </c>
      <c r="R83" s="119">
        <v>2015</v>
      </c>
    </row>
    <row r="84" spans="1:18" ht="37.15" customHeight="1" x14ac:dyDescent="0.3">
      <c r="A84" s="401"/>
      <c r="B84" s="401"/>
      <c r="C84" s="401"/>
      <c r="D84" s="401"/>
      <c r="E84" s="401"/>
      <c r="F84" s="401"/>
      <c r="G84" s="401"/>
      <c r="H84" s="401"/>
      <c r="I84" s="401"/>
      <c r="J84" s="401"/>
      <c r="K84" s="401"/>
      <c r="L84" s="401"/>
      <c r="M84" s="401"/>
      <c r="N84" s="401"/>
      <c r="O84" s="218"/>
      <c r="P84" s="402" t="s">
        <v>59</v>
      </c>
      <c r="Q84" s="403"/>
      <c r="R84" s="404"/>
    </row>
    <row r="85" spans="1:18" x14ac:dyDescent="0.25">
      <c r="A85" s="224" t="s">
        <v>46</v>
      </c>
      <c r="B85" s="126"/>
      <c r="C85" s="126"/>
      <c r="D85" s="126"/>
      <c r="E85" s="126"/>
      <c r="F85" s="126"/>
      <c r="G85" s="126"/>
      <c r="H85" s="126"/>
      <c r="I85" s="126"/>
      <c r="J85" s="126"/>
      <c r="K85" s="126"/>
      <c r="L85" s="126"/>
      <c r="M85" s="126"/>
      <c r="N85" s="126"/>
      <c r="O85" s="125"/>
      <c r="P85" s="80"/>
      <c r="Q85" s="80"/>
      <c r="R85" s="80"/>
    </row>
    <row r="86" spans="1:18" x14ac:dyDescent="0.25">
      <c r="A86" s="126" t="s">
        <v>101</v>
      </c>
      <c r="B86" s="126"/>
      <c r="C86" s="126"/>
      <c r="D86" s="126"/>
      <c r="E86" s="126"/>
      <c r="F86" s="126"/>
      <c r="G86" s="126"/>
      <c r="H86" s="126"/>
      <c r="I86" s="126"/>
      <c r="J86" s="126"/>
      <c r="K86" s="126"/>
      <c r="L86" s="126"/>
      <c r="M86" s="126"/>
      <c r="N86" s="126"/>
      <c r="O86" s="130"/>
      <c r="P86" s="283"/>
      <c r="Q86" s="126"/>
      <c r="R86" s="126"/>
    </row>
    <row r="87" spans="1:18" x14ac:dyDescent="0.25">
      <c r="A87" s="24" t="s">
        <v>58</v>
      </c>
      <c r="B87" s="186">
        <v>0.112</v>
      </c>
      <c r="C87" s="186">
        <v>0.17599999999999999</v>
      </c>
      <c r="D87" s="76">
        <v>0.4209</v>
      </c>
      <c r="E87" s="76">
        <v>0.27860000000000001</v>
      </c>
      <c r="F87" s="76">
        <v>0.09</v>
      </c>
      <c r="G87" s="76">
        <v>8.3000000000000004E-2</v>
      </c>
      <c r="H87" s="76">
        <v>0.13700000000000001</v>
      </c>
      <c r="I87" s="76">
        <v>0.11799999999999999</v>
      </c>
      <c r="J87" s="76">
        <v>7.5999999999999998E-2</v>
      </c>
      <c r="K87" s="76">
        <v>7.2400000000000006E-2</v>
      </c>
      <c r="L87" s="76">
        <v>5.6599999999999998E-2</v>
      </c>
      <c r="M87" s="76">
        <v>5.4800000000000001E-2</v>
      </c>
      <c r="N87" s="324">
        <f>AVERAGE(B87:M87)</f>
        <v>0.13960833333333336</v>
      </c>
      <c r="O87" s="325">
        <v>9.5100000000000004E-2</v>
      </c>
      <c r="P87" s="129">
        <v>7.3200000000000001E-2</v>
      </c>
      <c r="Q87" s="102">
        <v>0.15</v>
      </c>
      <c r="R87" s="79" t="s">
        <v>16</v>
      </c>
    </row>
    <row r="88" spans="1:18" ht="45" x14ac:dyDescent="0.25">
      <c r="A88" s="39" t="s">
        <v>168</v>
      </c>
      <c r="B88" s="230" t="s">
        <v>158</v>
      </c>
      <c r="C88" s="230" t="s">
        <v>159</v>
      </c>
      <c r="D88" s="232" t="s">
        <v>172</v>
      </c>
      <c r="E88" s="232" t="s">
        <v>181</v>
      </c>
      <c r="F88" s="234" t="s">
        <v>194</v>
      </c>
      <c r="G88" s="235" t="s">
        <v>193</v>
      </c>
      <c r="H88" s="243" t="s">
        <v>198</v>
      </c>
      <c r="I88" s="243" t="s">
        <v>202</v>
      </c>
      <c r="J88" s="232" t="s">
        <v>201</v>
      </c>
      <c r="K88" s="232" t="s">
        <v>255</v>
      </c>
      <c r="L88" s="232" t="s">
        <v>256</v>
      </c>
      <c r="M88" s="232" t="s">
        <v>256</v>
      </c>
      <c r="N88" s="322">
        <v>0.20419999999999999</v>
      </c>
      <c r="O88" s="219">
        <v>0.1545</v>
      </c>
      <c r="P88" s="76">
        <v>0.30099999999999999</v>
      </c>
      <c r="Q88" s="102">
        <v>0.27789999999999998</v>
      </c>
      <c r="R88" s="79" t="s">
        <v>16</v>
      </c>
    </row>
    <row r="89" spans="1:18" x14ac:dyDescent="0.25">
      <c r="A89" s="224" t="s">
        <v>47</v>
      </c>
      <c r="B89" s="225"/>
      <c r="C89" s="225"/>
      <c r="D89" s="79"/>
      <c r="E89" s="79"/>
      <c r="F89" s="79"/>
      <c r="G89" s="79"/>
      <c r="H89" s="79"/>
      <c r="I89" s="79"/>
      <c r="J89" s="79"/>
      <c r="K89" s="79"/>
      <c r="L89" s="79"/>
      <c r="M89" s="79"/>
      <c r="N89" s="227"/>
      <c r="O89" s="77"/>
      <c r="P89" s="77"/>
      <c r="Q89" s="77"/>
      <c r="R89" s="121"/>
    </row>
    <row r="90" spans="1:18" x14ac:dyDescent="0.25">
      <c r="A90" s="39" t="s">
        <v>48</v>
      </c>
      <c r="B90" s="186">
        <v>0.60509999999999997</v>
      </c>
      <c r="C90" s="186">
        <v>0.64949999999999997</v>
      </c>
      <c r="D90" s="76">
        <v>0.66649999999999998</v>
      </c>
      <c r="E90" s="76">
        <v>0.6673</v>
      </c>
      <c r="F90" s="76">
        <v>0.6482</v>
      </c>
      <c r="G90" s="76">
        <v>0.6704</v>
      </c>
      <c r="H90" s="76">
        <v>0.65510000000000002</v>
      </c>
      <c r="I90" s="76">
        <v>0.64139999999999997</v>
      </c>
      <c r="J90" s="76">
        <v>0.64559999999999995</v>
      </c>
      <c r="K90" s="76">
        <v>0.65459999999999996</v>
      </c>
      <c r="L90" s="141">
        <v>0.66239999999999999</v>
      </c>
      <c r="M90" s="76">
        <v>0.6643</v>
      </c>
      <c r="N90" s="322">
        <f>AVERAGE(B90:M90)</f>
        <v>0.6525333333333333</v>
      </c>
      <c r="O90" s="220">
        <v>0.64539999999999997</v>
      </c>
      <c r="P90" s="107">
        <v>0.63980000000000004</v>
      </c>
      <c r="Q90" s="102">
        <v>0.64359999999999995</v>
      </c>
      <c r="R90" s="102">
        <v>0.66649999999999998</v>
      </c>
    </row>
    <row r="91" spans="1:18" x14ac:dyDescent="0.25">
      <c r="A91" s="39" t="s">
        <v>147</v>
      </c>
      <c r="B91" s="186">
        <v>0.48659999999999998</v>
      </c>
      <c r="C91" s="186">
        <v>0.49869999999999998</v>
      </c>
      <c r="D91" s="76">
        <v>0.53190000000000004</v>
      </c>
      <c r="E91" s="76">
        <v>0.52590000000000003</v>
      </c>
      <c r="F91" s="76">
        <v>0.51380000000000003</v>
      </c>
      <c r="G91" s="76">
        <v>0.52329999999999999</v>
      </c>
      <c r="H91" s="76">
        <v>0.52329999999999999</v>
      </c>
      <c r="I91" s="76">
        <v>0.51429999999999998</v>
      </c>
      <c r="J91" s="76">
        <v>0.504</v>
      </c>
      <c r="K91" s="76">
        <v>0.52700000000000002</v>
      </c>
      <c r="L91" s="76">
        <v>0.51049999999999995</v>
      </c>
      <c r="M91" s="76">
        <v>0.53549999999999998</v>
      </c>
      <c r="N91" s="322">
        <f>AVERAGE(B91:M91)</f>
        <v>0.51623333333333321</v>
      </c>
      <c r="O91" s="220">
        <v>0.50449999999999995</v>
      </c>
      <c r="P91" s="107">
        <v>0.5</v>
      </c>
      <c r="Q91" s="102">
        <v>0.49680000000000002</v>
      </c>
      <c r="R91" s="102">
        <v>0.49209999999999998</v>
      </c>
    </row>
    <row r="92" spans="1:18" x14ac:dyDescent="0.25">
      <c r="A92" s="224" t="s">
        <v>50</v>
      </c>
      <c r="B92" s="225"/>
      <c r="C92" s="225"/>
      <c r="D92" s="79"/>
      <c r="E92" s="79"/>
      <c r="F92" s="79"/>
      <c r="G92" s="79"/>
      <c r="H92" s="79"/>
      <c r="I92" s="79"/>
      <c r="J92" s="79"/>
      <c r="K92" s="79" t="s">
        <v>199</v>
      </c>
      <c r="L92" s="79"/>
      <c r="M92" s="79"/>
      <c r="N92" s="227"/>
      <c r="O92" s="77"/>
      <c r="P92" s="77"/>
      <c r="Q92" s="77"/>
      <c r="R92" s="121"/>
    </row>
    <row r="93" spans="1:18" x14ac:dyDescent="0.25">
      <c r="A93" s="39" t="s">
        <v>51</v>
      </c>
      <c r="B93" s="187">
        <v>6023</v>
      </c>
      <c r="C93" s="187">
        <v>4745</v>
      </c>
      <c r="D93" s="124">
        <v>12047</v>
      </c>
      <c r="E93" s="124">
        <v>8561</v>
      </c>
      <c r="F93" s="136">
        <v>5692</v>
      </c>
      <c r="G93" s="131">
        <v>4878</v>
      </c>
      <c r="H93" s="131">
        <v>5343</v>
      </c>
      <c r="I93" s="131">
        <v>4395</v>
      </c>
      <c r="J93" s="131">
        <v>4097</v>
      </c>
      <c r="K93" s="131">
        <v>4063</v>
      </c>
      <c r="L93" s="131">
        <v>4487</v>
      </c>
      <c r="M93" s="38">
        <v>4235</v>
      </c>
      <c r="N93" s="326">
        <f>SUM(B93:M93)</f>
        <v>68566</v>
      </c>
      <c r="O93" s="327">
        <v>63307</v>
      </c>
      <c r="P93" s="78">
        <v>77820</v>
      </c>
      <c r="Q93" s="79">
        <v>79215</v>
      </c>
      <c r="R93" s="79">
        <v>93166</v>
      </c>
    </row>
    <row r="94" spans="1:18" x14ac:dyDescent="0.25">
      <c r="A94" s="39" t="s">
        <v>52</v>
      </c>
      <c r="B94" s="187">
        <v>13729</v>
      </c>
      <c r="C94" s="187">
        <v>10069</v>
      </c>
      <c r="D94" s="124">
        <v>24505</v>
      </c>
      <c r="E94" s="124">
        <v>17570</v>
      </c>
      <c r="F94" s="136">
        <v>11834</v>
      </c>
      <c r="G94" s="124">
        <v>10179</v>
      </c>
      <c r="H94" s="131">
        <v>11050</v>
      </c>
      <c r="I94" s="134">
        <v>9332</v>
      </c>
      <c r="J94" s="131">
        <v>8690</v>
      </c>
      <c r="K94" s="185">
        <v>8338</v>
      </c>
      <c r="L94" s="131">
        <v>9381</v>
      </c>
      <c r="M94" s="226">
        <v>8377</v>
      </c>
      <c r="N94" s="323">
        <f>SUM(B94:M94)</f>
        <v>143054</v>
      </c>
      <c r="O94" s="146">
        <v>142159</v>
      </c>
      <c r="P94" s="146">
        <v>159511</v>
      </c>
      <c r="Q94" s="79">
        <v>173247</v>
      </c>
      <c r="R94" s="79">
        <v>215140</v>
      </c>
    </row>
    <row r="95" spans="1:18" x14ac:dyDescent="0.25">
      <c r="A95" s="39" t="s">
        <v>53</v>
      </c>
      <c r="B95" s="187">
        <v>16578</v>
      </c>
      <c r="C95" s="187">
        <v>12259</v>
      </c>
      <c r="D95" s="124">
        <v>29093</v>
      </c>
      <c r="E95" s="124">
        <v>20849</v>
      </c>
      <c r="F95" s="136">
        <v>14245</v>
      </c>
      <c r="G95" s="131">
        <v>12157</v>
      </c>
      <c r="H95" s="131">
        <v>13322</v>
      </c>
      <c r="I95" s="131">
        <v>11086</v>
      </c>
      <c r="J95" s="131">
        <v>10507</v>
      </c>
      <c r="K95" s="131">
        <v>9865</v>
      </c>
      <c r="L95" s="131">
        <v>11147</v>
      </c>
      <c r="M95" s="131">
        <v>9906</v>
      </c>
      <c r="N95" s="326">
        <f>SUM(B95:M95)</f>
        <v>171014</v>
      </c>
      <c r="O95" s="327">
        <v>148652</v>
      </c>
      <c r="P95" s="145">
        <v>204767</v>
      </c>
      <c r="Q95" s="79">
        <v>209236</v>
      </c>
      <c r="R95" s="79">
        <v>266435</v>
      </c>
    </row>
    <row r="96" spans="1:18" x14ac:dyDescent="0.25">
      <c r="A96" s="39" t="s">
        <v>54</v>
      </c>
      <c r="B96" s="188">
        <v>2.06</v>
      </c>
      <c r="C96" s="188">
        <v>2.0099999999999998</v>
      </c>
      <c r="D96" s="38">
        <v>1.88</v>
      </c>
      <c r="E96" s="81">
        <v>0.11388888888888889</v>
      </c>
      <c r="F96" s="100">
        <v>1.95</v>
      </c>
      <c r="G96" s="38">
        <v>1.91</v>
      </c>
      <c r="H96" s="244">
        <v>1.3</v>
      </c>
      <c r="I96" s="244">
        <v>1.3</v>
      </c>
      <c r="J96" s="38">
        <v>1.29</v>
      </c>
      <c r="K96" s="81">
        <v>6.5277777777777782E-2</v>
      </c>
      <c r="L96" s="81">
        <v>5.6944444444444443E-2</v>
      </c>
      <c r="M96" s="81">
        <v>7.013888888888889E-2</v>
      </c>
      <c r="N96" s="223"/>
      <c r="O96" s="221">
        <v>1.98</v>
      </c>
      <c r="P96" s="78">
        <v>2</v>
      </c>
      <c r="Q96" s="79">
        <v>2.0183300000000002</v>
      </c>
      <c r="R96" s="79">
        <v>2.0299999999999998</v>
      </c>
    </row>
    <row r="97" spans="1:18" x14ac:dyDescent="0.25">
      <c r="A97" s="39" t="s">
        <v>55</v>
      </c>
      <c r="B97" s="189">
        <v>7.1527777777777787E-2</v>
      </c>
      <c r="C97" s="189">
        <v>6.3888888888888884E-2</v>
      </c>
      <c r="D97" s="81">
        <v>6.8749999999999992E-2</v>
      </c>
      <c r="E97" s="81">
        <v>6.9444444444444434E-2</v>
      </c>
      <c r="F97" s="101">
        <v>6.6666666666666666E-2</v>
      </c>
      <c r="G97" s="81">
        <v>6.458333333333334E-2</v>
      </c>
      <c r="H97" s="81">
        <v>6.8749999999999992E-2</v>
      </c>
      <c r="I97" s="81">
        <v>6.5277777777777782E-2</v>
      </c>
      <c r="J97" s="81">
        <v>6.3194444444444442E-2</v>
      </c>
      <c r="K97" s="81">
        <v>5.9027777777777783E-2</v>
      </c>
      <c r="L97" s="81">
        <v>6.458333333333334E-2</v>
      </c>
      <c r="M97" s="81">
        <v>5.6944444444444443E-2</v>
      </c>
      <c r="N97" s="223"/>
      <c r="O97" s="222">
        <v>7.013888888888889E-2</v>
      </c>
      <c r="P97" s="106">
        <v>7.013888888888889E-2</v>
      </c>
      <c r="Q97" s="82">
        <v>7.6388888888888895E-2</v>
      </c>
      <c r="R97" s="82">
        <v>7.2916666666666671E-2</v>
      </c>
    </row>
    <row r="98" spans="1:18" x14ac:dyDescent="0.25">
      <c r="A98" s="43"/>
      <c r="B98" s="191"/>
      <c r="C98" s="191"/>
      <c r="D98" s="192"/>
      <c r="E98" s="192"/>
      <c r="F98" s="193"/>
      <c r="G98" s="192"/>
      <c r="H98" s="192"/>
      <c r="I98" s="192"/>
      <c r="J98" s="192"/>
      <c r="K98" s="192"/>
      <c r="L98" s="192"/>
      <c r="M98" s="192"/>
      <c r="N98" s="192"/>
      <c r="O98" s="192"/>
      <c r="P98" s="192"/>
      <c r="Q98" s="203"/>
      <c r="R98" s="203"/>
    </row>
    <row r="99" spans="1:18" ht="18.75" x14ac:dyDescent="0.3">
      <c r="A99" s="405" t="s">
        <v>148</v>
      </c>
      <c r="B99" s="406"/>
      <c r="C99" s="406"/>
      <c r="D99" s="406"/>
      <c r="E99" s="406"/>
      <c r="F99" s="406"/>
      <c r="G99" s="406"/>
      <c r="H99" s="406"/>
      <c r="I99" s="406"/>
      <c r="J99" s="406"/>
      <c r="K99" s="406"/>
      <c r="L99" s="406"/>
      <c r="M99" s="406"/>
      <c r="N99" s="406"/>
      <c r="O99" s="406"/>
      <c r="P99" s="192"/>
      <c r="Q99" s="203"/>
      <c r="R99" s="203"/>
    </row>
    <row r="100" spans="1:18" x14ac:dyDescent="0.25">
      <c r="A100" s="194"/>
      <c r="B100" s="195" t="s">
        <v>25</v>
      </c>
      <c r="C100" s="195" t="s">
        <v>3</v>
      </c>
      <c r="D100" s="195" t="s">
        <v>24</v>
      </c>
      <c r="E100" s="195" t="s">
        <v>5</v>
      </c>
      <c r="F100" s="195" t="s">
        <v>23</v>
      </c>
      <c r="G100" s="195" t="s">
        <v>7</v>
      </c>
      <c r="H100" s="195" t="s">
        <v>18</v>
      </c>
      <c r="I100" s="195" t="s">
        <v>22</v>
      </c>
      <c r="J100" s="195" t="s">
        <v>20</v>
      </c>
      <c r="K100" s="195" t="s">
        <v>21</v>
      </c>
      <c r="L100" s="195" t="s">
        <v>19</v>
      </c>
      <c r="M100" s="195" t="s">
        <v>154</v>
      </c>
      <c r="N100" s="195">
        <v>2019</v>
      </c>
      <c r="O100" s="209">
        <v>2018</v>
      </c>
      <c r="P100" s="192"/>
      <c r="Q100" s="203"/>
      <c r="R100" s="203"/>
    </row>
    <row r="101" spans="1:18" x14ac:dyDescent="0.25">
      <c r="A101" s="197"/>
      <c r="B101" s="198"/>
      <c r="C101" s="198"/>
      <c r="D101" s="199"/>
      <c r="E101" s="199"/>
      <c r="F101" s="200"/>
      <c r="G101" s="199"/>
      <c r="H101" s="199"/>
      <c r="I101" s="199"/>
      <c r="J101" s="199"/>
      <c r="K101" s="199"/>
      <c r="L101" s="199"/>
      <c r="M101" s="199"/>
      <c r="N101" s="199"/>
      <c r="O101" s="199"/>
      <c r="P101" s="192"/>
      <c r="Q101" s="203"/>
      <c r="R101" s="203"/>
    </row>
    <row r="102" spans="1:18" x14ac:dyDescent="0.25">
      <c r="A102" s="194" t="s">
        <v>34</v>
      </c>
      <c r="B102" s="201">
        <v>464</v>
      </c>
      <c r="C102" s="233">
        <v>3087</v>
      </c>
      <c r="D102" s="196">
        <v>357</v>
      </c>
      <c r="E102" s="196">
        <v>492</v>
      </c>
      <c r="F102" s="202">
        <v>270</v>
      </c>
      <c r="G102" s="196">
        <v>224</v>
      </c>
      <c r="H102" s="196">
        <v>246</v>
      </c>
      <c r="I102" s="196">
        <v>292</v>
      </c>
      <c r="J102" s="196">
        <v>347</v>
      </c>
      <c r="K102" s="196">
        <v>345</v>
      </c>
      <c r="L102" s="196">
        <v>348</v>
      </c>
      <c r="M102" s="196">
        <v>337</v>
      </c>
      <c r="N102" s="196">
        <f>SUM(B102:M102)</f>
        <v>6809</v>
      </c>
      <c r="O102" s="196">
        <v>2877</v>
      </c>
      <c r="P102" s="192"/>
      <c r="Q102" s="203"/>
      <c r="R102" s="203"/>
    </row>
    <row r="103" spans="1:18" x14ac:dyDescent="0.25">
      <c r="A103" s="194" t="s">
        <v>95</v>
      </c>
      <c r="B103" s="201">
        <v>34</v>
      </c>
      <c r="C103" s="201">
        <v>69</v>
      </c>
      <c r="D103" s="196">
        <v>67</v>
      </c>
      <c r="E103" s="196">
        <v>51</v>
      </c>
      <c r="F103" s="202">
        <v>43</v>
      </c>
      <c r="G103" s="196">
        <v>42</v>
      </c>
      <c r="H103" s="196">
        <v>30</v>
      </c>
      <c r="I103" s="196">
        <v>23</v>
      </c>
      <c r="J103" s="196">
        <v>28</v>
      </c>
      <c r="K103" s="196">
        <v>41</v>
      </c>
      <c r="L103" s="196">
        <v>47</v>
      </c>
      <c r="M103" s="196">
        <v>44</v>
      </c>
      <c r="N103" s="196">
        <f>SUM(B103:M103)</f>
        <v>519</v>
      </c>
      <c r="O103" s="196">
        <v>237</v>
      </c>
      <c r="P103" s="192"/>
      <c r="Q103" s="203"/>
      <c r="R103" s="203"/>
    </row>
    <row r="104" spans="1:18" x14ac:dyDescent="0.25">
      <c r="A104" s="194" t="s">
        <v>150</v>
      </c>
      <c r="B104" s="208">
        <v>0.78</v>
      </c>
      <c r="C104" s="208">
        <v>1.48</v>
      </c>
      <c r="D104" s="206">
        <v>0.91</v>
      </c>
      <c r="E104" s="206">
        <v>0.8</v>
      </c>
      <c r="F104" s="207">
        <v>0.85</v>
      </c>
      <c r="G104" s="206">
        <v>0.99</v>
      </c>
      <c r="H104" s="206">
        <v>0.77</v>
      </c>
      <c r="I104" s="206">
        <v>0.73</v>
      </c>
      <c r="J104" s="206">
        <v>1.22</v>
      </c>
      <c r="K104" s="206">
        <v>1.01</v>
      </c>
      <c r="L104" s="206">
        <v>1.1599999999999999</v>
      </c>
      <c r="M104" s="206">
        <v>1.05</v>
      </c>
      <c r="N104" s="206">
        <f>AVERAGE(B104:M104)</f>
        <v>0.97916666666666685</v>
      </c>
      <c r="O104" s="206">
        <v>0.68</v>
      </c>
      <c r="P104" s="192"/>
      <c r="Q104" s="203"/>
      <c r="R104" s="203"/>
    </row>
    <row r="105" spans="1:18" x14ac:dyDescent="0.25">
      <c r="A105" s="194" t="s">
        <v>149</v>
      </c>
      <c r="B105" s="208">
        <v>26.47</v>
      </c>
      <c r="C105" s="208">
        <v>102</v>
      </c>
      <c r="D105" s="206">
        <v>60.95</v>
      </c>
      <c r="E105" s="206">
        <v>40.9</v>
      </c>
      <c r="F105" s="207">
        <v>36.56</v>
      </c>
      <c r="G105" s="206">
        <v>41.41</v>
      </c>
      <c r="H105" s="206">
        <v>23.12</v>
      </c>
      <c r="I105" s="206">
        <v>16.86</v>
      </c>
      <c r="J105" s="206">
        <v>34.19</v>
      </c>
      <c r="K105" s="206">
        <v>41.51</v>
      </c>
      <c r="L105" s="206">
        <v>54.62</v>
      </c>
      <c r="M105" s="206">
        <v>46.28</v>
      </c>
      <c r="N105" s="206">
        <f>SUM(B105:M105)</f>
        <v>524.87</v>
      </c>
      <c r="O105" s="206">
        <v>160.43</v>
      </c>
      <c r="P105" s="192"/>
      <c r="Q105" s="203"/>
      <c r="R105" s="203"/>
    </row>
    <row r="106" spans="1:18" x14ac:dyDescent="0.25">
      <c r="A106" s="194" t="s">
        <v>170</v>
      </c>
      <c r="B106" s="230">
        <v>2.47E-2</v>
      </c>
      <c r="C106" s="230">
        <v>1.9800000000000002E-2</v>
      </c>
      <c r="D106" s="232">
        <v>0.22259999999999999</v>
      </c>
      <c r="E106" s="232">
        <v>0.15989999999999999</v>
      </c>
      <c r="F106" s="242">
        <v>0.17949999999999999</v>
      </c>
      <c r="G106" s="232">
        <v>0.2031</v>
      </c>
      <c r="H106" s="232">
        <v>0.1346</v>
      </c>
      <c r="I106" s="232">
        <v>9.3200000000000005E-2</v>
      </c>
      <c r="J106" s="232">
        <v>8.8999999999999996E-2</v>
      </c>
      <c r="K106" s="232">
        <v>0.1542</v>
      </c>
      <c r="L106" s="232">
        <v>0.15140000000000001</v>
      </c>
      <c r="M106" s="232">
        <v>0.16020000000000001</v>
      </c>
      <c r="N106" s="232">
        <f>AVERAGE(B106:M106)</f>
        <v>0.13268333333333335</v>
      </c>
      <c r="O106" s="232">
        <v>0.1111</v>
      </c>
      <c r="P106" s="192"/>
      <c r="Q106" s="203"/>
      <c r="R106" s="203"/>
    </row>
    <row r="107" spans="1:18" x14ac:dyDescent="0.25">
      <c r="A107" s="194" t="s">
        <v>200</v>
      </c>
      <c r="B107" s="230">
        <v>0.127</v>
      </c>
      <c r="C107" s="230">
        <v>0.1111</v>
      </c>
      <c r="D107" s="241">
        <v>0</v>
      </c>
      <c r="E107" s="241">
        <v>0</v>
      </c>
      <c r="F107" s="242">
        <v>8.6999999999999994E-2</v>
      </c>
      <c r="G107" s="241">
        <v>0.5</v>
      </c>
      <c r="H107" s="232">
        <v>0.16669999999999999</v>
      </c>
      <c r="I107" s="232">
        <v>0.125</v>
      </c>
      <c r="J107" s="232">
        <v>0.129</v>
      </c>
      <c r="K107" s="232">
        <v>0.23810000000000001</v>
      </c>
      <c r="L107" s="232">
        <v>0.2054</v>
      </c>
      <c r="M107" s="232">
        <v>0.1905</v>
      </c>
      <c r="N107" s="232">
        <f>AVERAGE(B107:M107)</f>
        <v>0.15664999999999998</v>
      </c>
      <c r="O107" s="232">
        <v>0.13270000000000001</v>
      </c>
      <c r="P107" s="192"/>
      <c r="Q107" s="203"/>
      <c r="R107" s="203"/>
    </row>
    <row r="108" spans="1:18" x14ac:dyDescent="0.25">
      <c r="A108" s="231"/>
      <c r="B108" s="210"/>
      <c r="C108" s="210"/>
      <c r="D108" s="211"/>
      <c r="E108" s="211"/>
      <c r="F108" s="212"/>
      <c r="G108" s="211"/>
      <c r="H108" s="211"/>
      <c r="I108" s="211"/>
      <c r="J108" s="211"/>
      <c r="K108" s="211"/>
      <c r="L108" s="211"/>
      <c r="M108" s="211"/>
      <c r="N108" s="211"/>
      <c r="O108" s="211"/>
      <c r="P108" s="192"/>
      <c r="Q108" s="203"/>
      <c r="R108" s="203"/>
    </row>
    <row r="109" spans="1:18" ht="18.75" x14ac:dyDescent="0.3">
      <c r="A109" s="411" t="s">
        <v>151</v>
      </c>
      <c r="B109" s="411"/>
      <c r="C109" s="411"/>
      <c r="D109" s="411"/>
      <c r="E109" s="411"/>
      <c r="F109" s="411"/>
      <c r="G109" s="411"/>
      <c r="H109" s="411"/>
      <c r="I109" s="411"/>
      <c r="J109" s="411"/>
      <c r="K109" s="411"/>
      <c r="L109" s="411"/>
      <c r="M109" s="411"/>
      <c r="N109" s="411"/>
      <c r="O109" s="411"/>
      <c r="P109" s="192"/>
      <c r="Q109" s="203"/>
      <c r="R109" s="203"/>
    </row>
    <row r="110" spans="1:18" ht="18.75" x14ac:dyDescent="0.3">
      <c r="A110" s="214"/>
      <c r="B110" s="195" t="s">
        <v>25</v>
      </c>
      <c r="C110" s="195" t="s">
        <v>3</v>
      </c>
      <c r="D110" s="195" t="s">
        <v>24</v>
      </c>
      <c r="E110" s="195" t="s">
        <v>5</v>
      </c>
      <c r="F110" s="195" t="s">
        <v>23</v>
      </c>
      <c r="G110" s="195" t="s">
        <v>7</v>
      </c>
      <c r="H110" s="195" t="s">
        <v>18</v>
      </c>
      <c r="I110" s="195" t="s">
        <v>22</v>
      </c>
      <c r="J110" s="195" t="s">
        <v>20</v>
      </c>
      <c r="K110" s="195" t="s">
        <v>21</v>
      </c>
      <c r="L110" s="195" t="s">
        <v>19</v>
      </c>
      <c r="M110" s="195" t="s">
        <v>26</v>
      </c>
      <c r="N110" s="195">
        <v>2019</v>
      </c>
      <c r="O110" s="209">
        <v>2018</v>
      </c>
      <c r="P110" s="192"/>
      <c r="Q110" s="203"/>
      <c r="R110" s="203"/>
    </row>
    <row r="111" spans="1:18" ht="18.75" x14ac:dyDescent="0.3">
      <c r="A111" s="213"/>
      <c r="B111" s="215"/>
      <c r="C111" s="215"/>
      <c r="D111" s="215"/>
      <c r="E111" s="215"/>
      <c r="F111" s="215"/>
      <c r="G111" s="215"/>
      <c r="H111" s="215"/>
      <c r="I111" s="215"/>
      <c r="J111" s="215"/>
      <c r="K111" s="215"/>
      <c r="L111" s="215"/>
      <c r="M111" s="215"/>
      <c r="N111" s="215"/>
      <c r="O111" s="215"/>
      <c r="P111" s="192"/>
      <c r="Q111" s="203"/>
      <c r="R111" s="203"/>
    </row>
    <row r="112" spans="1:18" x14ac:dyDescent="0.25">
      <c r="A112" s="194" t="s">
        <v>182</v>
      </c>
      <c r="B112" s="38">
        <v>156</v>
      </c>
      <c r="C112" s="38">
        <v>79</v>
      </c>
      <c r="D112" s="38">
        <v>145</v>
      </c>
      <c r="E112" s="38">
        <v>209</v>
      </c>
      <c r="F112" s="38">
        <v>117</v>
      </c>
      <c r="G112" s="38">
        <v>117</v>
      </c>
      <c r="H112" s="38">
        <v>135</v>
      </c>
      <c r="I112" s="38">
        <v>107</v>
      </c>
      <c r="J112" s="38">
        <v>92</v>
      </c>
      <c r="K112" s="38">
        <v>77</v>
      </c>
      <c r="L112" s="38">
        <v>67</v>
      </c>
      <c r="M112" s="38">
        <v>53</v>
      </c>
      <c r="N112" s="38">
        <f>SUM(B112:M112)</f>
        <v>1354</v>
      </c>
      <c r="O112" s="38" t="s">
        <v>192</v>
      </c>
      <c r="P112" s="192"/>
      <c r="Q112" s="203"/>
      <c r="R112" s="203"/>
    </row>
    <row r="113" spans="1:20" ht="30" x14ac:dyDescent="0.25">
      <c r="A113" s="194" t="s">
        <v>152</v>
      </c>
      <c r="B113" s="201">
        <v>24</v>
      </c>
      <c r="C113" s="201">
        <v>18</v>
      </c>
      <c r="D113" s="196">
        <v>19</v>
      </c>
      <c r="E113" s="196">
        <v>26</v>
      </c>
      <c r="F113" s="202">
        <v>15</v>
      </c>
      <c r="G113" s="196">
        <v>14</v>
      </c>
      <c r="H113" s="196">
        <v>21</v>
      </c>
      <c r="I113" s="196">
        <v>18</v>
      </c>
      <c r="J113" s="196">
        <v>15</v>
      </c>
      <c r="K113" s="196">
        <v>18</v>
      </c>
      <c r="L113" s="196">
        <v>4</v>
      </c>
      <c r="M113" s="196">
        <v>8</v>
      </c>
      <c r="N113" s="196">
        <f>SUM(B113:M113)</f>
        <v>200</v>
      </c>
      <c r="O113" s="196" t="s">
        <v>192</v>
      </c>
      <c r="P113" s="192"/>
      <c r="Q113" s="203"/>
      <c r="R113" s="203"/>
    </row>
    <row r="114" spans="1:20" x14ac:dyDescent="0.25">
      <c r="A114" s="194" t="s">
        <v>183</v>
      </c>
      <c r="B114" s="38">
        <v>194</v>
      </c>
      <c r="C114" s="38">
        <v>159</v>
      </c>
      <c r="D114" s="38">
        <v>256</v>
      </c>
      <c r="E114" s="38">
        <v>273</v>
      </c>
      <c r="F114" s="38">
        <v>199</v>
      </c>
      <c r="G114" s="38">
        <v>210</v>
      </c>
      <c r="H114" s="38">
        <v>171</v>
      </c>
      <c r="I114" s="38">
        <v>153</v>
      </c>
      <c r="J114" s="38">
        <v>146</v>
      </c>
      <c r="K114" s="38">
        <v>142</v>
      </c>
      <c r="L114" s="38">
        <v>165</v>
      </c>
      <c r="M114" s="38">
        <v>92</v>
      </c>
      <c r="N114" s="38">
        <f>SUM(B114:M114)</f>
        <v>2160</v>
      </c>
      <c r="O114" s="38">
        <v>1578</v>
      </c>
      <c r="P114" s="192"/>
      <c r="Q114" s="203"/>
      <c r="R114" s="203"/>
    </row>
    <row r="115" spans="1:20" ht="30" x14ac:dyDescent="0.25">
      <c r="A115" s="194" t="s">
        <v>152</v>
      </c>
      <c r="B115" s="201">
        <v>47</v>
      </c>
      <c r="C115" s="201">
        <v>36</v>
      </c>
      <c r="D115" s="196">
        <v>39</v>
      </c>
      <c r="E115" s="196">
        <v>46</v>
      </c>
      <c r="F115" s="202">
        <v>28</v>
      </c>
      <c r="G115" s="196">
        <v>29</v>
      </c>
      <c r="H115" s="196">
        <v>25</v>
      </c>
      <c r="I115" s="196">
        <v>30</v>
      </c>
      <c r="J115" s="196">
        <v>30</v>
      </c>
      <c r="K115" s="196">
        <v>16</v>
      </c>
      <c r="L115" s="196">
        <v>36</v>
      </c>
      <c r="M115" s="196">
        <v>13</v>
      </c>
      <c r="N115" s="196">
        <f>SUM(B115:M115)</f>
        <v>375</v>
      </c>
      <c r="O115" s="196">
        <v>240</v>
      </c>
      <c r="P115" s="192"/>
      <c r="Q115" s="203"/>
      <c r="R115" s="203"/>
    </row>
    <row r="116" spans="1:20" x14ac:dyDescent="0.25">
      <c r="A116" s="44"/>
      <c r="B116" s="44"/>
      <c r="C116" s="44"/>
      <c r="D116" s="44"/>
      <c r="E116" s="44"/>
      <c r="F116" s="165"/>
      <c r="G116" s="44"/>
      <c r="H116" s="44"/>
      <c r="I116" s="44"/>
      <c r="J116" s="44"/>
      <c r="K116" s="44"/>
      <c r="L116" s="44"/>
      <c r="M116" s="44"/>
      <c r="N116" s="44"/>
      <c r="O116" s="44"/>
      <c r="P116" s="252"/>
      <c r="Q116" s="204"/>
      <c r="R116" s="205"/>
    </row>
    <row r="117" spans="1:20" ht="18.75" x14ac:dyDescent="0.3">
      <c r="A117" s="176" t="s">
        <v>145</v>
      </c>
      <c r="B117" s="44"/>
      <c r="C117" s="44" t="s">
        <v>169</v>
      </c>
      <c r="D117" s="44"/>
      <c r="E117" s="44"/>
      <c r="F117" s="165"/>
      <c r="G117" s="44"/>
      <c r="H117" s="44"/>
      <c r="I117" s="44"/>
      <c r="J117" s="44"/>
      <c r="K117" s="44"/>
      <c r="L117" s="44"/>
      <c r="M117" s="44"/>
      <c r="N117" s="43"/>
      <c r="O117" s="43"/>
      <c r="P117" s="251"/>
      <c r="Q117" s="43"/>
      <c r="R117" s="5"/>
      <c r="S117" s="5"/>
    </row>
    <row r="118" spans="1:20" ht="18.75" x14ac:dyDescent="0.3">
      <c r="A118" s="177" t="s">
        <v>146</v>
      </c>
      <c r="B118" s="65"/>
      <c r="C118" s="65"/>
      <c r="D118" s="65"/>
      <c r="E118" s="65"/>
      <c r="F118" s="166"/>
      <c r="G118" s="65"/>
      <c r="H118" s="65"/>
      <c r="I118" s="65"/>
      <c r="J118" s="65"/>
      <c r="K118" s="65"/>
      <c r="L118" s="65"/>
      <c r="M118" s="65"/>
      <c r="N118" s="43"/>
      <c r="O118" s="43"/>
      <c r="P118" s="251"/>
      <c r="Q118" s="43"/>
      <c r="R118" s="293"/>
      <c r="S118" s="5"/>
    </row>
    <row r="119" spans="1:20" x14ac:dyDescent="0.25">
      <c r="A119" s="43"/>
      <c r="B119" s="43"/>
      <c r="C119" s="43"/>
      <c r="D119" s="43"/>
      <c r="E119" s="43"/>
      <c r="F119" s="43"/>
      <c r="G119" s="43"/>
      <c r="H119" s="43"/>
      <c r="I119" s="43"/>
      <c r="J119" s="43"/>
      <c r="K119" s="43"/>
      <c r="L119" s="43"/>
      <c r="M119" s="43"/>
      <c r="N119" s="43"/>
      <c r="O119" s="43"/>
      <c r="P119" s="251"/>
      <c r="Q119" s="43"/>
      <c r="R119" s="5"/>
      <c r="S119" s="5"/>
    </row>
    <row r="120" spans="1:20" ht="18.75" x14ac:dyDescent="0.25">
      <c r="A120" s="98" t="s">
        <v>71</v>
      </c>
      <c r="B120" s="94"/>
      <c r="C120" s="94"/>
      <c r="D120" s="94"/>
      <c r="E120" s="94"/>
      <c r="F120" s="94"/>
      <c r="G120" s="94"/>
      <c r="H120" s="94"/>
      <c r="I120" s="94"/>
      <c r="J120" s="94"/>
      <c r="K120" s="83"/>
      <c r="L120" s="83"/>
      <c r="M120" s="83"/>
      <c r="N120" s="83"/>
      <c r="O120" s="83"/>
      <c r="P120" s="251"/>
      <c r="Q120" s="43"/>
    </row>
    <row r="121" spans="1:20" x14ac:dyDescent="0.25">
      <c r="A121" s="43" t="s">
        <v>72</v>
      </c>
      <c r="B121" s="407" t="s">
        <v>75</v>
      </c>
      <c r="C121" s="407"/>
      <c r="D121" s="407"/>
      <c r="E121" s="407"/>
      <c r="F121" s="407"/>
      <c r="G121" s="407"/>
      <c r="H121" s="43"/>
      <c r="I121" s="43"/>
      <c r="J121" s="43"/>
      <c r="K121" s="43"/>
      <c r="L121" s="43"/>
      <c r="M121" s="43"/>
      <c r="N121" s="43"/>
      <c r="O121" s="43"/>
      <c r="P121" s="248"/>
      <c r="Q121" s="28"/>
      <c r="R121" s="5"/>
    </row>
    <row r="122" spans="1:20" x14ac:dyDescent="0.25">
      <c r="A122" s="43" t="s">
        <v>73</v>
      </c>
      <c r="B122" s="396" t="s">
        <v>76</v>
      </c>
      <c r="C122" s="396"/>
      <c r="D122" s="396"/>
      <c r="E122" s="396"/>
      <c r="F122" s="396"/>
      <c r="G122" s="396"/>
      <c r="H122" s="43"/>
      <c r="I122" s="43"/>
      <c r="J122" s="43"/>
      <c r="K122" s="43"/>
      <c r="L122" s="43"/>
      <c r="M122" s="43"/>
      <c r="N122" s="43"/>
      <c r="O122" s="43"/>
      <c r="P122" s="251"/>
      <c r="Q122" s="43"/>
      <c r="R122" s="5"/>
    </row>
    <row r="123" spans="1:20" x14ac:dyDescent="0.25">
      <c r="A123" s="43" t="s">
        <v>74</v>
      </c>
      <c r="B123" s="396" t="s">
        <v>76</v>
      </c>
      <c r="C123" s="396"/>
      <c r="D123" s="396"/>
      <c r="E123" s="396"/>
      <c r="F123" s="396"/>
      <c r="G123" s="396"/>
      <c r="H123" s="43"/>
      <c r="I123" s="43"/>
      <c r="J123" s="43"/>
      <c r="K123" s="43"/>
      <c r="L123" s="43"/>
      <c r="M123" s="43"/>
      <c r="N123" s="149"/>
      <c r="O123" s="149"/>
      <c r="P123" s="251"/>
      <c r="Q123" s="43"/>
      <c r="R123" s="8"/>
    </row>
    <row r="124" spans="1:20" x14ac:dyDescent="0.25">
      <c r="A124" s="43"/>
      <c r="B124" s="387"/>
      <c r="C124" s="387"/>
      <c r="D124" s="387"/>
      <c r="E124" s="387"/>
      <c r="F124" s="43"/>
      <c r="G124" s="43"/>
      <c r="H124" s="43"/>
      <c r="I124" s="43"/>
      <c r="J124" s="43"/>
      <c r="K124" s="43"/>
      <c r="L124" s="43"/>
      <c r="M124" s="43"/>
      <c r="N124" s="43"/>
      <c r="O124" s="43"/>
      <c r="P124" s="284"/>
      <c r="Q124" s="85"/>
      <c r="R124" s="5"/>
    </row>
    <row r="125" spans="1:20" ht="18.75" x14ac:dyDescent="0.3">
      <c r="A125" s="95" t="s">
        <v>77</v>
      </c>
      <c r="B125" s="99"/>
      <c r="C125" s="99"/>
      <c r="D125" s="99"/>
      <c r="E125" s="99"/>
      <c r="F125" s="28"/>
      <c r="G125" s="28"/>
      <c r="H125" s="28"/>
      <c r="I125" s="28"/>
      <c r="J125" s="28"/>
      <c r="K125" s="28"/>
      <c r="L125" s="28"/>
      <c r="M125" s="28"/>
      <c r="N125" s="28"/>
      <c r="O125" s="28"/>
      <c r="P125" s="284"/>
      <c r="Q125" s="85"/>
      <c r="R125" s="5"/>
    </row>
    <row r="126" spans="1:20" x14ac:dyDescent="0.25">
      <c r="A126" s="43" t="s">
        <v>78</v>
      </c>
      <c r="B126" s="396" t="s">
        <v>81</v>
      </c>
      <c r="C126" s="408"/>
      <c r="D126" s="408"/>
      <c r="E126" s="408"/>
      <c r="F126" s="43"/>
      <c r="G126" s="43"/>
      <c r="H126" s="43"/>
      <c r="I126" s="43"/>
      <c r="J126" s="43"/>
      <c r="K126" s="43"/>
      <c r="L126" s="43"/>
      <c r="M126" s="43"/>
      <c r="N126" s="43"/>
      <c r="O126" s="43"/>
      <c r="P126" s="252"/>
      <c r="Q126" s="44"/>
      <c r="R126" s="11"/>
      <c r="S126" s="10"/>
      <c r="T126" s="10"/>
    </row>
    <row r="127" spans="1:20" x14ac:dyDescent="0.25">
      <c r="A127" s="43" t="s">
        <v>73</v>
      </c>
      <c r="B127" s="396" t="s">
        <v>82</v>
      </c>
      <c r="C127" s="408"/>
      <c r="D127" s="408"/>
      <c r="E127" s="408"/>
      <c r="F127" s="43"/>
      <c r="G127" s="43"/>
      <c r="H127" s="43"/>
      <c r="I127" s="43"/>
      <c r="J127" s="43"/>
      <c r="K127" s="43"/>
      <c r="L127" s="43"/>
      <c r="M127" s="43"/>
      <c r="N127" s="43"/>
      <c r="O127" s="43"/>
      <c r="P127" s="252"/>
      <c r="Q127" s="44"/>
      <c r="R127" s="11"/>
      <c r="S127" s="10"/>
      <c r="T127" s="10"/>
    </row>
    <row r="128" spans="1:20" x14ac:dyDescent="0.25">
      <c r="A128" s="43" t="s">
        <v>79</v>
      </c>
      <c r="B128" s="396" t="s">
        <v>83</v>
      </c>
      <c r="C128" s="397"/>
      <c r="D128" s="397"/>
      <c r="E128" s="397"/>
      <c r="F128" s="28"/>
      <c r="G128" s="28"/>
      <c r="H128" s="28"/>
      <c r="I128" s="28"/>
      <c r="J128" s="28"/>
      <c r="K128" s="147"/>
      <c r="L128" s="28"/>
      <c r="M128" s="28"/>
      <c r="N128" s="28"/>
      <c r="O128" s="28"/>
      <c r="P128" s="252"/>
      <c r="Q128" s="44"/>
    </row>
    <row r="129" spans="1:17" x14ac:dyDescent="0.25">
      <c r="A129" s="43" t="s">
        <v>80</v>
      </c>
      <c r="B129" s="396" t="s">
        <v>82</v>
      </c>
      <c r="C129" s="408"/>
      <c r="D129" s="408"/>
      <c r="E129" s="408"/>
      <c r="F129" s="43"/>
      <c r="G129" s="43"/>
      <c r="H129" s="43"/>
      <c r="I129" s="43"/>
      <c r="J129" s="43"/>
      <c r="K129" s="43"/>
      <c r="L129" s="43"/>
      <c r="M129" s="43"/>
      <c r="N129" s="43"/>
      <c r="O129" s="43"/>
      <c r="P129" s="252"/>
      <c r="Q129" s="44"/>
    </row>
    <row r="130" spans="1:17" x14ac:dyDescent="0.25">
      <c r="A130" s="43"/>
      <c r="B130" s="43"/>
      <c r="C130" s="43"/>
      <c r="D130" s="43"/>
      <c r="E130" s="43"/>
      <c r="F130" s="43"/>
      <c r="G130" s="43"/>
      <c r="H130" s="43"/>
      <c r="I130" s="43"/>
      <c r="J130" s="43"/>
      <c r="K130" s="43"/>
      <c r="L130" s="43"/>
      <c r="M130" s="43"/>
      <c r="N130" s="43"/>
      <c r="O130" s="43"/>
      <c r="P130" s="252"/>
      <c r="Q130" s="44"/>
    </row>
    <row r="131" spans="1:17" ht="18.75" x14ac:dyDescent="0.3">
      <c r="A131" s="95" t="s">
        <v>84</v>
      </c>
      <c r="B131" s="28"/>
      <c r="C131" s="28"/>
      <c r="D131" s="28"/>
      <c r="E131" s="28"/>
      <c r="F131" s="28"/>
      <c r="G131" s="28"/>
      <c r="H131" s="28"/>
      <c r="I131" s="28"/>
      <c r="J131" s="28"/>
      <c r="K131" s="28"/>
      <c r="L131" s="28"/>
      <c r="M131" s="28"/>
      <c r="N131" s="28"/>
      <c r="O131" s="28"/>
      <c r="P131" s="252"/>
      <c r="Q131" s="44"/>
    </row>
    <row r="132" spans="1:17" x14ac:dyDescent="0.25">
      <c r="A132" s="43" t="s">
        <v>78</v>
      </c>
      <c r="B132" s="396" t="s">
        <v>85</v>
      </c>
      <c r="C132" s="408"/>
      <c r="D132" s="408"/>
      <c r="E132" s="408"/>
      <c r="F132" s="43"/>
      <c r="G132" s="43"/>
      <c r="H132" s="43"/>
      <c r="I132" s="43"/>
      <c r="J132" s="43"/>
      <c r="K132" s="43"/>
      <c r="L132" s="43"/>
      <c r="M132" s="43"/>
      <c r="N132" s="43"/>
      <c r="O132" s="43"/>
      <c r="P132" s="252"/>
      <c r="Q132" s="44"/>
    </row>
    <row r="133" spans="1:17" x14ac:dyDescent="0.25">
      <c r="A133" s="43" t="s">
        <v>34</v>
      </c>
      <c r="B133" s="396" t="s">
        <v>86</v>
      </c>
      <c r="C133" s="408"/>
      <c r="D133" s="408"/>
      <c r="E133" s="408"/>
      <c r="F133" s="43"/>
      <c r="G133" s="43"/>
      <c r="H133" s="43"/>
      <c r="I133" s="43"/>
      <c r="J133" s="43"/>
      <c r="K133" s="43"/>
      <c r="L133" s="43"/>
      <c r="M133" s="43"/>
      <c r="N133" s="43"/>
      <c r="O133" s="43"/>
      <c r="P133" s="252"/>
      <c r="Q133" s="44"/>
    </row>
    <row r="134" spans="1:17" x14ac:dyDescent="0.25">
      <c r="A134" s="43" t="s">
        <v>94</v>
      </c>
      <c r="B134" s="396" t="s">
        <v>86</v>
      </c>
      <c r="C134" s="408"/>
      <c r="D134" s="408"/>
      <c r="E134" s="408"/>
      <c r="F134" s="28"/>
      <c r="G134" s="28"/>
      <c r="H134" s="28"/>
      <c r="I134" s="28"/>
      <c r="J134" s="28"/>
      <c r="K134" s="28"/>
      <c r="L134" s="28"/>
      <c r="M134" s="28"/>
      <c r="N134" s="28"/>
      <c r="O134" s="28"/>
      <c r="P134" s="252"/>
      <c r="Q134" s="44"/>
    </row>
    <row r="135" spans="1:17" x14ac:dyDescent="0.25">
      <c r="A135" s="43" t="s">
        <v>95</v>
      </c>
      <c r="B135" s="396" t="s">
        <v>86</v>
      </c>
      <c r="C135" s="408"/>
      <c r="D135" s="408"/>
      <c r="E135" s="408"/>
      <c r="F135" s="43"/>
      <c r="G135" s="43"/>
      <c r="H135" s="43"/>
      <c r="I135" s="43"/>
      <c r="J135" s="43"/>
      <c r="K135" s="43"/>
      <c r="L135" s="43"/>
      <c r="M135" s="43"/>
      <c r="N135" s="43"/>
      <c r="O135" s="43"/>
      <c r="P135" s="252"/>
      <c r="Q135" s="44"/>
    </row>
    <row r="136" spans="1:17" x14ac:dyDescent="0.25">
      <c r="A136" s="28"/>
      <c r="B136" s="28"/>
      <c r="C136" s="28"/>
      <c r="D136" s="28"/>
      <c r="E136" s="28"/>
      <c r="F136" s="28"/>
      <c r="G136" s="28"/>
      <c r="H136" s="28"/>
      <c r="I136" s="28"/>
      <c r="J136" s="28"/>
      <c r="K136" s="28"/>
      <c r="L136" s="28"/>
      <c r="M136" s="28"/>
      <c r="N136" s="28"/>
      <c r="O136" s="28"/>
      <c r="P136" s="252"/>
      <c r="Q136" s="44"/>
    </row>
    <row r="137" spans="1:17" ht="18.75" x14ac:dyDescent="0.3">
      <c r="A137" s="95" t="s">
        <v>87</v>
      </c>
      <c r="B137" s="43"/>
      <c r="C137" s="43"/>
      <c r="D137" s="43"/>
      <c r="E137" s="43"/>
      <c r="F137" s="43"/>
      <c r="G137" s="43"/>
      <c r="H137" s="43"/>
      <c r="I137" s="43"/>
      <c r="J137" s="43"/>
      <c r="K137" s="43"/>
      <c r="L137" s="43"/>
      <c r="M137" s="43"/>
      <c r="N137" s="43"/>
      <c r="O137" s="43"/>
      <c r="P137" s="252"/>
      <c r="Q137" s="44"/>
    </row>
    <row r="138" spans="1:17" x14ac:dyDescent="0.25">
      <c r="A138" s="43" t="s">
        <v>88</v>
      </c>
      <c r="B138" s="396" t="s">
        <v>89</v>
      </c>
      <c r="C138" s="408"/>
      <c r="D138" s="408"/>
      <c r="E138" s="408"/>
      <c r="F138" s="43"/>
      <c r="G138" s="43"/>
      <c r="H138" s="43"/>
      <c r="I138" s="43"/>
      <c r="J138" s="43"/>
      <c r="K138" s="43"/>
      <c r="L138" s="43"/>
      <c r="M138" s="43"/>
      <c r="N138" s="43"/>
      <c r="O138" s="43"/>
      <c r="P138" s="252"/>
      <c r="Q138" s="44"/>
    </row>
    <row r="139" spans="1:17" x14ac:dyDescent="0.25">
      <c r="A139" s="28"/>
      <c r="B139" s="28"/>
      <c r="C139" s="28"/>
      <c r="D139" s="28"/>
      <c r="E139" s="28"/>
      <c r="F139" s="28"/>
      <c r="G139" s="28"/>
      <c r="H139" s="28"/>
      <c r="I139" s="28"/>
      <c r="J139" s="28"/>
      <c r="K139" s="28"/>
      <c r="L139" s="28"/>
      <c r="M139" s="28"/>
      <c r="N139" s="28"/>
      <c r="O139" s="28"/>
      <c r="P139" s="252"/>
      <c r="Q139" s="44"/>
    </row>
    <row r="140" spans="1:17" ht="18.75" x14ac:dyDescent="0.3">
      <c r="A140" s="95" t="s">
        <v>90</v>
      </c>
      <c r="B140" s="43"/>
      <c r="C140" s="43"/>
      <c r="D140" s="43"/>
      <c r="E140" s="43"/>
      <c r="F140" s="43"/>
      <c r="G140" s="43"/>
      <c r="H140" s="43"/>
      <c r="I140" s="43"/>
      <c r="J140" s="43"/>
      <c r="K140" s="43"/>
      <c r="L140" s="43"/>
      <c r="M140" s="43"/>
      <c r="N140" s="43"/>
      <c r="O140" s="43"/>
      <c r="P140" s="252"/>
      <c r="Q140" s="44"/>
    </row>
    <row r="141" spans="1:17" x14ac:dyDescent="0.25">
      <c r="A141" s="43" t="s">
        <v>91</v>
      </c>
      <c r="B141" s="396" t="s">
        <v>92</v>
      </c>
      <c r="C141" s="408"/>
      <c r="D141" s="408"/>
      <c r="E141" s="408"/>
      <c r="F141" s="43"/>
      <c r="G141" s="43"/>
      <c r="H141" s="43"/>
      <c r="I141" s="43"/>
      <c r="J141" s="43"/>
      <c r="K141" s="43"/>
      <c r="L141" s="43"/>
      <c r="M141" s="43"/>
      <c r="N141" s="43"/>
      <c r="O141" s="43"/>
      <c r="P141" s="252"/>
      <c r="Q141" s="44"/>
    </row>
    <row r="142" spans="1:17" x14ac:dyDescent="0.25">
      <c r="A142" s="28"/>
      <c r="B142" s="28"/>
      <c r="C142" s="28"/>
      <c r="D142" s="28"/>
      <c r="E142" s="28"/>
      <c r="F142" s="28"/>
      <c r="G142" s="28"/>
      <c r="H142" s="28"/>
      <c r="I142" s="28"/>
      <c r="J142" s="28"/>
      <c r="K142" s="28"/>
      <c r="L142" s="28"/>
      <c r="M142" s="28"/>
      <c r="N142" s="28"/>
      <c r="O142" s="28"/>
      <c r="P142" s="252"/>
      <c r="Q142" s="44"/>
    </row>
    <row r="143" spans="1:17" x14ac:dyDescent="0.25">
      <c r="A143" s="28" t="s">
        <v>106</v>
      </c>
      <c r="B143" s="43"/>
      <c r="C143" s="43"/>
      <c r="D143" s="43"/>
      <c r="E143" s="43"/>
      <c r="F143" s="43"/>
      <c r="G143" s="43"/>
      <c r="H143" s="43"/>
      <c r="I143" s="43"/>
      <c r="J143" s="43"/>
      <c r="K143" s="43"/>
      <c r="L143" s="43"/>
      <c r="M143" s="43"/>
      <c r="N143" s="43"/>
      <c r="O143" s="43"/>
      <c r="P143" s="252"/>
      <c r="Q143" s="44"/>
    </row>
    <row r="144" spans="1:17" x14ac:dyDescent="0.25">
      <c r="A144" s="43" t="s">
        <v>107</v>
      </c>
      <c r="B144" s="409" t="s">
        <v>108</v>
      </c>
      <c r="C144" s="410"/>
      <c r="D144" s="410"/>
      <c r="E144" s="410"/>
      <c r="F144" s="410"/>
      <c r="G144" s="410"/>
      <c r="H144" s="410"/>
      <c r="I144" s="410"/>
      <c r="J144" s="43"/>
      <c r="K144" s="43"/>
      <c r="L144" s="43"/>
      <c r="M144" s="43"/>
      <c r="N144" s="43"/>
      <c r="O144" s="43"/>
      <c r="P144" s="252"/>
      <c r="Q144" s="44"/>
    </row>
    <row r="145" spans="1:17" x14ac:dyDescent="0.25">
      <c r="A145" s="28"/>
      <c r="B145" s="28"/>
      <c r="C145" s="28"/>
      <c r="D145" s="28"/>
      <c r="E145" s="28"/>
      <c r="F145" s="28"/>
      <c r="G145" s="28"/>
      <c r="H145" s="28"/>
      <c r="I145" s="28"/>
      <c r="J145" s="28"/>
      <c r="K145" s="28"/>
      <c r="L145" s="28"/>
      <c r="M145" s="28"/>
      <c r="N145" s="28"/>
      <c r="O145" s="28"/>
      <c r="P145" s="252"/>
      <c r="Q145" s="44"/>
    </row>
    <row r="146" spans="1:17" x14ac:dyDescent="0.25">
      <c r="A146" s="28"/>
      <c r="B146" s="43"/>
      <c r="C146" s="43"/>
      <c r="D146" s="43"/>
      <c r="E146" s="43"/>
      <c r="F146" s="43"/>
      <c r="G146" s="43"/>
      <c r="H146" s="43"/>
      <c r="I146" s="43"/>
      <c r="J146" s="43"/>
      <c r="K146" s="43"/>
      <c r="L146" s="43"/>
      <c r="M146" s="43"/>
      <c r="N146" s="43"/>
      <c r="O146" s="43"/>
      <c r="P146" s="252"/>
      <c r="Q146" s="44"/>
    </row>
    <row r="147" spans="1:17" x14ac:dyDescent="0.25">
      <c r="A147" s="43"/>
      <c r="B147" s="43"/>
      <c r="C147" s="43"/>
      <c r="D147" s="43"/>
      <c r="E147" s="43"/>
      <c r="F147" s="43"/>
      <c r="G147" s="43"/>
      <c r="H147" s="43"/>
      <c r="I147" s="43"/>
      <c r="J147" s="43"/>
      <c r="K147" s="43"/>
      <c r="L147" s="43"/>
      <c r="M147" s="43"/>
      <c r="N147" s="43"/>
      <c r="O147" s="43"/>
      <c r="P147" s="252"/>
      <c r="Q147" s="44"/>
    </row>
    <row r="148" spans="1:17" x14ac:dyDescent="0.25">
      <c r="A148" s="28"/>
      <c r="B148" s="28"/>
      <c r="C148" s="28"/>
      <c r="D148" s="28"/>
      <c r="E148" s="28"/>
      <c r="F148" s="28"/>
      <c r="G148" s="28"/>
      <c r="H148" s="28"/>
      <c r="I148" s="28"/>
      <c r="J148" s="28"/>
      <c r="K148" s="28"/>
      <c r="L148" s="28"/>
      <c r="M148" s="28"/>
      <c r="N148" s="28"/>
      <c r="O148" s="28"/>
      <c r="P148" s="252"/>
      <c r="Q148" s="44"/>
    </row>
    <row r="149" spans="1:17" x14ac:dyDescent="0.25">
      <c r="A149" s="28"/>
      <c r="B149" s="43"/>
      <c r="C149" s="43"/>
      <c r="D149" s="43"/>
      <c r="E149" s="43"/>
      <c r="F149" s="43"/>
      <c r="G149" s="43"/>
      <c r="H149" s="43"/>
      <c r="I149" s="43"/>
      <c r="J149" s="43"/>
      <c r="K149" s="43"/>
      <c r="L149" s="43"/>
      <c r="M149" s="43"/>
      <c r="N149" s="43"/>
      <c r="O149" s="43"/>
      <c r="P149" s="252"/>
      <c r="Q149" s="44"/>
    </row>
    <row r="150" spans="1:17" x14ac:dyDescent="0.25">
      <c r="A150" s="43"/>
      <c r="B150" s="43"/>
      <c r="C150" s="43"/>
      <c r="D150" s="43"/>
      <c r="E150" s="43"/>
      <c r="F150" s="43"/>
      <c r="G150" s="43"/>
      <c r="H150" s="43"/>
      <c r="I150" s="43"/>
      <c r="J150" s="43"/>
      <c r="K150" s="43"/>
      <c r="L150" s="43"/>
      <c r="M150" s="43"/>
      <c r="N150" s="43"/>
      <c r="O150" s="43"/>
      <c r="P150" s="252"/>
      <c r="Q150" s="44"/>
    </row>
    <row r="151" spans="1:17" x14ac:dyDescent="0.25">
      <c r="A151" s="28"/>
      <c r="B151" s="28"/>
      <c r="C151" s="28"/>
      <c r="D151" s="28"/>
      <c r="E151" s="28"/>
      <c r="F151" s="28"/>
      <c r="G151" s="28"/>
      <c r="H151" s="28"/>
      <c r="I151" s="28"/>
      <c r="J151" s="28"/>
      <c r="K151" s="28"/>
      <c r="L151" s="28"/>
      <c r="M151" s="28"/>
      <c r="N151" s="28"/>
      <c r="O151" s="28"/>
      <c r="P151" s="252"/>
      <c r="Q151" s="44"/>
    </row>
    <row r="152" spans="1:17" x14ac:dyDescent="0.25">
      <c r="A152" s="28"/>
      <c r="B152" s="43"/>
      <c r="C152" s="43"/>
      <c r="D152" s="43"/>
      <c r="E152" s="43"/>
      <c r="F152" s="43"/>
      <c r="G152" s="43"/>
      <c r="H152" s="43"/>
      <c r="I152" s="43"/>
      <c r="J152" s="43"/>
      <c r="K152" s="43"/>
      <c r="L152" s="43"/>
      <c r="M152" s="43"/>
      <c r="N152" s="43"/>
      <c r="O152" s="43"/>
      <c r="P152" s="252"/>
      <c r="Q152" s="44"/>
    </row>
    <row r="153" spans="1:17" x14ac:dyDescent="0.25">
      <c r="A153" s="43"/>
      <c r="B153" s="43"/>
      <c r="C153" s="43"/>
      <c r="D153" s="43"/>
      <c r="E153" s="43"/>
      <c r="F153" s="43"/>
      <c r="G153" s="43"/>
      <c r="H153" s="43"/>
      <c r="I153" s="43"/>
      <c r="J153" s="43"/>
      <c r="K153" s="43"/>
      <c r="L153" s="43"/>
      <c r="M153" s="43"/>
      <c r="N153" s="43"/>
      <c r="O153" s="43"/>
      <c r="P153" s="252"/>
      <c r="Q153" s="44"/>
    </row>
    <row r="154" spans="1:17" x14ac:dyDescent="0.25">
      <c r="A154" s="28"/>
      <c r="B154" s="28"/>
      <c r="C154" s="28"/>
      <c r="D154" s="28"/>
      <c r="E154" s="28"/>
      <c r="F154" s="28"/>
      <c r="G154" s="28"/>
      <c r="H154" s="28"/>
      <c r="I154" s="28"/>
      <c r="J154" s="28"/>
      <c r="K154" s="28"/>
      <c r="L154" s="28"/>
      <c r="M154" s="28"/>
      <c r="N154" s="28"/>
      <c r="O154" s="28"/>
      <c r="P154" s="252"/>
      <c r="Q154" s="44"/>
    </row>
    <row r="155" spans="1:17" x14ac:dyDescent="0.25">
      <c r="A155" s="28"/>
      <c r="B155" s="43"/>
      <c r="C155" s="43"/>
      <c r="D155" s="43"/>
      <c r="E155" s="43"/>
      <c r="F155" s="43"/>
      <c r="G155" s="43"/>
      <c r="H155" s="43"/>
      <c r="I155" s="43"/>
      <c r="J155" s="43"/>
      <c r="K155" s="43"/>
      <c r="L155" s="43"/>
      <c r="M155" s="43"/>
      <c r="N155" s="43"/>
      <c r="O155" s="43"/>
      <c r="P155" s="252"/>
      <c r="Q155" s="44"/>
    </row>
    <row r="156" spans="1:17" x14ac:dyDescent="0.25">
      <c r="A156" s="43"/>
      <c r="B156" s="43"/>
      <c r="C156" s="43"/>
      <c r="D156" s="43"/>
      <c r="E156" s="43"/>
      <c r="F156" s="43"/>
      <c r="G156" s="43"/>
      <c r="H156" s="43"/>
      <c r="I156" s="43"/>
      <c r="J156" s="43"/>
      <c r="K156" s="43"/>
      <c r="L156" s="43"/>
      <c r="M156" s="43"/>
      <c r="N156" s="43"/>
      <c r="O156" s="43"/>
      <c r="P156" s="252"/>
      <c r="Q156" s="44"/>
    </row>
    <row r="157" spans="1:17" x14ac:dyDescent="0.25">
      <c r="A157" s="85"/>
      <c r="B157" s="85"/>
      <c r="C157" s="85"/>
      <c r="D157" s="85"/>
      <c r="E157" s="85"/>
      <c r="F157" s="85"/>
      <c r="G157" s="85"/>
      <c r="H157" s="85"/>
      <c r="I157" s="85"/>
      <c r="J157" s="85"/>
      <c r="K157" s="85"/>
      <c r="L157" s="85"/>
      <c r="M157" s="85"/>
      <c r="N157" s="85"/>
      <c r="O157" s="85"/>
      <c r="P157" s="252"/>
      <c r="Q157" s="44"/>
    </row>
    <row r="158" spans="1:17" x14ac:dyDescent="0.25">
      <c r="A158" s="85"/>
      <c r="B158" s="85"/>
      <c r="C158" s="85"/>
      <c r="D158" s="85"/>
      <c r="E158" s="85"/>
      <c r="F158" s="85"/>
      <c r="G158" s="85"/>
      <c r="H158" s="85"/>
      <c r="I158" s="85"/>
      <c r="J158" s="85"/>
      <c r="K158" s="85"/>
      <c r="L158" s="85"/>
      <c r="M158" s="85"/>
      <c r="N158" s="85"/>
      <c r="O158" s="85"/>
      <c r="P158" s="252"/>
      <c r="Q158" s="44"/>
    </row>
    <row r="159" spans="1:17" ht="18.75" x14ac:dyDescent="0.3">
      <c r="A159" s="95"/>
      <c r="B159" s="43"/>
      <c r="C159" s="43"/>
      <c r="D159" s="43"/>
      <c r="E159" s="43"/>
      <c r="F159" s="43"/>
      <c r="G159" s="43"/>
      <c r="H159" s="43"/>
      <c r="I159" s="43"/>
      <c r="J159" s="43"/>
      <c r="K159" s="43"/>
      <c r="L159" s="43"/>
      <c r="M159" s="43"/>
      <c r="N159" s="44"/>
      <c r="O159" s="44"/>
      <c r="P159" s="252"/>
      <c r="Q159" s="44"/>
    </row>
    <row r="160" spans="1:17" x14ac:dyDescent="0.25">
      <c r="A160" s="28"/>
      <c r="B160" s="43"/>
      <c r="C160" s="43"/>
      <c r="D160" s="43"/>
      <c r="E160" s="43"/>
      <c r="F160" s="43"/>
      <c r="G160" s="43"/>
      <c r="H160" s="43"/>
      <c r="I160" s="43"/>
      <c r="J160" s="43"/>
      <c r="K160" s="43"/>
      <c r="L160" s="43"/>
      <c r="M160" s="43"/>
      <c r="N160" s="44"/>
      <c r="O160" s="44"/>
      <c r="P160" s="252"/>
      <c r="Q160" s="44"/>
    </row>
    <row r="161" spans="1:20" x14ac:dyDescent="0.25">
      <c r="A161" s="43"/>
      <c r="B161" s="43"/>
      <c r="C161" s="43"/>
      <c r="D161" s="43"/>
      <c r="E161" s="43"/>
      <c r="F161" s="43"/>
      <c r="G161" s="43"/>
      <c r="H161" s="43"/>
      <c r="I161" s="43"/>
      <c r="J161" s="43"/>
      <c r="K161" s="43"/>
      <c r="L161" s="43"/>
      <c r="M161" s="43"/>
      <c r="N161" s="44"/>
      <c r="O161" s="44"/>
      <c r="P161" s="252"/>
      <c r="Q161" s="44"/>
    </row>
    <row r="162" spans="1:20" x14ac:dyDescent="0.25">
      <c r="A162" s="28"/>
      <c r="B162" s="28"/>
      <c r="C162" s="28"/>
      <c r="D162" s="28"/>
      <c r="E162" s="28"/>
      <c r="F162" s="28"/>
      <c r="G162" s="28"/>
      <c r="H162" s="28"/>
      <c r="I162" s="28"/>
      <c r="J162" s="28"/>
      <c r="K162" s="43"/>
      <c r="L162" s="43"/>
      <c r="M162" s="43"/>
      <c r="N162" s="44"/>
      <c r="O162" s="44"/>
      <c r="P162" s="284"/>
      <c r="Q162" s="85"/>
    </row>
    <row r="163" spans="1:20" x14ac:dyDescent="0.25">
      <c r="A163" s="28"/>
      <c r="B163" s="43"/>
      <c r="C163" s="43"/>
      <c r="D163" s="43"/>
      <c r="E163" s="43"/>
      <c r="F163" s="43"/>
      <c r="G163" s="43"/>
      <c r="H163" s="43"/>
      <c r="I163" s="43"/>
      <c r="J163" s="43"/>
      <c r="K163" s="43"/>
      <c r="L163" s="43"/>
      <c r="M163" s="43"/>
      <c r="N163" s="44"/>
      <c r="O163" s="44"/>
      <c r="P163" s="252"/>
      <c r="Q163" s="44"/>
    </row>
    <row r="164" spans="1:20" x14ac:dyDescent="0.25">
      <c r="A164" s="43"/>
      <c r="B164" s="43"/>
      <c r="C164" s="43"/>
      <c r="D164" s="43"/>
      <c r="E164" s="43"/>
      <c r="F164" s="43"/>
      <c r="G164" s="43"/>
      <c r="H164" s="43"/>
      <c r="I164" s="43"/>
      <c r="J164" s="43"/>
      <c r="K164" s="43"/>
      <c r="L164" s="43"/>
      <c r="M164" s="43"/>
      <c r="N164" s="44"/>
      <c r="O164" s="44"/>
      <c r="P164" s="252"/>
      <c r="Q164" s="44"/>
      <c r="R164" s="11"/>
      <c r="S164" s="10"/>
      <c r="T164" s="10"/>
    </row>
    <row r="165" spans="1:20" x14ac:dyDescent="0.25">
      <c r="A165" s="28"/>
      <c r="B165" s="28"/>
      <c r="C165" s="28"/>
      <c r="D165" s="28"/>
      <c r="E165" s="28"/>
      <c r="F165" s="28"/>
      <c r="G165" s="28"/>
      <c r="H165" s="28"/>
      <c r="I165" s="28"/>
      <c r="J165" s="28"/>
      <c r="K165" s="43"/>
      <c r="L165" s="43"/>
      <c r="M165" s="43"/>
      <c r="N165" s="44"/>
      <c r="O165" s="44"/>
      <c r="P165" s="252"/>
      <c r="Q165" s="44"/>
    </row>
    <row r="166" spans="1:20" x14ac:dyDescent="0.25">
      <c r="A166" s="28"/>
      <c r="B166" s="43"/>
      <c r="C166" s="43"/>
      <c r="D166" s="43"/>
      <c r="E166" s="43"/>
      <c r="F166" s="43"/>
      <c r="G166" s="43"/>
      <c r="H166" s="43"/>
      <c r="I166" s="43"/>
      <c r="J166" s="43"/>
      <c r="K166" s="43"/>
      <c r="L166" s="43"/>
      <c r="M166" s="43"/>
      <c r="N166" s="44"/>
      <c r="O166" s="44"/>
      <c r="P166" s="252"/>
      <c r="Q166" s="44"/>
    </row>
    <row r="167" spans="1:20" x14ac:dyDescent="0.25">
      <c r="A167" s="43"/>
      <c r="B167" s="43"/>
      <c r="C167" s="43"/>
      <c r="D167" s="43"/>
      <c r="E167" s="43"/>
      <c r="F167" s="43"/>
      <c r="G167" s="43"/>
      <c r="H167" s="43"/>
      <c r="I167" s="43"/>
      <c r="J167" s="43"/>
      <c r="K167" s="43"/>
      <c r="L167" s="43"/>
      <c r="M167" s="43"/>
      <c r="N167" s="44"/>
      <c r="O167" s="44"/>
      <c r="P167" s="252"/>
      <c r="Q167" s="44"/>
    </row>
    <row r="168" spans="1:20" x14ac:dyDescent="0.25">
      <c r="A168" s="28"/>
      <c r="B168" s="28"/>
      <c r="C168" s="28"/>
      <c r="D168" s="28"/>
      <c r="E168" s="28"/>
      <c r="F168" s="28"/>
      <c r="G168" s="28"/>
      <c r="H168" s="28"/>
      <c r="I168" s="28"/>
      <c r="J168" s="28"/>
      <c r="K168" s="43"/>
      <c r="L168" s="43"/>
      <c r="M168" s="43"/>
      <c r="N168" s="44"/>
      <c r="O168" s="44"/>
      <c r="P168" s="252"/>
      <c r="Q168" s="44"/>
    </row>
    <row r="169" spans="1:20" x14ac:dyDescent="0.25">
      <c r="A169" s="28"/>
      <c r="B169" s="43"/>
      <c r="C169" s="43"/>
      <c r="D169" s="43"/>
      <c r="E169" s="43"/>
      <c r="F169" s="43"/>
      <c r="G169" s="43"/>
      <c r="H169" s="43"/>
      <c r="I169" s="43"/>
      <c r="J169" s="43"/>
      <c r="K169" s="43"/>
      <c r="L169" s="43"/>
      <c r="M169" s="43"/>
      <c r="N169" s="44"/>
      <c r="O169" s="44"/>
      <c r="P169" s="252"/>
      <c r="Q169" s="44"/>
    </row>
    <row r="170" spans="1:20" x14ac:dyDescent="0.25">
      <c r="A170" s="43"/>
      <c r="B170" s="43"/>
      <c r="C170" s="43"/>
      <c r="D170" s="43"/>
      <c r="E170" s="43"/>
      <c r="F170" s="43"/>
      <c r="G170" s="43"/>
      <c r="H170" s="43"/>
      <c r="I170" s="43"/>
      <c r="J170" s="43"/>
      <c r="K170" s="43"/>
      <c r="L170" s="43"/>
      <c r="M170" s="43"/>
      <c r="N170" s="44"/>
      <c r="O170" s="44"/>
      <c r="P170" s="252"/>
      <c r="Q170" s="44"/>
    </row>
    <row r="171" spans="1:20" x14ac:dyDescent="0.25">
      <c r="A171" s="28"/>
      <c r="B171" s="28"/>
      <c r="C171" s="28"/>
      <c r="D171" s="28"/>
      <c r="E171" s="28"/>
      <c r="F171" s="28"/>
      <c r="G171" s="28"/>
      <c r="H171" s="28"/>
      <c r="I171" s="28"/>
      <c r="J171" s="28"/>
      <c r="K171" s="43"/>
      <c r="L171" s="43"/>
      <c r="M171" s="43"/>
      <c r="N171" s="44"/>
      <c r="O171" s="44"/>
      <c r="P171" s="252"/>
      <c r="Q171" s="44"/>
    </row>
    <row r="172" spans="1:20" x14ac:dyDescent="0.25">
      <c r="A172" s="28"/>
      <c r="B172" s="43"/>
      <c r="C172" s="43"/>
      <c r="D172" s="43"/>
      <c r="E172" s="43"/>
      <c r="F172" s="43"/>
      <c r="G172" s="43"/>
      <c r="H172" s="43"/>
      <c r="I172" s="43"/>
      <c r="J172" s="43"/>
      <c r="K172" s="43"/>
      <c r="L172" s="43"/>
      <c r="M172" s="43"/>
      <c r="N172" s="44"/>
      <c r="O172" s="44"/>
      <c r="P172" s="252"/>
      <c r="Q172" s="44"/>
    </row>
    <row r="173" spans="1:20" x14ac:dyDescent="0.25">
      <c r="A173" s="43"/>
      <c r="B173" s="43"/>
      <c r="C173" s="43"/>
      <c r="D173" s="43"/>
      <c r="E173" s="43"/>
      <c r="F173" s="43"/>
      <c r="G173" s="43"/>
      <c r="H173" s="43"/>
      <c r="I173" s="43"/>
      <c r="J173" s="43"/>
      <c r="K173" s="43"/>
      <c r="L173" s="43"/>
      <c r="M173" s="43"/>
      <c r="N173" s="44"/>
      <c r="O173" s="44"/>
      <c r="P173" s="252"/>
      <c r="Q173" s="44"/>
    </row>
    <row r="174" spans="1:20" x14ac:dyDescent="0.25">
      <c r="A174" s="28"/>
      <c r="B174" s="28"/>
      <c r="C174" s="28"/>
      <c r="D174" s="28"/>
      <c r="E174" s="28"/>
      <c r="F174" s="28"/>
      <c r="G174" s="28"/>
      <c r="H174" s="28"/>
      <c r="I174" s="28"/>
      <c r="J174" s="28"/>
      <c r="K174" s="43"/>
      <c r="L174" s="43"/>
      <c r="M174" s="43"/>
      <c r="N174" s="44"/>
      <c r="O174" s="44"/>
      <c r="P174" s="252"/>
      <c r="Q174" s="44"/>
    </row>
    <row r="175" spans="1:20" x14ac:dyDescent="0.25">
      <c r="A175" s="28"/>
      <c r="B175" s="43"/>
      <c r="C175" s="43"/>
      <c r="D175" s="43"/>
      <c r="E175" s="43"/>
      <c r="F175" s="43"/>
      <c r="G175" s="43"/>
      <c r="H175" s="43"/>
      <c r="I175" s="43"/>
      <c r="J175" s="43"/>
      <c r="K175" s="43"/>
      <c r="L175" s="43"/>
      <c r="M175" s="43"/>
      <c r="N175" s="44"/>
      <c r="O175" s="44"/>
      <c r="P175" s="252"/>
      <c r="Q175" s="44"/>
    </row>
    <row r="176" spans="1:20" x14ac:dyDescent="0.25">
      <c r="A176" s="43"/>
      <c r="B176" s="43"/>
      <c r="C176" s="43"/>
      <c r="D176" s="43"/>
      <c r="E176" s="43"/>
      <c r="F176" s="43"/>
      <c r="G176" s="43"/>
      <c r="H176" s="43"/>
      <c r="I176" s="43"/>
      <c r="J176" s="43"/>
      <c r="K176" s="43"/>
      <c r="L176" s="43"/>
      <c r="M176" s="43"/>
      <c r="N176" s="44"/>
      <c r="O176" s="44"/>
      <c r="P176" s="252"/>
      <c r="Q176" s="44"/>
    </row>
    <row r="177" spans="1:17" x14ac:dyDescent="0.25">
      <c r="A177" s="28"/>
      <c r="B177" s="28"/>
      <c r="C177" s="28"/>
      <c r="D177" s="28"/>
      <c r="E177" s="28"/>
      <c r="F177" s="28"/>
      <c r="G177" s="28"/>
      <c r="H177" s="28"/>
      <c r="I177" s="28"/>
      <c r="J177" s="28"/>
      <c r="K177" s="43"/>
      <c r="L177" s="43"/>
      <c r="M177" s="43"/>
      <c r="N177" s="44"/>
      <c r="O177" s="44"/>
      <c r="P177" s="252"/>
      <c r="Q177" s="44"/>
    </row>
    <row r="178" spans="1:17" x14ac:dyDescent="0.25">
      <c r="A178" s="28"/>
      <c r="B178" s="43"/>
      <c r="C178" s="43"/>
      <c r="D178" s="43"/>
      <c r="E178" s="43"/>
      <c r="F178" s="43"/>
      <c r="G178" s="43"/>
      <c r="H178" s="43"/>
      <c r="I178" s="43"/>
      <c r="J178" s="43"/>
      <c r="K178" s="43"/>
      <c r="L178" s="43"/>
      <c r="M178" s="43"/>
      <c r="N178" s="44"/>
      <c r="O178" s="44"/>
      <c r="P178" s="252"/>
      <c r="Q178" s="44"/>
    </row>
    <row r="179" spans="1:17" x14ac:dyDescent="0.25">
      <c r="A179" s="43"/>
      <c r="B179" s="43"/>
      <c r="C179" s="43"/>
      <c r="D179" s="43"/>
      <c r="E179" s="43"/>
      <c r="F179" s="43"/>
      <c r="G179" s="43"/>
      <c r="H179" s="43"/>
      <c r="I179" s="43"/>
      <c r="J179" s="43"/>
      <c r="K179" s="43"/>
      <c r="L179" s="43"/>
      <c r="M179" s="43"/>
      <c r="N179" s="44"/>
      <c r="O179" s="44"/>
      <c r="P179" s="252"/>
      <c r="Q179" s="44"/>
    </row>
    <row r="180" spans="1:17" x14ac:dyDescent="0.25">
      <c r="A180" s="28"/>
      <c r="B180" s="28"/>
      <c r="C180" s="28"/>
      <c r="D180" s="28"/>
      <c r="E180" s="28"/>
      <c r="F180" s="28"/>
      <c r="G180" s="28"/>
      <c r="H180" s="28"/>
      <c r="I180" s="28"/>
      <c r="J180" s="28"/>
      <c r="K180" s="43"/>
      <c r="L180" s="43"/>
      <c r="M180" s="43"/>
      <c r="N180" s="44"/>
      <c r="O180" s="44"/>
      <c r="P180" s="252"/>
      <c r="Q180" s="44"/>
    </row>
    <row r="181" spans="1:17" x14ac:dyDescent="0.25">
      <c r="A181" s="28"/>
      <c r="B181" s="43"/>
      <c r="C181" s="43"/>
      <c r="D181" s="43"/>
      <c r="E181" s="43"/>
      <c r="F181" s="43"/>
      <c r="G181" s="43"/>
      <c r="H181" s="43"/>
      <c r="I181" s="43"/>
      <c r="J181" s="43"/>
      <c r="K181" s="43"/>
      <c r="L181" s="43"/>
      <c r="M181" s="43"/>
      <c r="N181" s="44"/>
      <c r="O181" s="44"/>
      <c r="P181" s="252"/>
      <c r="Q181" s="44"/>
    </row>
    <row r="182" spans="1:17" x14ac:dyDescent="0.25">
      <c r="A182" s="43"/>
      <c r="B182" s="43"/>
      <c r="C182" s="43"/>
      <c r="D182" s="43"/>
      <c r="E182" s="43"/>
      <c r="F182" s="43"/>
      <c r="G182" s="43"/>
      <c r="H182" s="43"/>
      <c r="I182" s="43"/>
      <c r="J182" s="43"/>
      <c r="K182" s="43"/>
      <c r="L182" s="43"/>
      <c r="M182" s="43"/>
      <c r="N182" s="44"/>
      <c r="O182" s="44"/>
      <c r="P182" s="252"/>
      <c r="Q182" s="44"/>
    </row>
    <row r="183" spans="1:17" x14ac:dyDescent="0.25">
      <c r="A183" s="28"/>
      <c r="B183" s="28"/>
      <c r="C183" s="28"/>
      <c r="D183" s="28"/>
      <c r="E183" s="28"/>
      <c r="F183" s="28"/>
      <c r="G183" s="28"/>
      <c r="H183" s="28"/>
      <c r="I183" s="28"/>
      <c r="J183" s="28"/>
      <c r="K183" s="43"/>
      <c r="L183" s="43"/>
      <c r="M183" s="43"/>
      <c r="N183" s="44"/>
      <c r="O183" s="44"/>
      <c r="P183" s="252"/>
      <c r="Q183" s="44"/>
    </row>
    <row r="184" spans="1:17" x14ac:dyDescent="0.25">
      <c r="A184" s="28"/>
      <c r="B184" s="43"/>
      <c r="C184" s="43"/>
      <c r="D184" s="43"/>
      <c r="E184" s="43"/>
      <c r="F184" s="43"/>
      <c r="G184" s="43"/>
      <c r="H184" s="43"/>
      <c r="I184" s="43"/>
      <c r="J184" s="43"/>
      <c r="K184" s="43"/>
      <c r="L184" s="43"/>
      <c r="M184" s="43"/>
      <c r="N184" s="44"/>
      <c r="O184" s="44"/>
      <c r="P184" s="252"/>
      <c r="Q184" s="44"/>
    </row>
    <row r="185" spans="1:17" x14ac:dyDescent="0.25">
      <c r="A185" s="43"/>
      <c r="B185" s="43"/>
      <c r="C185" s="43"/>
      <c r="D185" s="43"/>
      <c r="E185" s="43"/>
      <c r="F185" s="43"/>
      <c r="G185" s="43"/>
      <c r="H185" s="43"/>
      <c r="I185" s="43"/>
      <c r="J185" s="43"/>
      <c r="K185" s="43"/>
      <c r="L185" s="43"/>
      <c r="M185" s="43"/>
      <c r="N185" s="44"/>
      <c r="O185" s="44"/>
      <c r="P185" s="252"/>
      <c r="Q185" s="44"/>
    </row>
    <row r="186" spans="1:17" x14ac:dyDescent="0.25">
      <c r="A186" s="28"/>
      <c r="B186" s="28"/>
      <c r="C186" s="28"/>
      <c r="D186" s="28"/>
      <c r="E186" s="28"/>
      <c r="F186" s="28"/>
      <c r="G186" s="28"/>
      <c r="H186" s="28"/>
      <c r="I186" s="28"/>
      <c r="J186" s="28"/>
      <c r="K186" s="43"/>
      <c r="L186" s="43"/>
      <c r="M186" s="43"/>
      <c r="N186" s="44"/>
      <c r="O186" s="44"/>
      <c r="P186" s="252"/>
      <c r="Q186" s="44"/>
    </row>
    <row r="187" spans="1:17" x14ac:dyDescent="0.25">
      <c r="A187" s="28"/>
      <c r="B187" s="43"/>
      <c r="C187" s="43"/>
      <c r="D187" s="43"/>
      <c r="E187" s="43"/>
      <c r="F187" s="43"/>
      <c r="G187" s="43"/>
      <c r="H187" s="43"/>
      <c r="I187" s="43"/>
      <c r="J187" s="43"/>
      <c r="K187" s="43"/>
      <c r="L187" s="43"/>
      <c r="M187" s="43"/>
      <c r="N187" s="44"/>
      <c r="O187" s="44"/>
      <c r="P187" s="252"/>
      <c r="Q187" s="44"/>
    </row>
    <row r="188" spans="1:17" x14ac:dyDescent="0.25">
      <c r="A188" s="43"/>
      <c r="B188" s="43"/>
      <c r="C188" s="43"/>
      <c r="D188" s="43"/>
      <c r="E188" s="43"/>
      <c r="F188" s="43"/>
      <c r="G188" s="43"/>
      <c r="H188" s="43"/>
      <c r="I188" s="43"/>
      <c r="J188" s="43"/>
      <c r="K188" s="43"/>
      <c r="L188" s="43"/>
      <c r="M188" s="43"/>
      <c r="N188" s="44"/>
      <c r="O188" s="44"/>
      <c r="P188" s="252"/>
      <c r="Q188" s="44"/>
    </row>
    <row r="189" spans="1:17" x14ac:dyDescent="0.25">
      <c r="A189" s="28"/>
      <c r="B189" s="28"/>
      <c r="C189" s="28"/>
      <c r="D189" s="28"/>
      <c r="E189" s="28"/>
      <c r="F189" s="28"/>
      <c r="G189" s="28"/>
      <c r="H189" s="28"/>
      <c r="I189" s="28"/>
      <c r="J189" s="28"/>
      <c r="K189" s="43"/>
      <c r="L189" s="43"/>
      <c r="M189" s="43"/>
      <c r="N189" s="44"/>
      <c r="O189" s="44"/>
      <c r="P189" s="252"/>
      <c r="Q189" s="44"/>
    </row>
    <row r="190" spans="1:17" x14ac:dyDescent="0.25">
      <c r="A190" s="28"/>
      <c r="B190" s="43"/>
      <c r="C190" s="43"/>
      <c r="D190" s="43"/>
      <c r="E190" s="43"/>
      <c r="F190" s="43"/>
      <c r="G190" s="43"/>
      <c r="H190" s="43"/>
      <c r="I190" s="43"/>
      <c r="J190" s="43"/>
      <c r="K190" s="43"/>
      <c r="L190" s="43"/>
      <c r="M190" s="43"/>
      <c r="N190" s="44"/>
      <c r="O190" s="44"/>
      <c r="P190" s="252"/>
      <c r="Q190" s="44"/>
    </row>
    <row r="191" spans="1:17" x14ac:dyDescent="0.25">
      <c r="A191" s="43"/>
      <c r="B191" s="43"/>
      <c r="C191" s="43"/>
      <c r="D191" s="43"/>
      <c r="E191" s="43"/>
      <c r="F191" s="43"/>
      <c r="G191" s="43"/>
      <c r="H191" s="43"/>
      <c r="I191" s="43"/>
      <c r="J191" s="43"/>
      <c r="K191" s="43"/>
      <c r="L191" s="43"/>
      <c r="M191" s="43"/>
      <c r="N191" s="44"/>
      <c r="O191" s="44"/>
      <c r="P191" s="252"/>
      <c r="Q191" s="44"/>
    </row>
    <row r="192" spans="1:17" x14ac:dyDescent="0.25">
      <c r="A192" s="28"/>
      <c r="B192" s="28"/>
      <c r="C192" s="28"/>
      <c r="D192" s="28"/>
      <c r="E192" s="28"/>
      <c r="F192" s="28"/>
      <c r="G192" s="28"/>
      <c r="H192" s="28"/>
      <c r="I192" s="28"/>
      <c r="J192" s="28"/>
      <c r="K192" s="43"/>
      <c r="L192" s="43"/>
      <c r="M192" s="43"/>
      <c r="N192" s="44"/>
      <c r="O192" s="44"/>
      <c r="P192" s="252"/>
      <c r="Q192" s="44"/>
    </row>
    <row r="193" spans="1:17" x14ac:dyDescent="0.25">
      <c r="A193" s="28"/>
      <c r="B193" s="43"/>
      <c r="C193" s="43"/>
      <c r="D193" s="43"/>
      <c r="E193" s="43"/>
      <c r="F193" s="43"/>
      <c r="G193" s="43"/>
      <c r="H193" s="43"/>
      <c r="I193" s="43"/>
      <c r="J193" s="43"/>
      <c r="K193" s="43"/>
      <c r="L193" s="43"/>
      <c r="M193" s="43"/>
      <c r="N193" s="44"/>
      <c r="O193" s="44"/>
      <c r="P193" s="252"/>
      <c r="Q193" s="44"/>
    </row>
    <row r="194" spans="1:17" x14ac:dyDescent="0.25">
      <c r="A194" s="43"/>
      <c r="B194" s="43"/>
      <c r="C194" s="43"/>
      <c r="D194" s="43"/>
      <c r="E194" s="43"/>
      <c r="F194" s="43"/>
      <c r="G194" s="43"/>
      <c r="H194" s="43"/>
      <c r="I194" s="43"/>
      <c r="J194" s="43"/>
      <c r="K194" s="43"/>
      <c r="L194" s="43"/>
      <c r="M194" s="43"/>
      <c r="N194" s="44"/>
      <c r="O194" s="44"/>
      <c r="P194" s="252"/>
      <c r="Q194" s="44"/>
    </row>
    <row r="195" spans="1:17" x14ac:dyDescent="0.25">
      <c r="A195" s="85"/>
      <c r="B195" s="85"/>
      <c r="C195" s="85"/>
      <c r="D195" s="85"/>
      <c r="E195" s="85"/>
      <c r="F195" s="85"/>
      <c r="G195" s="85"/>
      <c r="H195" s="85"/>
      <c r="I195" s="85"/>
      <c r="J195" s="85"/>
      <c r="K195" s="43"/>
      <c r="L195" s="43"/>
      <c r="M195" s="43"/>
      <c r="N195" s="44"/>
      <c r="O195" s="44"/>
      <c r="P195" s="252"/>
      <c r="Q195" s="44"/>
    </row>
    <row r="196" spans="1:17" x14ac:dyDescent="0.25">
      <c r="A196" s="85"/>
      <c r="B196" s="85"/>
      <c r="C196" s="85"/>
      <c r="D196" s="85"/>
      <c r="E196" s="85"/>
      <c r="F196" s="85"/>
      <c r="G196" s="85"/>
      <c r="H196" s="85"/>
      <c r="I196" s="85"/>
      <c r="J196" s="85"/>
      <c r="K196" s="85"/>
      <c r="L196" s="85"/>
      <c r="M196" s="85"/>
      <c r="N196" s="85"/>
      <c r="O196" s="85"/>
      <c r="P196" s="252"/>
      <c r="Q196" s="44"/>
    </row>
    <row r="197" spans="1:17" x14ac:dyDescent="0.25">
      <c r="A197" s="5"/>
      <c r="B197" s="5"/>
      <c r="C197" s="5"/>
      <c r="D197" s="5"/>
      <c r="E197" s="5"/>
      <c r="F197" s="5"/>
      <c r="G197" s="5"/>
      <c r="H197" s="5"/>
      <c r="I197" s="5"/>
      <c r="J197" s="5"/>
      <c r="K197" s="5"/>
      <c r="L197" s="5"/>
      <c r="M197" s="5"/>
    </row>
    <row r="198" spans="1:17" x14ac:dyDescent="0.25">
      <c r="A198" s="5"/>
      <c r="B198" s="5"/>
      <c r="C198" s="5"/>
      <c r="D198" s="5"/>
      <c r="E198" s="5"/>
      <c r="F198" s="5"/>
      <c r="G198" s="5"/>
      <c r="H198" s="5"/>
      <c r="I198" s="5"/>
      <c r="J198" s="5"/>
      <c r="K198" s="5"/>
      <c r="L198" s="5"/>
      <c r="M198" s="5"/>
    </row>
    <row r="199" spans="1:17" x14ac:dyDescent="0.25">
      <c r="A199" s="5"/>
      <c r="B199" s="5"/>
      <c r="C199" s="5"/>
      <c r="D199" s="5"/>
      <c r="E199" s="5"/>
      <c r="F199" s="5"/>
      <c r="G199" s="5"/>
      <c r="H199" s="5"/>
      <c r="I199" s="5"/>
      <c r="J199" s="5"/>
      <c r="K199" s="5"/>
      <c r="L199" s="5"/>
      <c r="M199" s="5"/>
    </row>
    <row r="200" spans="1:17" x14ac:dyDescent="0.25">
      <c r="A200" s="5"/>
      <c r="B200" s="5"/>
      <c r="C200" s="5"/>
      <c r="D200" s="5"/>
      <c r="E200" s="5"/>
      <c r="F200" s="5"/>
      <c r="G200" s="5"/>
      <c r="H200" s="5"/>
      <c r="I200" s="5"/>
      <c r="J200" s="5"/>
      <c r="K200" s="5"/>
      <c r="L200" s="5"/>
      <c r="M200" s="5"/>
    </row>
    <row r="201" spans="1:17" x14ac:dyDescent="0.25">
      <c r="A201" s="5"/>
      <c r="B201" s="5"/>
      <c r="C201" s="5"/>
      <c r="D201" s="5"/>
      <c r="E201" s="5"/>
      <c r="F201" s="5"/>
      <c r="G201" s="5"/>
      <c r="H201" s="5"/>
      <c r="I201" s="5"/>
      <c r="J201" s="5"/>
      <c r="K201" s="5"/>
      <c r="L201" s="5"/>
      <c r="M201" s="5"/>
    </row>
    <row r="202" spans="1:17" x14ac:dyDescent="0.25">
      <c r="A202" s="5"/>
      <c r="B202" s="5"/>
      <c r="C202" s="5"/>
      <c r="D202" s="5"/>
      <c r="E202" s="5"/>
      <c r="F202" s="5"/>
      <c r="G202" s="5"/>
      <c r="H202" s="5"/>
      <c r="I202" s="5"/>
      <c r="J202" s="5"/>
      <c r="K202" s="5"/>
      <c r="L202" s="5"/>
      <c r="M202" s="5"/>
    </row>
    <row r="203" spans="1:17" x14ac:dyDescent="0.25">
      <c r="A203" s="5"/>
      <c r="B203" s="5"/>
      <c r="C203" s="5"/>
      <c r="D203" s="5"/>
      <c r="E203" s="5"/>
      <c r="F203" s="5"/>
      <c r="G203" s="5"/>
      <c r="H203" s="5"/>
      <c r="I203" s="5"/>
      <c r="J203" s="5"/>
      <c r="K203" s="5"/>
      <c r="L203" s="5"/>
      <c r="M203" s="5"/>
    </row>
    <row r="204" spans="1:17" x14ac:dyDescent="0.25">
      <c r="A204" s="5"/>
      <c r="B204" s="5"/>
      <c r="C204" s="5"/>
      <c r="D204" s="5"/>
      <c r="E204" s="5"/>
      <c r="F204" s="5"/>
      <c r="G204" s="5"/>
      <c r="H204" s="5"/>
      <c r="I204" s="5"/>
      <c r="J204" s="5"/>
      <c r="K204" s="5"/>
      <c r="L204" s="5"/>
      <c r="M204" s="5"/>
    </row>
    <row r="205" spans="1:17" x14ac:dyDescent="0.25">
      <c r="A205" s="5"/>
      <c r="B205" s="5"/>
      <c r="C205" s="5"/>
      <c r="D205" s="5"/>
      <c r="E205" s="5"/>
      <c r="F205" s="5"/>
      <c r="G205" s="5"/>
      <c r="H205" s="5"/>
      <c r="I205" s="5"/>
      <c r="J205" s="5"/>
      <c r="K205" s="5"/>
      <c r="L205" s="5"/>
      <c r="M205" s="5"/>
    </row>
    <row r="206" spans="1:17" x14ac:dyDescent="0.25">
      <c r="A206" s="5"/>
      <c r="B206" s="5"/>
      <c r="C206" s="5"/>
      <c r="D206" s="5"/>
      <c r="E206" s="5"/>
      <c r="F206" s="5"/>
      <c r="G206" s="5"/>
      <c r="H206" s="5"/>
      <c r="I206" s="5"/>
      <c r="J206" s="5"/>
      <c r="K206" s="5"/>
      <c r="L206" s="5"/>
      <c r="M206" s="5"/>
    </row>
    <row r="207" spans="1:17" x14ac:dyDescent="0.25">
      <c r="A207" s="5"/>
      <c r="B207" s="5"/>
      <c r="C207" s="5"/>
      <c r="D207" s="5"/>
      <c r="E207" s="5"/>
      <c r="F207" s="5"/>
      <c r="G207" s="5"/>
      <c r="H207" s="5"/>
      <c r="I207" s="5"/>
      <c r="J207" s="5"/>
      <c r="K207" s="5"/>
      <c r="L207" s="5"/>
      <c r="M207" s="5"/>
    </row>
    <row r="208" spans="1:17" x14ac:dyDescent="0.25">
      <c r="A208" s="5"/>
      <c r="B208" s="5"/>
      <c r="C208" s="5"/>
      <c r="D208" s="5"/>
      <c r="E208" s="5"/>
      <c r="F208" s="5"/>
      <c r="G208" s="5"/>
      <c r="H208" s="5"/>
      <c r="I208" s="5"/>
      <c r="J208" s="5"/>
      <c r="K208" s="5"/>
      <c r="L208" s="5"/>
      <c r="M208" s="5"/>
    </row>
    <row r="209" spans="1:13" x14ac:dyDescent="0.25">
      <c r="A209" s="5"/>
      <c r="B209" s="5"/>
      <c r="C209" s="5"/>
      <c r="D209" s="5"/>
      <c r="E209" s="5"/>
      <c r="F209" s="5"/>
      <c r="G209" s="5"/>
      <c r="H209" s="5"/>
      <c r="I209" s="5"/>
      <c r="J209" s="5"/>
      <c r="K209" s="5"/>
      <c r="L209" s="5"/>
      <c r="M209" s="5"/>
    </row>
    <row r="210" spans="1:13" x14ac:dyDescent="0.25">
      <c r="A210" s="5"/>
      <c r="B210" s="5"/>
      <c r="C210" s="5"/>
      <c r="D210" s="5"/>
      <c r="E210" s="5"/>
      <c r="F210" s="5"/>
      <c r="G210" s="5"/>
      <c r="H210" s="5"/>
      <c r="I210" s="5"/>
      <c r="J210" s="5"/>
      <c r="K210" s="5"/>
      <c r="L210" s="5"/>
      <c r="M210" s="5"/>
    </row>
    <row r="211" spans="1:13" x14ac:dyDescent="0.25">
      <c r="A211" s="5"/>
      <c r="B211" s="5"/>
      <c r="C211" s="5"/>
      <c r="D211" s="5"/>
      <c r="E211" s="5"/>
      <c r="F211" s="5"/>
      <c r="G211" s="5"/>
      <c r="H211" s="5"/>
      <c r="I211" s="5"/>
      <c r="J211" s="5"/>
      <c r="K211" s="5"/>
      <c r="L211" s="5"/>
      <c r="M211" s="5"/>
    </row>
    <row r="212" spans="1:13" x14ac:dyDescent="0.25">
      <c r="A212" s="5"/>
      <c r="B212" s="5"/>
      <c r="C212" s="5"/>
      <c r="D212" s="5"/>
      <c r="E212" s="5"/>
      <c r="F212" s="5"/>
      <c r="G212" s="5"/>
      <c r="H212" s="5"/>
      <c r="I212" s="5"/>
      <c r="J212" s="5"/>
      <c r="K212" s="5"/>
      <c r="L212" s="5"/>
      <c r="M212" s="5"/>
    </row>
    <row r="213" spans="1:13" x14ac:dyDescent="0.25">
      <c r="A213" s="5"/>
      <c r="B213" s="5"/>
      <c r="C213" s="5"/>
      <c r="D213" s="5"/>
      <c r="E213" s="5"/>
      <c r="F213" s="5"/>
      <c r="G213" s="5"/>
      <c r="H213" s="5"/>
      <c r="I213" s="5"/>
      <c r="J213" s="5"/>
      <c r="K213" s="5"/>
      <c r="L213" s="5"/>
      <c r="M213" s="5"/>
    </row>
    <row r="214" spans="1:13" x14ac:dyDescent="0.25">
      <c r="A214" s="5"/>
      <c r="B214" s="5"/>
      <c r="C214" s="5"/>
      <c r="D214" s="5"/>
      <c r="E214" s="5"/>
      <c r="F214" s="5"/>
      <c r="G214" s="5"/>
      <c r="H214" s="5"/>
      <c r="I214" s="5"/>
      <c r="J214" s="5"/>
      <c r="K214" s="5"/>
      <c r="L214" s="5"/>
      <c r="M214" s="5"/>
    </row>
    <row r="215" spans="1:13" x14ac:dyDescent="0.25">
      <c r="A215" s="5"/>
      <c r="B215" s="5"/>
      <c r="C215" s="5"/>
      <c r="D215" s="5"/>
      <c r="E215" s="5"/>
      <c r="F215" s="5"/>
      <c r="G215" s="5"/>
      <c r="H215" s="5"/>
      <c r="I215" s="5"/>
      <c r="J215" s="5"/>
      <c r="K215" s="5"/>
      <c r="L215" s="5"/>
      <c r="M215" s="5"/>
    </row>
    <row r="216" spans="1:13" x14ac:dyDescent="0.25">
      <c r="A216" s="5"/>
      <c r="B216" s="5"/>
      <c r="C216" s="5"/>
      <c r="D216" s="5"/>
      <c r="E216" s="5"/>
      <c r="F216" s="5"/>
      <c r="G216" s="5"/>
      <c r="H216" s="5"/>
      <c r="I216" s="5"/>
      <c r="J216" s="5"/>
      <c r="K216" s="5"/>
      <c r="L216" s="5"/>
      <c r="M216" s="5"/>
    </row>
    <row r="217" spans="1:13" x14ac:dyDescent="0.25">
      <c r="A217" s="5"/>
      <c r="B217" s="5"/>
      <c r="C217" s="5"/>
      <c r="D217" s="5"/>
      <c r="E217" s="5"/>
      <c r="F217" s="5"/>
      <c r="G217" s="5"/>
      <c r="H217" s="5"/>
      <c r="I217" s="5"/>
      <c r="J217" s="5"/>
      <c r="K217" s="5"/>
      <c r="L217" s="5"/>
      <c r="M217" s="5"/>
    </row>
    <row r="218" spans="1:13" x14ac:dyDescent="0.25">
      <c r="A218" s="5"/>
      <c r="B218" s="5"/>
      <c r="C218" s="5"/>
      <c r="D218" s="5"/>
      <c r="E218" s="5"/>
      <c r="F218" s="5"/>
      <c r="G218" s="5"/>
      <c r="H218" s="5"/>
      <c r="I218" s="5"/>
      <c r="J218" s="5"/>
      <c r="K218" s="5"/>
      <c r="L218" s="5"/>
      <c r="M218" s="5"/>
    </row>
    <row r="219" spans="1:13" x14ac:dyDescent="0.25">
      <c r="A219" s="5"/>
      <c r="B219" s="5"/>
      <c r="C219" s="5"/>
      <c r="D219" s="5"/>
      <c r="E219" s="5"/>
      <c r="F219" s="5"/>
      <c r="G219" s="5"/>
      <c r="H219" s="5"/>
      <c r="I219" s="5"/>
      <c r="J219" s="5"/>
      <c r="K219" s="5"/>
      <c r="L219" s="5"/>
      <c r="M219" s="5"/>
    </row>
    <row r="220" spans="1:13" x14ac:dyDescent="0.25">
      <c r="A220" s="5"/>
      <c r="B220" s="5"/>
      <c r="C220" s="5"/>
      <c r="D220" s="5"/>
      <c r="E220" s="5"/>
      <c r="F220" s="5"/>
      <c r="G220" s="5"/>
      <c r="H220" s="5"/>
      <c r="I220" s="5"/>
      <c r="J220" s="5"/>
      <c r="K220" s="5"/>
      <c r="L220" s="5"/>
      <c r="M220" s="5"/>
    </row>
    <row r="221" spans="1:13" x14ac:dyDescent="0.25">
      <c r="A221" s="5"/>
      <c r="B221" s="5"/>
      <c r="C221" s="5"/>
      <c r="D221" s="5"/>
      <c r="E221" s="5"/>
      <c r="F221" s="5"/>
      <c r="G221" s="5"/>
      <c r="H221" s="5"/>
      <c r="I221" s="5"/>
      <c r="J221" s="5"/>
      <c r="K221" s="5"/>
      <c r="L221" s="5"/>
      <c r="M221" s="5"/>
    </row>
    <row r="222" spans="1:13" x14ac:dyDescent="0.25">
      <c r="A222" s="5"/>
      <c r="B222" s="5"/>
      <c r="C222" s="5"/>
      <c r="D222" s="5"/>
      <c r="E222" s="5"/>
      <c r="F222" s="5"/>
      <c r="G222" s="5"/>
      <c r="H222" s="5"/>
      <c r="I222" s="5"/>
      <c r="J222" s="5"/>
      <c r="K222" s="5"/>
      <c r="L222" s="5"/>
      <c r="M222" s="5"/>
    </row>
    <row r="223" spans="1:13" x14ac:dyDescent="0.25">
      <c r="A223" s="5"/>
      <c r="B223" s="5"/>
      <c r="C223" s="5"/>
      <c r="D223" s="5"/>
      <c r="E223" s="5"/>
      <c r="F223" s="5"/>
      <c r="G223" s="5"/>
      <c r="H223" s="5"/>
      <c r="I223" s="5"/>
      <c r="J223" s="5"/>
      <c r="K223" s="5"/>
      <c r="L223" s="5"/>
      <c r="M223" s="5"/>
    </row>
    <row r="224" spans="1:13" x14ac:dyDescent="0.25">
      <c r="A224" s="5"/>
      <c r="B224" s="5"/>
      <c r="C224" s="5"/>
      <c r="D224" s="5"/>
      <c r="E224" s="5"/>
      <c r="F224" s="5"/>
      <c r="G224" s="5"/>
      <c r="H224" s="5"/>
      <c r="I224" s="5"/>
      <c r="J224" s="5"/>
      <c r="K224" s="5"/>
      <c r="L224" s="5"/>
      <c r="M224" s="5"/>
    </row>
    <row r="225" spans="1:13" x14ac:dyDescent="0.25">
      <c r="A225" s="5"/>
      <c r="B225" s="5"/>
      <c r="C225" s="5"/>
      <c r="D225" s="5"/>
      <c r="E225" s="5"/>
      <c r="F225" s="5"/>
      <c r="G225" s="5"/>
      <c r="H225" s="5"/>
      <c r="I225" s="5"/>
      <c r="J225" s="5"/>
      <c r="K225" s="5"/>
      <c r="L225" s="5"/>
      <c r="M225" s="5"/>
    </row>
    <row r="226" spans="1:13" x14ac:dyDescent="0.25">
      <c r="A226" s="5"/>
      <c r="B226" s="5"/>
      <c r="C226" s="5"/>
      <c r="D226" s="5"/>
      <c r="E226" s="5"/>
      <c r="F226" s="5"/>
      <c r="G226" s="5"/>
      <c r="H226" s="5"/>
      <c r="I226" s="5"/>
      <c r="J226" s="5"/>
      <c r="K226" s="5"/>
      <c r="L226" s="5"/>
      <c r="M226" s="5"/>
    </row>
    <row r="227" spans="1:13" x14ac:dyDescent="0.25">
      <c r="A227" s="5"/>
      <c r="B227" s="5"/>
      <c r="C227" s="5"/>
      <c r="D227" s="5"/>
      <c r="E227" s="5"/>
      <c r="F227" s="5"/>
      <c r="G227" s="5"/>
      <c r="H227" s="5"/>
      <c r="I227" s="5"/>
      <c r="J227" s="5"/>
      <c r="K227" s="5"/>
      <c r="L227" s="5"/>
      <c r="M227" s="5"/>
    </row>
    <row r="228" spans="1:13" x14ac:dyDescent="0.25">
      <c r="A228" s="5"/>
      <c r="B228" s="5"/>
      <c r="C228" s="5"/>
      <c r="D228" s="5"/>
      <c r="E228" s="5"/>
      <c r="F228" s="5"/>
      <c r="G228" s="5"/>
      <c r="H228" s="5"/>
      <c r="I228" s="5"/>
      <c r="J228" s="5"/>
      <c r="K228" s="5"/>
      <c r="L228" s="5"/>
      <c r="M228" s="5"/>
    </row>
    <row r="229" spans="1:13" x14ac:dyDescent="0.25">
      <c r="A229" s="5"/>
      <c r="B229" s="5"/>
      <c r="C229" s="5"/>
      <c r="D229" s="5"/>
      <c r="E229" s="5"/>
      <c r="F229" s="5"/>
      <c r="G229" s="5"/>
      <c r="H229" s="5"/>
      <c r="I229" s="5"/>
      <c r="J229" s="5"/>
      <c r="K229" s="5"/>
      <c r="L229" s="5"/>
      <c r="M229" s="5"/>
    </row>
  </sheetData>
  <mergeCells count="33">
    <mergeCell ref="P63:Q63"/>
    <mergeCell ref="A1:Q1"/>
    <mergeCell ref="A2:Q2"/>
    <mergeCell ref="A3:Q3"/>
    <mergeCell ref="A14:Q15"/>
    <mergeCell ref="A16:Q16"/>
    <mergeCell ref="A30:R31"/>
    <mergeCell ref="A32:R32"/>
    <mergeCell ref="A59:R60"/>
    <mergeCell ref="A61:Q61"/>
    <mergeCell ref="B127:E127"/>
    <mergeCell ref="A68:Q69"/>
    <mergeCell ref="A70:N70"/>
    <mergeCell ref="A80:N81"/>
    <mergeCell ref="A82:R82"/>
    <mergeCell ref="A84:N84"/>
    <mergeCell ref="P84:R84"/>
    <mergeCell ref="B121:G121"/>
    <mergeCell ref="B122:G122"/>
    <mergeCell ref="B123:G123"/>
    <mergeCell ref="B124:E124"/>
    <mergeCell ref="B126:E126"/>
    <mergeCell ref="A99:O99"/>
    <mergeCell ref="A109:O109"/>
    <mergeCell ref="B138:E138"/>
    <mergeCell ref="B141:E141"/>
    <mergeCell ref="B144:I144"/>
    <mergeCell ref="B128:E128"/>
    <mergeCell ref="B129:E129"/>
    <mergeCell ref="B132:E132"/>
    <mergeCell ref="B133:E133"/>
    <mergeCell ref="B134:E134"/>
    <mergeCell ref="B135:E135"/>
  </mergeCells>
  <hyperlinks>
    <hyperlink ref="B121" r:id="rId1" xr:uid="{00000000-0004-0000-0400-000000000000}"/>
    <hyperlink ref="B123" r:id="rId2" xr:uid="{00000000-0004-0000-0400-000001000000}"/>
    <hyperlink ref="B126" r:id="rId3" xr:uid="{00000000-0004-0000-0400-000002000000}"/>
    <hyperlink ref="B127" r:id="rId4" xr:uid="{00000000-0004-0000-0400-000003000000}"/>
    <hyperlink ref="B129" r:id="rId5" xr:uid="{00000000-0004-0000-0400-000004000000}"/>
    <hyperlink ref="B128" r:id="rId6" xr:uid="{00000000-0004-0000-0400-000005000000}"/>
    <hyperlink ref="B132" r:id="rId7" xr:uid="{00000000-0004-0000-0400-000006000000}"/>
    <hyperlink ref="B133" r:id="rId8" xr:uid="{00000000-0004-0000-0400-000007000000}"/>
    <hyperlink ref="B138" r:id="rId9" xr:uid="{00000000-0004-0000-0400-000008000000}"/>
    <hyperlink ref="B141" r:id="rId10" location="r=summary;fi=u-ttyRWPCG-nDUQbH0lEicFA" xr:uid="{00000000-0004-0000-0400-000009000000}"/>
    <hyperlink ref="B122" r:id="rId11" xr:uid="{00000000-0004-0000-0400-00000A000000}"/>
    <hyperlink ref="B134" r:id="rId12" xr:uid="{00000000-0004-0000-0400-00000B000000}"/>
    <hyperlink ref="B135" r:id="rId13" xr:uid="{00000000-0004-0000-0400-00000C000000}"/>
    <hyperlink ref="B144" r:id="rId14" location="dashboard/4SRxl9ttSIa0TFDwy9AgFQ/a20962617w41617978p41486707/" xr:uid="{00000000-0004-0000-0400-00000D000000}"/>
  </hyperlinks>
  <pageMargins left="0.7" right="0.7" top="0.75" bottom="0.75" header="0.3" footer="0.3"/>
  <pageSetup orientation="portrait" horizontalDpi="4294967295" verticalDpi="4294967295" r:id="rId15"/>
  <rowBreaks count="1" manualBreakCount="1">
    <brk id="76" max="16383" man="1"/>
  </rowBreaks>
  <colBreaks count="1" manualBreakCount="1">
    <brk id="7" max="1048575" man="1"/>
  </colBreaks>
  <legacyDrawing r:id="rId1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224"/>
  <sheetViews>
    <sheetView topLeftCell="A53" zoomScale="60" zoomScaleNormal="60" workbookViewId="0">
      <selection activeCell="A107" sqref="A107"/>
    </sheetView>
  </sheetViews>
  <sheetFormatPr defaultColWidth="8.625" defaultRowHeight="15" x14ac:dyDescent="0.25"/>
  <cols>
    <col min="1" max="1" width="33.25" style="133" customWidth="1"/>
    <col min="2" max="14" width="9.625" style="133" customWidth="1"/>
    <col min="15" max="15" width="13.625" style="133" customWidth="1"/>
    <col min="16" max="17" width="9.625" style="133" customWidth="1"/>
    <col min="18" max="18" width="13.375" style="133" customWidth="1"/>
    <col min="19" max="19" width="11.875" style="133" customWidth="1"/>
    <col min="20" max="16384" width="8.625" style="133"/>
  </cols>
  <sheetData>
    <row r="1" spans="1:19" ht="25.5" customHeight="1" x14ac:dyDescent="0.25">
      <c r="A1" s="378" t="s">
        <v>216</v>
      </c>
      <c r="B1" s="378"/>
      <c r="C1" s="378"/>
      <c r="D1" s="378"/>
      <c r="E1" s="378"/>
      <c r="F1" s="378"/>
      <c r="G1" s="378"/>
      <c r="H1" s="378"/>
      <c r="I1" s="378"/>
      <c r="J1" s="378"/>
      <c r="K1" s="378"/>
      <c r="L1" s="378"/>
      <c r="M1" s="378"/>
      <c r="N1" s="378"/>
      <c r="O1" s="378"/>
      <c r="P1" s="378"/>
      <c r="Q1" s="12"/>
      <c r="R1" s="12"/>
      <c r="S1" s="12"/>
    </row>
    <row r="2" spans="1:19" x14ac:dyDescent="0.25">
      <c r="A2" s="379"/>
      <c r="B2" s="379"/>
      <c r="C2" s="379"/>
      <c r="D2" s="379"/>
      <c r="E2" s="379"/>
      <c r="F2" s="379"/>
      <c r="G2" s="379"/>
      <c r="H2" s="379"/>
      <c r="I2" s="379"/>
      <c r="J2" s="379"/>
      <c r="K2" s="379"/>
      <c r="L2" s="379"/>
      <c r="M2" s="379"/>
      <c r="N2" s="379"/>
      <c r="O2" s="379"/>
      <c r="P2" s="379"/>
      <c r="Q2" s="86"/>
      <c r="R2" s="86"/>
      <c r="S2" s="86"/>
    </row>
    <row r="3" spans="1:19" ht="25.15" customHeight="1" x14ac:dyDescent="0.25">
      <c r="A3" s="380" t="s">
        <v>31</v>
      </c>
      <c r="B3" s="381"/>
      <c r="C3" s="381"/>
      <c r="D3" s="381"/>
      <c r="E3" s="381"/>
      <c r="F3" s="381"/>
      <c r="G3" s="381"/>
      <c r="H3" s="381"/>
      <c r="I3" s="381"/>
      <c r="J3" s="381"/>
      <c r="K3" s="381"/>
      <c r="L3" s="381"/>
      <c r="M3" s="381"/>
      <c r="N3" s="381"/>
      <c r="O3" s="381"/>
      <c r="P3" s="381"/>
    </row>
    <row r="4" spans="1:19" s="6" customFormat="1" x14ac:dyDescent="0.25">
      <c r="A4" s="14"/>
      <c r="B4" s="15" t="s">
        <v>25</v>
      </c>
      <c r="C4" s="15" t="s">
        <v>3</v>
      </c>
      <c r="D4" s="16" t="s">
        <v>4</v>
      </c>
      <c r="E4" s="17" t="s">
        <v>5</v>
      </c>
      <c r="F4" s="17" t="s">
        <v>6</v>
      </c>
      <c r="G4" s="17" t="s">
        <v>7</v>
      </c>
      <c r="H4" s="17" t="s">
        <v>8</v>
      </c>
      <c r="I4" s="17" t="s">
        <v>22</v>
      </c>
      <c r="J4" s="17" t="s">
        <v>20</v>
      </c>
      <c r="K4" s="17" t="s">
        <v>21</v>
      </c>
      <c r="L4" s="17" t="s">
        <v>19</v>
      </c>
      <c r="M4" s="17" t="s">
        <v>26</v>
      </c>
      <c r="N4" s="17">
        <v>2017</v>
      </c>
      <c r="O4" s="18">
        <v>2016</v>
      </c>
      <c r="P4" s="17">
        <v>2015</v>
      </c>
      <c r="Q4" s="133"/>
    </row>
    <row r="5" spans="1:19" s="6" customFormat="1" ht="18.75" x14ac:dyDescent="0.3">
      <c r="A5" s="19" t="s">
        <v>56</v>
      </c>
      <c r="B5" s="20"/>
      <c r="C5" s="20"/>
      <c r="D5" s="21"/>
      <c r="E5" s="22"/>
      <c r="F5" s="22"/>
      <c r="G5" s="22"/>
      <c r="H5" s="22"/>
      <c r="I5" s="22"/>
      <c r="J5" s="22"/>
      <c r="K5" s="22"/>
      <c r="L5" s="22"/>
      <c r="M5" s="22"/>
      <c r="N5" s="22"/>
      <c r="O5" s="23"/>
      <c r="P5" s="22"/>
      <c r="Q5" s="133"/>
    </row>
    <row r="6" spans="1:19" x14ac:dyDescent="0.25">
      <c r="A6" s="24" t="s">
        <v>60</v>
      </c>
      <c r="B6" s="25">
        <v>2590</v>
      </c>
      <c r="C6" s="25">
        <v>2616</v>
      </c>
      <c r="D6" s="25">
        <v>2628</v>
      </c>
      <c r="E6" s="25">
        <v>2637</v>
      </c>
      <c r="F6" s="25">
        <v>2648</v>
      </c>
      <c r="G6" s="25">
        <v>2662</v>
      </c>
      <c r="H6" s="25">
        <v>2699</v>
      </c>
      <c r="I6" s="25">
        <v>2702</v>
      </c>
      <c r="J6" s="25">
        <v>2720</v>
      </c>
      <c r="K6" s="25">
        <v>2722</v>
      </c>
      <c r="L6" s="25">
        <v>2727</v>
      </c>
      <c r="M6" s="124">
        <v>2737</v>
      </c>
      <c r="N6" s="124">
        <v>2551</v>
      </c>
      <c r="O6" s="25">
        <v>2260</v>
      </c>
      <c r="P6" s="25">
        <v>1717</v>
      </c>
    </row>
    <row r="7" spans="1:19" x14ac:dyDescent="0.25">
      <c r="A7" s="24" t="s">
        <v>61</v>
      </c>
      <c r="B7" s="25">
        <v>495</v>
      </c>
      <c r="C7" s="25">
        <v>496</v>
      </c>
      <c r="D7" s="25">
        <v>505</v>
      </c>
      <c r="E7" s="25">
        <v>507</v>
      </c>
      <c r="F7" s="25">
        <v>509</v>
      </c>
      <c r="G7" s="25">
        <v>510</v>
      </c>
      <c r="H7" s="25">
        <v>513</v>
      </c>
      <c r="I7" s="25">
        <v>517</v>
      </c>
      <c r="J7" s="25">
        <v>526</v>
      </c>
      <c r="K7" s="25">
        <v>516</v>
      </c>
      <c r="L7" s="25">
        <v>520</v>
      </c>
      <c r="M7" s="25">
        <v>523</v>
      </c>
      <c r="N7" s="25">
        <v>493</v>
      </c>
      <c r="O7" s="25">
        <v>402</v>
      </c>
      <c r="P7" s="25">
        <v>298</v>
      </c>
    </row>
    <row r="8" spans="1:19" x14ac:dyDescent="0.25">
      <c r="A8" s="24" t="s">
        <v>62</v>
      </c>
      <c r="B8" s="25">
        <v>161</v>
      </c>
      <c r="C8" s="25">
        <v>164</v>
      </c>
      <c r="D8" s="25">
        <v>164</v>
      </c>
      <c r="E8" s="25">
        <v>164</v>
      </c>
      <c r="F8" s="25">
        <v>166</v>
      </c>
      <c r="G8" s="25">
        <v>166</v>
      </c>
      <c r="H8" s="25">
        <v>167</v>
      </c>
      <c r="I8" s="25">
        <v>166</v>
      </c>
      <c r="J8" s="25">
        <v>166</v>
      </c>
      <c r="K8" s="25">
        <v>166</v>
      </c>
      <c r="L8" s="25">
        <v>166</v>
      </c>
      <c r="M8" s="25">
        <v>170</v>
      </c>
      <c r="N8" s="25">
        <v>161</v>
      </c>
      <c r="O8" s="25">
        <v>148</v>
      </c>
      <c r="P8" s="25" t="s">
        <v>16</v>
      </c>
    </row>
    <row r="9" spans="1:19" x14ac:dyDescent="0.25">
      <c r="A9" s="24" t="s">
        <v>63</v>
      </c>
      <c r="B9" s="25">
        <v>486</v>
      </c>
      <c r="C9" s="25">
        <v>494</v>
      </c>
      <c r="D9" s="25">
        <v>505</v>
      </c>
      <c r="E9" s="25">
        <v>521</v>
      </c>
      <c r="F9" s="25">
        <v>542</v>
      </c>
      <c r="G9" s="25">
        <v>554</v>
      </c>
      <c r="H9" s="25">
        <v>567</v>
      </c>
      <c r="I9" s="25">
        <v>581</v>
      </c>
      <c r="J9" s="25">
        <v>613</v>
      </c>
      <c r="K9" s="25">
        <v>622</v>
      </c>
      <c r="L9" s="25">
        <v>631</v>
      </c>
      <c r="M9" s="25">
        <v>641</v>
      </c>
      <c r="N9" s="25">
        <v>467</v>
      </c>
      <c r="O9" s="25">
        <v>294</v>
      </c>
      <c r="P9" s="25" t="s">
        <v>16</v>
      </c>
    </row>
    <row r="10" spans="1:19" x14ac:dyDescent="0.25">
      <c r="A10" s="84" t="s">
        <v>30</v>
      </c>
      <c r="B10" s="25">
        <v>9139</v>
      </c>
      <c r="C10" s="124">
        <v>9038</v>
      </c>
      <c r="D10" s="25">
        <v>9042</v>
      </c>
      <c r="E10" s="25">
        <v>9178</v>
      </c>
      <c r="F10" s="25">
        <v>9300</v>
      </c>
      <c r="G10" s="97">
        <v>9508</v>
      </c>
      <c r="H10" s="124">
        <v>14000</v>
      </c>
      <c r="I10" s="124">
        <v>14905</v>
      </c>
      <c r="J10" s="124">
        <v>14925</v>
      </c>
      <c r="K10" s="124">
        <v>11750</v>
      </c>
      <c r="L10" s="124">
        <v>11979</v>
      </c>
      <c r="M10" s="124">
        <v>12039</v>
      </c>
      <c r="N10" s="25">
        <v>8921</v>
      </c>
      <c r="O10" s="25">
        <v>7795</v>
      </c>
      <c r="P10" s="25">
        <v>5498</v>
      </c>
    </row>
    <row r="11" spans="1:19" x14ac:dyDescent="0.25">
      <c r="A11" s="26" t="s">
        <v>29</v>
      </c>
      <c r="B11" s="27">
        <f t="shared" ref="B11:G11" si="0">SUM(B6:B10)</f>
        <v>12871</v>
      </c>
      <c r="C11" s="27">
        <f t="shared" si="0"/>
        <v>12808</v>
      </c>
      <c r="D11" s="27">
        <f t="shared" si="0"/>
        <v>12844</v>
      </c>
      <c r="E11" s="27">
        <f t="shared" si="0"/>
        <v>13007</v>
      </c>
      <c r="F11" s="27">
        <f t="shared" si="0"/>
        <v>13165</v>
      </c>
      <c r="G11" s="27">
        <f t="shared" si="0"/>
        <v>13400</v>
      </c>
      <c r="H11" s="144">
        <f>SUM(H6:H10)</f>
        <v>17946</v>
      </c>
      <c r="I11" s="27">
        <f>SUM(I6:I10)</f>
        <v>18871</v>
      </c>
      <c r="J11" s="144">
        <f>SUM(J6:J10)</f>
        <v>18950</v>
      </c>
      <c r="K11" s="144">
        <f>SUM(K6:K10)</f>
        <v>15776</v>
      </c>
      <c r="L11" s="27">
        <f>SUM(L6:L10)</f>
        <v>16023</v>
      </c>
      <c r="M11" s="144">
        <f>SUM(M7:M10)</f>
        <v>13373</v>
      </c>
      <c r="N11" s="144">
        <f t="shared" ref="N11:P11" si="1">SUM(N6:N10)</f>
        <v>12593</v>
      </c>
      <c r="O11" s="27">
        <f t="shared" si="1"/>
        <v>10899</v>
      </c>
      <c r="P11" s="27">
        <f t="shared" si="1"/>
        <v>7513</v>
      </c>
    </row>
    <row r="12" spans="1:19" x14ac:dyDescent="0.25">
      <c r="A12" s="24" t="s">
        <v>9</v>
      </c>
      <c r="B12" s="25"/>
      <c r="C12" s="25"/>
      <c r="D12" s="25"/>
      <c r="E12" s="25"/>
      <c r="F12" s="25"/>
      <c r="G12" s="25"/>
      <c r="H12" s="25"/>
      <c r="I12" s="25"/>
      <c r="J12" s="25"/>
      <c r="K12" s="25"/>
      <c r="L12" s="25"/>
      <c r="M12" s="25"/>
      <c r="N12" s="25"/>
      <c r="O12" s="25"/>
      <c r="P12" s="25"/>
      <c r="R12" s="3"/>
    </row>
    <row r="13" spans="1:19" s="6" customFormat="1" x14ac:dyDescent="0.25">
      <c r="A13" s="26" t="s">
        <v>10</v>
      </c>
      <c r="B13" s="27">
        <f>SUM(B11)</f>
        <v>12871</v>
      </c>
      <c r="C13" s="27">
        <f>SUM(C11)</f>
        <v>12808</v>
      </c>
      <c r="D13" s="27">
        <f>SUM(D11)</f>
        <v>12844</v>
      </c>
      <c r="E13" s="27">
        <f>SUM(E11)</f>
        <v>13007</v>
      </c>
      <c r="F13" s="27">
        <v>13165</v>
      </c>
      <c r="G13" s="27">
        <v>13400</v>
      </c>
      <c r="H13" s="144">
        <f>SUM(H8:H12)</f>
        <v>32680</v>
      </c>
      <c r="I13" s="27">
        <f>SUM(I8:I12)</f>
        <v>34523</v>
      </c>
      <c r="J13" s="144">
        <f>SUM(J8:J12)</f>
        <v>34654</v>
      </c>
      <c r="K13" s="144">
        <f>SUM(K8:K12)</f>
        <v>28314</v>
      </c>
      <c r="L13" s="27">
        <f>SUM(L8:L12)</f>
        <v>28799</v>
      </c>
      <c r="M13" s="144">
        <f>SUM(M9:M12)</f>
        <v>26053</v>
      </c>
      <c r="N13" s="27">
        <v>12593</v>
      </c>
      <c r="O13" s="27">
        <f>SUM(O11)</f>
        <v>10899</v>
      </c>
      <c r="P13" s="27">
        <f>SUM(P11:P12)</f>
        <v>7513</v>
      </c>
      <c r="Q13" s="133"/>
    </row>
    <row r="14" spans="1:19" s="6" customFormat="1" x14ac:dyDescent="0.25">
      <c r="A14" s="382"/>
      <c r="B14" s="382"/>
      <c r="C14" s="382"/>
      <c r="D14" s="382"/>
      <c r="E14" s="382"/>
      <c r="F14" s="382"/>
      <c r="G14" s="382"/>
      <c r="H14" s="382"/>
      <c r="I14" s="382"/>
      <c r="J14" s="382"/>
      <c r="K14" s="382"/>
      <c r="L14" s="382"/>
      <c r="M14" s="382"/>
      <c r="N14" s="382"/>
      <c r="O14" s="382"/>
      <c r="P14" s="382"/>
      <c r="Q14" s="9"/>
      <c r="R14" s="9"/>
    </row>
    <row r="15" spans="1:19" s="6" customFormat="1" x14ac:dyDescent="0.25">
      <c r="A15" s="383"/>
      <c r="B15" s="383"/>
      <c r="C15" s="383"/>
      <c r="D15" s="383"/>
      <c r="E15" s="383"/>
      <c r="F15" s="383"/>
      <c r="G15" s="383"/>
      <c r="H15" s="383"/>
      <c r="I15" s="383"/>
      <c r="J15" s="383"/>
      <c r="K15" s="383"/>
      <c r="L15" s="383"/>
      <c r="M15" s="383"/>
      <c r="N15" s="383"/>
      <c r="O15" s="383"/>
      <c r="P15" s="383"/>
      <c r="Q15" s="9"/>
      <c r="R15" s="9"/>
    </row>
    <row r="16" spans="1:19" ht="25.15" customHeight="1" x14ac:dyDescent="0.25">
      <c r="A16" s="384" t="s">
        <v>13</v>
      </c>
      <c r="B16" s="385"/>
      <c r="C16" s="385"/>
      <c r="D16" s="385"/>
      <c r="E16" s="385"/>
      <c r="F16" s="385"/>
      <c r="G16" s="385"/>
      <c r="H16" s="385"/>
      <c r="I16" s="385"/>
      <c r="J16" s="385"/>
      <c r="K16" s="385"/>
      <c r="L16" s="385"/>
      <c r="M16" s="385"/>
      <c r="N16" s="385"/>
      <c r="O16" s="385"/>
      <c r="P16" s="385"/>
    </row>
    <row r="17" spans="1:19" s="6" customFormat="1" x14ac:dyDescent="0.25">
      <c r="A17" s="14"/>
      <c r="B17" s="15" t="s">
        <v>25</v>
      </c>
      <c r="C17" s="15" t="s">
        <v>3</v>
      </c>
      <c r="D17" s="16" t="s">
        <v>4</v>
      </c>
      <c r="E17" s="17" t="s">
        <v>5</v>
      </c>
      <c r="F17" s="17" t="s">
        <v>6</v>
      </c>
      <c r="G17" s="17" t="s">
        <v>7</v>
      </c>
      <c r="H17" s="17" t="s">
        <v>8</v>
      </c>
      <c r="I17" s="17" t="s">
        <v>22</v>
      </c>
      <c r="J17" s="17" t="s">
        <v>20</v>
      </c>
      <c r="K17" s="17" t="s">
        <v>21</v>
      </c>
      <c r="L17" s="17" t="s">
        <v>19</v>
      </c>
      <c r="M17" s="18" t="s">
        <v>26</v>
      </c>
      <c r="N17" s="18">
        <v>2018</v>
      </c>
      <c r="O17" s="18">
        <v>2017</v>
      </c>
      <c r="P17" s="119">
        <v>2016</v>
      </c>
      <c r="Q17" s="18">
        <v>2015</v>
      </c>
      <c r="R17" s="133"/>
    </row>
    <row r="18" spans="1:19" s="6" customFormat="1" ht="18.75" x14ac:dyDescent="0.3">
      <c r="A18" s="29"/>
      <c r="B18" s="30"/>
      <c r="C18" s="30"/>
      <c r="D18" s="31"/>
      <c r="E18" s="32"/>
      <c r="F18" s="32"/>
      <c r="G18" s="32"/>
      <c r="H18" s="32"/>
      <c r="I18" s="32"/>
      <c r="J18" s="32"/>
      <c r="K18" s="32"/>
      <c r="L18" s="32"/>
      <c r="M18" s="33"/>
      <c r="N18" s="180"/>
      <c r="O18" s="412" t="s">
        <v>64</v>
      </c>
      <c r="P18" s="413"/>
      <c r="Q18" s="413"/>
      <c r="R18" s="133"/>
      <c r="S18" s="133"/>
    </row>
    <row r="19" spans="1:19" s="6" customFormat="1" x14ac:dyDescent="0.25">
      <c r="A19" s="34" t="s">
        <v>111</v>
      </c>
      <c r="B19" s="35"/>
      <c r="C19" s="36"/>
      <c r="D19" s="35"/>
      <c r="E19" s="36"/>
      <c r="F19" s="36"/>
      <c r="G19" s="36"/>
      <c r="H19" s="36"/>
      <c r="I19" s="36"/>
      <c r="J19" s="36"/>
      <c r="K19" s="36"/>
      <c r="L19" s="36"/>
      <c r="M19" s="37"/>
      <c r="N19" s="37"/>
      <c r="O19" s="37"/>
      <c r="P19" s="108"/>
      <c r="Q19" s="37"/>
      <c r="R19" s="133"/>
    </row>
    <row r="20" spans="1:19" x14ac:dyDescent="0.25">
      <c r="A20" s="24" t="s">
        <v>32</v>
      </c>
      <c r="B20" s="131">
        <v>9560</v>
      </c>
      <c r="C20" s="131">
        <v>6708</v>
      </c>
      <c r="D20" s="131">
        <v>5659</v>
      </c>
      <c r="E20" s="131">
        <v>9627</v>
      </c>
      <c r="F20" s="131">
        <v>7570</v>
      </c>
      <c r="G20" s="131">
        <v>4004</v>
      </c>
      <c r="H20" s="131">
        <v>7191</v>
      </c>
      <c r="I20" s="131">
        <v>4268</v>
      </c>
      <c r="J20" s="38">
        <v>7185</v>
      </c>
      <c r="K20" s="131">
        <v>6272</v>
      </c>
      <c r="L20" s="38">
        <v>6173</v>
      </c>
      <c r="M20" s="38">
        <v>8854</v>
      </c>
      <c r="N20" s="131">
        <f>SUM(B20:M20)</f>
        <v>83071</v>
      </c>
      <c r="O20" s="131">
        <v>153341</v>
      </c>
      <c r="P20" s="110">
        <v>200970</v>
      </c>
      <c r="Q20" s="38">
        <v>129603</v>
      </c>
    </row>
    <row r="21" spans="1:19" x14ac:dyDescent="0.25">
      <c r="A21" s="24" t="s">
        <v>33</v>
      </c>
      <c r="B21" s="131"/>
      <c r="C21" s="38"/>
      <c r="D21" s="38"/>
      <c r="E21" s="38"/>
      <c r="F21" s="38"/>
      <c r="G21" s="40"/>
      <c r="H21" s="131">
        <v>584</v>
      </c>
      <c r="I21" s="131"/>
      <c r="J21" s="38">
        <v>879</v>
      </c>
      <c r="K21" s="38"/>
      <c r="L21" s="38"/>
      <c r="M21" s="38"/>
      <c r="N21" s="131">
        <v>1463</v>
      </c>
      <c r="O21" s="131">
        <v>12725</v>
      </c>
      <c r="P21" s="111">
        <v>13876</v>
      </c>
      <c r="Q21" s="38">
        <v>11201</v>
      </c>
    </row>
    <row r="22" spans="1:19" x14ac:dyDescent="0.25">
      <c r="A22" s="34" t="s">
        <v>65</v>
      </c>
      <c r="B22" s="35"/>
      <c r="C22" s="35"/>
      <c r="D22" s="35"/>
      <c r="E22" s="35"/>
      <c r="F22" s="35"/>
      <c r="G22" s="35"/>
      <c r="H22" s="35"/>
      <c r="I22" s="35"/>
      <c r="J22" s="35"/>
      <c r="K22" s="35"/>
      <c r="L22" s="35"/>
      <c r="M22" s="35"/>
      <c r="N22" s="35"/>
      <c r="O22" s="35"/>
      <c r="P22" s="108"/>
      <c r="Q22" s="35"/>
    </row>
    <row r="23" spans="1:19" x14ac:dyDescent="0.25">
      <c r="A23" s="24" t="s">
        <v>32</v>
      </c>
      <c r="B23" s="122">
        <v>4437</v>
      </c>
      <c r="C23" s="131">
        <v>3424</v>
      </c>
      <c r="D23" s="131">
        <v>3001</v>
      </c>
      <c r="E23" s="131">
        <v>2851</v>
      </c>
      <c r="F23" s="131">
        <v>3295</v>
      </c>
      <c r="G23" s="131">
        <v>3515</v>
      </c>
      <c r="H23" s="131">
        <v>4412</v>
      </c>
      <c r="I23" s="131">
        <v>3508</v>
      </c>
      <c r="J23" s="38">
        <v>2262</v>
      </c>
      <c r="K23" s="38">
        <v>3872</v>
      </c>
      <c r="L23" s="38">
        <v>2226</v>
      </c>
      <c r="M23" s="38">
        <v>3728</v>
      </c>
      <c r="N23" s="131">
        <f>SUM(B23:M23)</f>
        <v>40531</v>
      </c>
      <c r="O23" s="131">
        <v>64657</v>
      </c>
      <c r="P23" s="110">
        <v>144082</v>
      </c>
      <c r="Q23" s="38">
        <v>45780</v>
      </c>
    </row>
    <row r="24" spans="1:19" x14ac:dyDescent="0.25">
      <c r="A24" s="24" t="s">
        <v>33</v>
      </c>
      <c r="B24" s="38"/>
      <c r="C24" s="38"/>
      <c r="D24" s="38"/>
      <c r="E24" s="38"/>
      <c r="F24" s="38"/>
      <c r="G24" s="38"/>
      <c r="H24" s="38"/>
      <c r="I24" s="38"/>
      <c r="J24" s="38"/>
      <c r="K24" s="38"/>
      <c r="L24" s="38"/>
      <c r="M24" s="38"/>
      <c r="N24" s="38"/>
      <c r="O24" s="38"/>
      <c r="P24" s="111"/>
      <c r="Q24" s="38"/>
    </row>
    <row r="25" spans="1:19" x14ac:dyDescent="0.25">
      <c r="A25" s="34" t="s">
        <v>2</v>
      </c>
      <c r="B25" s="35"/>
      <c r="C25" s="35"/>
      <c r="D25" s="35"/>
      <c r="E25" s="35"/>
      <c r="F25" s="35"/>
      <c r="G25" s="35"/>
      <c r="H25" s="35"/>
      <c r="I25" s="35"/>
      <c r="J25" s="35"/>
      <c r="K25" s="35"/>
      <c r="L25" s="35"/>
      <c r="M25" s="35"/>
      <c r="N25" s="35"/>
      <c r="O25" s="35"/>
      <c r="P25" s="109"/>
      <c r="Q25" s="35"/>
    </row>
    <row r="26" spans="1:19" x14ac:dyDescent="0.25">
      <c r="A26" s="39" t="s">
        <v>34</v>
      </c>
      <c r="B26" s="134">
        <v>1677</v>
      </c>
      <c r="C26" s="134">
        <v>2030</v>
      </c>
      <c r="D26" s="134">
        <v>4017</v>
      </c>
      <c r="E26" s="134">
        <v>4915</v>
      </c>
      <c r="F26" s="134">
        <v>5086</v>
      </c>
      <c r="G26" s="134">
        <v>2978</v>
      </c>
      <c r="H26" s="134">
        <v>1146</v>
      </c>
      <c r="I26" s="134">
        <v>1157</v>
      </c>
      <c r="J26" s="40">
        <v>1286</v>
      </c>
      <c r="K26" s="40">
        <v>1192</v>
      </c>
      <c r="L26" s="40">
        <v>841</v>
      </c>
      <c r="M26" s="143">
        <v>1065</v>
      </c>
      <c r="N26" s="185">
        <f>SUM(B26:M26)</f>
        <v>27390</v>
      </c>
      <c r="O26" s="185">
        <v>70744</v>
      </c>
      <c r="P26" s="111">
        <v>34569</v>
      </c>
      <c r="Q26" s="40" t="s">
        <v>16</v>
      </c>
    </row>
    <row r="27" spans="1:19" x14ac:dyDescent="0.25">
      <c r="A27" s="34" t="s">
        <v>35</v>
      </c>
      <c r="B27" s="35"/>
      <c r="C27" s="35"/>
      <c r="D27" s="35"/>
      <c r="E27" s="35"/>
      <c r="F27" s="35"/>
      <c r="G27" s="35"/>
      <c r="H27" s="35"/>
      <c r="I27" s="35"/>
      <c r="J27" s="35"/>
      <c r="K27" s="35"/>
      <c r="L27" s="35"/>
      <c r="M27" s="35"/>
      <c r="N27" s="35"/>
      <c r="O27" s="35"/>
      <c r="P27" s="109"/>
      <c r="Q27" s="35"/>
    </row>
    <row r="28" spans="1:19" x14ac:dyDescent="0.25">
      <c r="A28" s="39" t="s">
        <v>36</v>
      </c>
      <c r="B28" s="40">
        <v>26</v>
      </c>
      <c r="C28" s="40">
        <v>49</v>
      </c>
      <c r="D28" s="40">
        <v>5</v>
      </c>
      <c r="E28" s="40">
        <v>7</v>
      </c>
      <c r="F28" s="40">
        <v>54</v>
      </c>
      <c r="G28" s="40">
        <v>55</v>
      </c>
      <c r="H28" s="40">
        <v>39</v>
      </c>
      <c r="I28" s="40">
        <v>1</v>
      </c>
      <c r="J28" s="40">
        <v>4</v>
      </c>
      <c r="K28" s="40">
        <v>6</v>
      </c>
      <c r="L28" s="40">
        <v>68</v>
      </c>
      <c r="M28" s="40">
        <v>73</v>
      </c>
      <c r="N28" s="40">
        <f>SUM(B28:M28)</f>
        <v>387</v>
      </c>
      <c r="O28" s="40">
        <v>422</v>
      </c>
      <c r="P28" s="110">
        <v>508</v>
      </c>
      <c r="Q28" s="40">
        <v>611</v>
      </c>
    </row>
    <row r="29" spans="1:19" s="6" customFormat="1" x14ac:dyDescent="0.25">
      <c r="A29" s="41" t="s">
        <v>11</v>
      </c>
      <c r="B29" s="132">
        <f t="shared" ref="B29:N29" si="2">SUM(B20:B28)</f>
        <v>15700</v>
      </c>
      <c r="C29" s="132">
        <f t="shared" si="2"/>
        <v>12211</v>
      </c>
      <c r="D29" s="132">
        <f t="shared" si="2"/>
        <v>12682</v>
      </c>
      <c r="E29" s="132">
        <f t="shared" si="2"/>
        <v>17400</v>
      </c>
      <c r="F29" s="132">
        <f t="shared" si="2"/>
        <v>16005</v>
      </c>
      <c r="G29" s="132">
        <f t="shared" si="2"/>
        <v>10552</v>
      </c>
      <c r="H29" s="132">
        <f t="shared" si="2"/>
        <v>13372</v>
      </c>
      <c r="I29" s="132">
        <f t="shared" si="2"/>
        <v>8934</v>
      </c>
      <c r="J29" s="42">
        <f t="shared" si="2"/>
        <v>11616</v>
      </c>
      <c r="K29" s="132">
        <f t="shared" si="2"/>
        <v>11342</v>
      </c>
      <c r="L29" s="42">
        <f t="shared" si="2"/>
        <v>9308</v>
      </c>
      <c r="M29" s="42">
        <f t="shared" si="2"/>
        <v>13720</v>
      </c>
      <c r="N29" s="132">
        <f t="shared" si="2"/>
        <v>152842</v>
      </c>
      <c r="O29" s="132">
        <v>301899</v>
      </c>
      <c r="P29" s="112">
        <f>SUM(P19:P28)</f>
        <v>394005</v>
      </c>
      <c r="Q29" s="104">
        <f>SUM(Q20:Q28)</f>
        <v>187195</v>
      </c>
      <c r="R29" s="133"/>
    </row>
    <row r="30" spans="1:19" x14ac:dyDescent="0.25">
      <c r="A30" s="386"/>
      <c r="B30" s="386"/>
      <c r="C30" s="386"/>
      <c r="D30" s="386"/>
      <c r="E30" s="386"/>
      <c r="F30" s="386"/>
      <c r="G30" s="386"/>
      <c r="H30" s="386"/>
      <c r="I30" s="386"/>
      <c r="J30" s="386"/>
      <c r="K30" s="386"/>
      <c r="L30" s="386"/>
      <c r="M30" s="386"/>
      <c r="N30" s="386"/>
      <c r="O30" s="386"/>
      <c r="P30" s="386"/>
      <c r="Q30" s="386"/>
    </row>
    <row r="31" spans="1:19" x14ac:dyDescent="0.25">
      <c r="A31" s="387"/>
      <c r="B31" s="387"/>
      <c r="C31" s="387"/>
      <c r="D31" s="387"/>
      <c r="E31" s="387"/>
      <c r="F31" s="387"/>
      <c r="G31" s="387"/>
      <c r="H31" s="387"/>
      <c r="I31" s="387"/>
      <c r="J31" s="387"/>
      <c r="K31" s="387"/>
      <c r="L31" s="387"/>
      <c r="M31" s="387"/>
      <c r="N31" s="387"/>
      <c r="O31" s="387"/>
      <c r="P31" s="387"/>
      <c r="Q31" s="387"/>
    </row>
    <row r="32" spans="1:19" ht="25.15" customHeight="1" x14ac:dyDescent="0.25">
      <c r="A32" s="388" t="s">
        <v>14</v>
      </c>
      <c r="B32" s="389"/>
      <c r="C32" s="389"/>
      <c r="D32" s="389"/>
      <c r="E32" s="389"/>
      <c r="F32" s="389"/>
      <c r="G32" s="389"/>
      <c r="H32" s="389"/>
      <c r="I32" s="389"/>
      <c r="J32" s="389"/>
      <c r="K32" s="389"/>
      <c r="L32" s="389"/>
      <c r="M32" s="389"/>
      <c r="N32" s="389"/>
      <c r="O32" s="389"/>
      <c r="P32" s="389"/>
      <c r="Q32" s="389"/>
    </row>
    <row r="33" spans="1:18" s="6" customFormat="1" x14ac:dyDescent="0.25">
      <c r="A33" s="17"/>
      <c r="B33" s="17" t="s">
        <v>25</v>
      </c>
      <c r="C33" s="17" t="s">
        <v>3</v>
      </c>
      <c r="D33" s="15" t="s">
        <v>24</v>
      </c>
      <c r="E33" s="17" t="s">
        <v>5</v>
      </c>
      <c r="F33" s="15" t="s">
        <v>23</v>
      </c>
      <c r="G33" s="16" t="s">
        <v>7</v>
      </c>
      <c r="H33" s="17" t="s">
        <v>18</v>
      </c>
      <c r="I33" s="17" t="s">
        <v>22</v>
      </c>
      <c r="J33" s="17" t="s">
        <v>20</v>
      </c>
      <c r="K33" s="17" t="s">
        <v>21</v>
      </c>
      <c r="L33" s="17" t="s">
        <v>19</v>
      </c>
      <c r="M33" s="17" t="s">
        <v>26</v>
      </c>
      <c r="N33" s="17">
        <v>2018</v>
      </c>
      <c r="O33" s="17">
        <v>2017</v>
      </c>
      <c r="P33" s="17">
        <v>2016</v>
      </c>
      <c r="Q33" s="17">
        <v>2015</v>
      </c>
    </row>
    <row r="34" spans="1:18" s="6" customFormat="1" ht="18.75" x14ac:dyDescent="0.3">
      <c r="A34" s="45"/>
      <c r="B34" s="46"/>
      <c r="C34" s="46"/>
      <c r="D34" s="47"/>
      <c r="E34" s="46"/>
      <c r="F34" s="47"/>
      <c r="G34" s="48"/>
      <c r="H34" s="46"/>
      <c r="I34" s="46"/>
      <c r="J34" s="46"/>
      <c r="K34" s="46"/>
      <c r="L34" s="46"/>
      <c r="M34" s="46"/>
      <c r="N34" s="181"/>
      <c r="O34" s="414" t="s">
        <v>64</v>
      </c>
      <c r="P34" s="415"/>
      <c r="Q34" s="416"/>
    </row>
    <row r="35" spans="1:18" s="6" customFormat="1" x14ac:dyDescent="0.25">
      <c r="A35" s="49" t="s">
        <v>0</v>
      </c>
      <c r="B35" s="50"/>
      <c r="C35" s="50"/>
      <c r="D35" s="51"/>
      <c r="E35" s="50"/>
      <c r="F35" s="51"/>
      <c r="G35" s="52"/>
      <c r="H35" s="50"/>
      <c r="I35" s="50"/>
      <c r="J35" s="50"/>
      <c r="K35" s="50"/>
      <c r="L35" s="50"/>
      <c r="M35" s="50"/>
      <c r="N35" s="50"/>
      <c r="O35" s="50"/>
      <c r="P35" s="50"/>
      <c r="Q35" s="50"/>
    </row>
    <row r="36" spans="1:18" s="6" customFormat="1" x14ac:dyDescent="0.25">
      <c r="A36" s="53" t="s">
        <v>66</v>
      </c>
      <c r="B36" s="40">
        <v>401</v>
      </c>
      <c r="C36" s="40">
        <v>653</v>
      </c>
      <c r="D36" s="40">
        <v>288</v>
      </c>
      <c r="E36" s="40">
        <v>332</v>
      </c>
      <c r="F36" s="40">
        <v>347</v>
      </c>
      <c r="G36" s="40">
        <v>96</v>
      </c>
      <c r="H36" s="40">
        <v>329</v>
      </c>
      <c r="I36" s="40">
        <v>196</v>
      </c>
      <c r="J36" s="252">
        <v>365</v>
      </c>
      <c r="K36" s="40">
        <v>301</v>
      </c>
      <c r="L36" s="40">
        <v>196</v>
      </c>
      <c r="M36" s="40">
        <v>284</v>
      </c>
      <c r="N36" s="40">
        <f>SUM(B36:M36)</f>
        <v>3788</v>
      </c>
      <c r="O36" s="40">
        <v>4366</v>
      </c>
      <c r="P36" s="40">
        <v>3870</v>
      </c>
      <c r="Q36" s="40">
        <v>5734</v>
      </c>
      <c r="R36" s="133"/>
    </row>
    <row r="37" spans="1:18" s="6" customFormat="1" x14ac:dyDescent="0.25">
      <c r="A37" s="53" t="s">
        <v>38</v>
      </c>
      <c r="B37" s="40">
        <v>14</v>
      </c>
      <c r="C37" s="40">
        <v>5</v>
      </c>
      <c r="D37" s="40">
        <v>11</v>
      </c>
      <c r="E37" s="40">
        <v>41</v>
      </c>
      <c r="F37" s="40">
        <v>35</v>
      </c>
      <c r="G37" s="40">
        <v>2</v>
      </c>
      <c r="H37" s="40">
        <v>33</v>
      </c>
      <c r="I37" s="40">
        <v>17</v>
      </c>
      <c r="J37" s="40">
        <v>21</v>
      </c>
      <c r="K37" s="40">
        <v>12</v>
      </c>
      <c r="L37" s="40">
        <v>5</v>
      </c>
      <c r="M37" s="40">
        <v>56</v>
      </c>
      <c r="N37" s="40">
        <f>SUM(B37:M37)</f>
        <v>252</v>
      </c>
      <c r="O37" s="40">
        <v>360</v>
      </c>
      <c r="P37" s="40">
        <v>303</v>
      </c>
      <c r="Q37" s="40">
        <v>519</v>
      </c>
      <c r="R37" s="133"/>
    </row>
    <row r="38" spans="1:18" s="6" customFormat="1" x14ac:dyDescent="0.25">
      <c r="A38" s="53" t="s">
        <v>39</v>
      </c>
      <c r="B38" s="40">
        <v>71</v>
      </c>
      <c r="C38" s="40">
        <v>49</v>
      </c>
      <c r="D38" s="40">
        <v>18</v>
      </c>
      <c r="E38" s="40">
        <v>18</v>
      </c>
      <c r="F38" s="40">
        <v>21</v>
      </c>
      <c r="G38" s="40">
        <v>3</v>
      </c>
      <c r="H38" s="40">
        <v>21</v>
      </c>
      <c r="I38" s="40">
        <v>6</v>
      </c>
      <c r="J38" s="40">
        <v>37</v>
      </c>
      <c r="K38" s="40">
        <v>10</v>
      </c>
      <c r="L38" s="40">
        <v>15</v>
      </c>
      <c r="M38" s="40">
        <v>42</v>
      </c>
      <c r="N38" s="40">
        <f>SUM(B38:M38)</f>
        <v>311</v>
      </c>
      <c r="O38" s="40">
        <v>397</v>
      </c>
      <c r="P38" s="40">
        <v>390</v>
      </c>
      <c r="Q38" s="40">
        <v>618</v>
      </c>
      <c r="R38" s="133"/>
    </row>
    <row r="39" spans="1:18" s="6" customFormat="1" x14ac:dyDescent="0.25">
      <c r="A39" s="53" t="s">
        <v>57</v>
      </c>
      <c r="B39" s="40">
        <v>1026</v>
      </c>
      <c r="C39" s="40">
        <v>554</v>
      </c>
      <c r="D39" s="40">
        <v>655</v>
      </c>
      <c r="E39" s="40">
        <v>987</v>
      </c>
      <c r="F39" s="40">
        <v>752</v>
      </c>
      <c r="G39" s="40">
        <v>101</v>
      </c>
      <c r="H39" s="40">
        <v>782</v>
      </c>
      <c r="I39" s="40">
        <v>375</v>
      </c>
      <c r="J39" s="40">
        <v>609</v>
      </c>
      <c r="K39" s="40">
        <v>578</v>
      </c>
      <c r="L39" s="40">
        <v>576</v>
      </c>
      <c r="M39" s="40">
        <v>809</v>
      </c>
      <c r="N39" s="40">
        <f>SUM(B39:M39)</f>
        <v>7804</v>
      </c>
      <c r="O39" s="40">
        <v>17577</v>
      </c>
      <c r="P39" s="40">
        <v>23002</v>
      </c>
      <c r="Q39" s="40">
        <v>23243</v>
      </c>
      <c r="R39" s="133"/>
    </row>
    <row r="40" spans="1:18" s="6" customFormat="1" ht="15.75" thickBot="1" x14ac:dyDescent="0.3">
      <c r="A40" s="54" t="s">
        <v>43</v>
      </c>
      <c r="B40" s="55">
        <f t="shared" ref="B40:G40" si="3">SUM(B36:B39)</f>
        <v>1512</v>
      </c>
      <c r="C40" s="55">
        <f t="shared" si="3"/>
        <v>1261</v>
      </c>
      <c r="D40" s="55">
        <f t="shared" si="3"/>
        <v>972</v>
      </c>
      <c r="E40" s="55">
        <f t="shared" si="3"/>
        <v>1378</v>
      </c>
      <c r="F40" s="55">
        <f t="shared" si="3"/>
        <v>1155</v>
      </c>
      <c r="G40" s="55">
        <f t="shared" si="3"/>
        <v>202</v>
      </c>
      <c r="H40" s="55">
        <f>SUM(H36:H39)</f>
        <v>1165</v>
      </c>
      <c r="I40" s="55">
        <f>SUM(I36:I39)</f>
        <v>594</v>
      </c>
      <c r="J40" s="55">
        <f>SUM(J36:J39)</f>
        <v>1032</v>
      </c>
      <c r="K40" s="55"/>
      <c r="L40" s="55"/>
      <c r="M40" s="55"/>
      <c r="N40" s="55">
        <f>SUM(N36:N39)</f>
        <v>12155</v>
      </c>
      <c r="O40" s="55">
        <v>22522</v>
      </c>
      <c r="P40" s="55">
        <f>SUM(P36:P39)</f>
        <v>27565</v>
      </c>
      <c r="Q40" s="55">
        <f>SUM(Q36:Q39)</f>
        <v>30114</v>
      </c>
      <c r="R40" s="133"/>
    </row>
    <row r="41" spans="1:18" s="6" customFormat="1" x14ac:dyDescent="0.25">
      <c r="A41" s="56" t="s">
        <v>1</v>
      </c>
      <c r="B41" s="57"/>
      <c r="C41" s="57"/>
      <c r="D41" s="57"/>
      <c r="E41" s="57"/>
      <c r="F41" s="57"/>
      <c r="G41" s="57"/>
      <c r="H41" s="57"/>
      <c r="I41" s="57"/>
      <c r="J41" s="57"/>
      <c r="K41" s="57"/>
      <c r="L41" s="57"/>
      <c r="M41" s="57"/>
      <c r="N41" s="57"/>
      <c r="O41" s="57"/>
      <c r="P41" s="57"/>
      <c r="Q41" s="57"/>
      <c r="R41" s="133"/>
    </row>
    <row r="42" spans="1:18" s="6" customFormat="1" x14ac:dyDescent="0.25">
      <c r="A42" s="53" t="s">
        <v>41</v>
      </c>
      <c r="B42" s="40">
        <v>7</v>
      </c>
      <c r="C42" s="40">
        <v>6</v>
      </c>
      <c r="D42" s="40">
        <v>4</v>
      </c>
      <c r="E42" s="40">
        <v>0</v>
      </c>
      <c r="F42" s="40">
        <v>1</v>
      </c>
      <c r="G42" s="40">
        <v>2</v>
      </c>
      <c r="H42" s="40">
        <v>2</v>
      </c>
      <c r="I42" s="40">
        <v>6</v>
      </c>
      <c r="J42" s="40">
        <v>5</v>
      </c>
      <c r="K42" s="40">
        <v>3</v>
      </c>
      <c r="L42" s="40">
        <v>0</v>
      </c>
      <c r="M42" s="40">
        <v>8</v>
      </c>
      <c r="N42" s="40">
        <f>SUM(B42:M42)</f>
        <v>44</v>
      </c>
      <c r="O42" s="40">
        <v>34</v>
      </c>
      <c r="P42" s="40">
        <v>82</v>
      </c>
      <c r="Q42" s="40">
        <v>113</v>
      </c>
      <c r="R42" s="133"/>
    </row>
    <row r="43" spans="1:18" s="6" customFormat="1" x14ac:dyDescent="0.25">
      <c r="A43" s="53" t="s">
        <v>37</v>
      </c>
      <c r="B43" s="40">
        <v>11</v>
      </c>
      <c r="C43" s="40">
        <v>16</v>
      </c>
      <c r="D43" s="40">
        <v>6</v>
      </c>
      <c r="E43" s="40">
        <v>0</v>
      </c>
      <c r="F43" s="40">
        <v>2</v>
      </c>
      <c r="G43" s="40">
        <v>2</v>
      </c>
      <c r="H43" s="40">
        <v>20</v>
      </c>
      <c r="I43" s="40">
        <v>13</v>
      </c>
      <c r="J43" s="40">
        <v>2</v>
      </c>
      <c r="K43" s="40">
        <v>4</v>
      </c>
      <c r="L43" s="40">
        <v>4</v>
      </c>
      <c r="M43" s="40">
        <v>27</v>
      </c>
      <c r="N43" s="40">
        <f>SUM(B43:M43)</f>
        <v>107</v>
      </c>
      <c r="O43" s="40">
        <v>68</v>
      </c>
      <c r="P43" s="40">
        <v>121</v>
      </c>
      <c r="Q43" s="40">
        <v>104</v>
      </c>
      <c r="R43" s="133"/>
    </row>
    <row r="44" spans="1:18" s="6" customFormat="1" x14ac:dyDescent="0.25">
      <c r="A44" s="53" t="s">
        <v>40</v>
      </c>
      <c r="B44" s="40">
        <v>6</v>
      </c>
      <c r="C44" s="40">
        <v>6</v>
      </c>
      <c r="D44" s="40">
        <v>3</v>
      </c>
      <c r="E44" s="40">
        <v>4</v>
      </c>
      <c r="F44" s="40">
        <v>7</v>
      </c>
      <c r="G44" s="40">
        <v>5</v>
      </c>
      <c r="H44" s="40">
        <v>9</v>
      </c>
      <c r="I44" s="40">
        <v>3</v>
      </c>
      <c r="J44" s="40">
        <v>2</v>
      </c>
      <c r="K44" s="40">
        <v>0</v>
      </c>
      <c r="L44" s="40">
        <v>3</v>
      </c>
      <c r="M44" s="40">
        <v>3</v>
      </c>
      <c r="N44" s="40">
        <f>SUM(B44:M44)</f>
        <v>51</v>
      </c>
      <c r="O44" s="40">
        <v>69</v>
      </c>
      <c r="P44" s="40">
        <v>108</v>
      </c>
      <c r="Q44" s="40">
        <v>114</v>
      </c>
      <c r="R44" s="133"/>
    </row>
    <row r="45" spans="1:18" s="6" customFormat="1" ht="15.75" thickBot="1" x14ac:dyDescent="0.3">
      <c r="A45" s="54" t="s">
        <v>43</v>
      </c>
      <c r="B45" s="55">
        <v>24</v>
      </c>
      <c r="C45" s="55">
        <f t="shared" ref="C45:H45" si="4">SUM(C42:C44)</f>
        <v>28</v>
      </c>
      <c r="D45" s="55">
        <f t="shared" si="4"/>
        <v>13</v>
      </c>
      <c r="E45" s="55">
        <f t="shared" si="4"/>
        <v>4</v>
      </c>
      <c r="F45" s="55">
        <f t="shared" si="4"/>
        <v>10</v>
      </c>
      <c r="G45" s="55">
        <f t="shared" si="4"/>
        <v>9</v>
      </c>
      <c r="H45" s="55">
        <f t="shared" si="4"/>
        <v>31</v>
      </c>
      <c r="I45" s="55">
        <f>SUM(I42:I44)</f>
        <v>22</v>
      </c>
      <c r="J45" s="55">
        <f>SUM(J42:J44)</f>
        <v>9</v>
      </c>
      <c r="K45" s="55"/>
      <c r="L45" s="55"/>
      <c r="M45" s="55"/>
      <c r="N45" s="55">
        <f>SUM(N41:N44)</f>
        <v>202</v>
      </c>
      <c r="O45" s="55">
        <v>171</v>
      </c>
      <c r="P45" s="55">
        <f>SUM(P42:P44)</f>
        <v>311</v>
      </c>
      <c r="Q45" s="55">
        <f>SUM(Q42:Q44)</f>
        <v>331</v>
      </c>
      <c r="R45" s="133"/>
    </row>
    <row r="46" spans="1:18" s="6" customFormat="1" x14ac:dyDescent="0.25">
      <c r="A46" s="56" t="s">
        <v>17</v>
      </c>
      <c r="B46" s="58"/>
      <c r="C46" s="58"/>
      <c r="D46" s="58"/>
      <c r="E46" s="58"/>
      <c r="F46" s="58"/>
      <c r="G46" s="58"/>
      <c r="H46" s="58"/>
      <c r="I46" s="58"/>
      <c r="J46" s="58"/>
      <c r="K46" s="58"/>
      <c r="L46" s="58"/>
      <c r="M46" s="58"/>
      <c r="N46" s="58"/>
      <c r="O46" s="58"/>
      <c r="P46" s="58"/>
      <c r="Q46" s="58"/>
      <c r="R46" s="133"/>
    </row>
    <row r="47" spans="1:18" s="6" customFormat="1" x14ac:dyDescent="0.25">
      <c r="A47" s="53" t="s">
        <v>37</v>
      </c>
      <c r="B47" s="40">
        <v>114</v>
      </c>
      <c r="C47" s="40">
        <v>119</v>
      </c>
      <c r="D47" s="40">
        <v>43</v>
      </c>
      <c r="E47" s="40">
        <v>70</v>
      </c>
      <c r="F47" s="40">
        <v>0</v>
      </c>
      <c r="G47" s="40">
        <v>53</v>
      </c>
      <c r="H47" s="40">
        <v>106</v>
      </c>
      <c r="I47" s="40">
        <v>129</v>
      </c>
      <c r="J47" s="40">
        <v>77</v>
      </c>
      <c r="K47" s="40">
        <v>42</v>
      </c>
      <c r="L47" s="40">
        <v>0</v>
      </c>
      <c r="M47" s="40">
        <v>128</v>
      </c>
      <c r="N47" s="40">
        <f>SUM(B47:M47)</f>
        <v>881</v>
      </c>
      <c r="O47" s="40">
        <v>1276</v>
      </c>
      <c r="P47" s="40">
        <v>1712</v>
      </c>
      <c r="Q47" s="40">
        <v>797</v>
      </c>
      <c r="R47" s="133"/>
    </row>
    <row r="48" spans="1:18" s="6" customFormat="1" x14ac:dyDescent="0.25">
      <c r="A48" s="53" t="s">
        <v>38</v>
      </c>
      <c r="B48" s="40">
        <v>4</v>
      </c>
      <c r="C48" s="40">
        <v>6</v>
      </c>
      <c r="D48" s="40">
        <v>0</v>
      </c>
      <c r="E48" s="40">
        <v>6</v>
      </c>
      <c r="F48" s="40">
        <v>0</v>
      </c>
      <c r="G48" s="40">
        <v>0</v>
      </c>
      <c r="H48" s="40">
        <v>4</v>
      </c>
      <c r="I48" s="40">
        <v>1</v>
      </c>
      <c r="J48" s="40">
        <v>3</v>
      </c>
      <c r="K48" s="40">
        <v>2</v>
      </c>
      <c r="L48" s="40">
        <v>0</v>
      </c>
      <c r="M48" s="40">
        <v>3</v>
      </c>
      <c r="N48" s="40">
        <f>SUM(B48:M48)</f>
        <v>29</v>
      </c>
      <c r="O48" s="40">
        <v>50</v>
      </c>
      <c r="P48" s="40">
        <v>64</v>
      </c>
      <c r="Q48" s="40">
        <v>20</v>
      </c>
      <c r="R48" s="133"/>
    </row>
    <row r="49" spans="1:18" s="6" customFormat="1" ht="15.75" thickBot="1" x14ac:dyDescent="0.3">
      <c r="A49" s="54" t="s">
        <v>43</v>
      </c>
      <c r="B49" s="55">
        <f>SUM(B47:B48)</f>
        <v>118</v>
      </c>
      <c r="C49" s="55">
        <f>SUM(C47:C48)</f>
        <v>125</v>
      </c>
      <c r="D49" s="55">
        <f>SUM(D47:D48)</f>
        <v>43</v>
      </c>
      <c r="E49" s="55">
        <f>SUM(E47:E48)</f>
        <v>76</v>
      </c>
      <c r="F49" s="55"/>
      <c r="G49" s="55">
        <f>SUM(G47:G48)</f>
        <v>53</v>
      </c>
      <c r="H49" s="55">
        <f>SUM(H47:H48)</f>
        <v>110</v>
      </c>
      <c r="I49" s="55">
        <f>SUM(I47:I48)</f>
        <v>130</v>
      </c>
      <c r="J49" s="55">
        <f>SUM(J47:J48)</f>
        <v>80</v>
      </c>
      <c r="K49" s="55"/>
      <c r="L49" s="55"/>
      <c r="M49" s="55"/>
      <c r="N49" s="55">
        <f>SUM(N47:N48)</f>
        <v>910</v>
      </c>
      <c r="O49" s="55">
        <v>1261</v>
      </c>
      <c r="P49" s="55">
        <f>SUM(P47:P48)</f>
        <v>1776</v>
      </c>
      <c r="Q49" s="55">
        <f>SUM(Q47:Q48)</f>
        <v>817</v>
      </c>
      <c r="R49" s="133"/>
    </row>
    <row r="50" spans="1:18" s="6" customFormat="1" x14ac:dyDescent="0.25">
      <c r="A50" s="56" t="s">
        <v>2</v>
      </c>
      <c r="B50" s="58"/>
      <c r="C50" s="58"/>
      <c r="D50" s="58"/>
      <c r="E50" s="58"/>
      <c r="F50" s="58"/>
      <c r="G50" s="58"/>
      <c r="H50" s="58"/>
      <c r="I50" s="58"/>
      <c r="J50" s="58"/>
      <c r="K50" s="58"/>
      <c r="L50" s="58"/>
      <c r="M50" s="58"/>
      <c r="N50" s="58"/>
      <c r="O50" s="58"/>
      <c r="P50" s="58"/>
      <c r="Q50" s="58"/>
      <c r="R50" s="133"/>
    </row>
    <row r="51" spans="1:18" s="6" customFormat="1" x14ac:dyDescent="0.25">
      <c r="A51" s="53" t="s">
        <v>94</v>
      </c>
      <c r="B51" s="40">
        <v>8</v>
      </c>
      <c r="C51" s="40">
        <v>9</v>
      </c>
      <c r="D51" s="40">
        <v>16</v>
      </c>
      <c r="E51" s="40">
        <v>44</v>
      </c>
      <c r="F51" s="40">
        <v>25</v>
      </c>
      <c r="G51" s="40">
        <v>15</v>
      </c>
      <c r="H51" s="40">
        <v>4</v>
      </c>
      <c r="I51" s="40">
        <v>4</v>
      </c>
      <c r="J51" s="40">
        <v>6</v>
      </c>
      <c r="K51" s="40">
        <v>4</v>
      </c>
      <c r="L51" s="40">
        <v>1</v>
      </c>
      <c r="M51" s="40">
        <v>6</v>
      </c>
      <c r="N51" s="40">
        <f>SUM(B51:M51)</f>
        <v>142</v>
      </c>
      <c r="O51" s="40">
        <v>344</v>
      </c>
      <c r="P51" s="40">
        <v>234</v>
      </c>
      <c r="Q51" s="40" t="s">
        <v>16</v>
      </c>
      <c r="R51" s="133"/>
    </row>
    <row r="52" spans="1:18" s="6" customFormat="1" x14ac:dyDescent="0.25">
      <c r="A52" s="53" t="s">
        <v>95</v>
      </c>
      <c r="B52" s="40">
        <v>0</v>
      </c>
      <c r="C52" s="40">
        <v>8</v>
      </c>
      <c r="D52" s="40">
        <v>17</v>
      </c>
      <c r="E52" s="40">
        <v>14</v>
      </c>
      <c r="F52" s="40">
        <v>9</v>
      </c>
      <c r="G52" s="40">
        <v>7</v>
      </c>
      <c r="H52" s="40">
        <v>2</v>
      </c>
      <c r="I52" s="40">
        <v>1</v>
      </c>
      <c r="J52" s="40">
        <v>4</v>
      </c>
      <c r="K52" s="40">
        <v>0</v>
      </c>
      <c r="L52" s="40">
        <v>1</v>
      </c>
      <c r="M52" s="40">
        <v>3</v>
      </c>
      <c r="N52" s="40">
        <f>SUM(B52:M52)</f>
        <v>66</v>
      </c>
      <c r="O52" s="40">
        <v>190</v>
      </c>
      <c r="P52" s="40">
        <v>135</v>
      </c>
      <c r="Q52" s="40" t="s">
        <v>16</v>
      </c>
      <c r="R52" s="133"/>
    </row>
    <row r="53" spans="1:18" s="6" customFormat="1" ht="15.75" thickBot="1" x14ac:dyDescent="0.3">
      <c r="A53" s="54" t="s">
        <v>43</v>
      </c>
      <c r="B53" s="55">
        <f t="shared" ref="B53:G53" si="5">SUM(B51:B52)</f>
        <v>8</v>
      </c>
      <c r="C53" s="55">
        <f t="shared" si="5"/>
        <v>17</v>
      </c>
      <c r="D53" s="55">
        <f t="shared" si="5"/>
        <v>33</v>
      </c>
      <c r="E53" s="55">
        <f t="shared" si="5"/>
        <v>58</v>
      </c>
      <c r="F53" s="55">
        <f t="shared" si="5"/>
        <v>34</v>
      </c>
      <c r="G53" s="55">
        <f t="shared" si="5"/>
        <v>22</v>
      </c>
      <c r="H53" s="55">
        <f>SUM(H51:H52)</f>
        <v>6</v>
      </c>
      <c r="I53" s="55">
        <f>SUM(I51:I52)</f>
        <v>5</v>
      </c>
      <c r="J53" s="55">
        <f>SUM(J51:J52)</f>
        <v>10</v>
      </c>
      <c r="K53" s="55"/>
      <c r="L53" s="55"/>
      <c r="M53" s="55"/>
      <c r="N53" s="55">
        <f>SUM(N51:N52)</f>
        <v>208</v>
      </c>
      <c r="O53" s="55">
        <v>534</v>
      </c>
      <c r="P53" s="55">
        <f>SUM(P51:P52)</f>
        <v>369</v>
      </c>
      <c r="Q53" s="55"/>
      <c r="R53" s="133"/>
    </row>
    <row r="54" spans="1:18" s="6" customFormat="1" x14ac:dyDescent="0.25">
      <c r="A54" s="56" t="s">
        <v>67</v>
      </c>
      <c r="B54" s="57"/>
      <c r="C54" s="57"/>
      <c r="D54" s="57"/>
      <c r="E54" s="57"/>
      <c r="F54" s="57"/>
      <c r="G54" s="57"/>
      <c r="H54" s="57"/>
      <c r="I54" s="57"/>
      <c r="J54" s="57"/>
      <c r="K54" s="57"/>
      <c r="L54" s="57"/>
      <c r="M54" s="57"/>
      <c r="N54" s="57"/>
      <c r="O54" s="57"/>
      <c r="P54" s="57"/>
      <c r="Q54" s="57"/>
      <c r="R54" s="133"/>
    </row>
    <row r="55" spans="1:18" x14ac:dyDescent="0.25">
      <c r="A55" s="24" t="s">
        <v>28</v>
      </c>
      <c r="B55" s="38">
        <v>4791</v>
      </c>
      <c r="C55" s="38">
        <v>3952</v>
      </c>
      <c r="D55" s="38">
        <v>2054</v>
      </c>
      <c r="E55" s="38">
        <v>2013</v>
      </c>
      <c r="F55" s="38">
        <v>2797</v>
      </c>
      <c r="G55" s="38">
        <v>2658</v>
      </c>
      <c r="H55" s="140">
        <v>2004</v>
      </c>
      <c r="I55" s="38">
        <v>2184</v>
      </c>
      <c r="J55" s="38">
        <v>2168</v>
      </c>
      <c r="K55" s="38">
        <v>2216</v>
      </c>
      <c r="L55" s="38">
        <v>2283</v>
      </c>
      <c r="M55" s="38">
        <v>2585</v>
      </c>
      <c r="N55" s="38">
        <f>SUM(B55:M55)</f>
        <v>31705</v>
      </c>
      <c r="O55" s="38">
        <v>43532</v>
      </c>
      <c r="P55" s="59">
        <v>66525</v>
      </c>
      <c r="Q55" s="59">
        <v>29458</v>
      </c>
    </row>
    <row r="56" spans="1:18" x14ac:dyDescent="0.25">
      <c r="A56" s="24" t="s">
        <v>27</v>
      </c>
      <c r="B56" s="38">
        <v>451</v>
      </c>
      <c r="C56" s="38">
        <v>128</v>
      </c>
      <c r="D56" s="38">
        <v>104</v>
      </c>
      <c r="E56" s="38">
        <v>141</v>
      </c>
      <c r="F56" s="38">
        <v>126</v>
      </c>
      <c r="G56" s="38">
        <v>82</v>
      </c>
      <c r="H56" s="140">
        <v>66</v>
      </c>
      <c r="I56" s="38">
        <v>82</v>
      </c>
      <c r="J56" s="38">
        <v>2</v>
      </c>
      <c r="K56" s="38">
        <v>130</v>
      </c>
      <c r="L56" s="38">
        <v>130</v>
      </c>
      <c r="M56" s="38">
        <v>242</v>
      </c>
      <c r="N56" s="182">
        <f>SUM(B56:M56)</f>
        <v>1684</v>
      </c>
      <c r="O56" s="182">
        <v>2561</v>
      </c>
      <c r="P56" s="60">
        <v>3427</v>
      </c>
      <c r="Q56" s="60">
        <v>983</v>
      </c>
    </row>
    <row r="57" spans="1:18" x14ac:dyDescent="0.25">
      <c r="A57" s="113" t="s">
        <v>43</v>
      </c>
      <c r="B57" s="114">
        <f>SUM(B55,B56)</f>
        <v>5242</v>
      </c>
      <c r="C57" s="114">
        <f>SUM(C55:C56)</f>
        <v>4080</v>
      </c>
      <c r="D57" s="114">
        <f>SUM(D55:D56)</f>
        <v>2158</v>
      </c>
      <c r="E57" s="114">
        <f>SUM(E55:E56)</f>
        <v>2154</v>
      </c>
      <c r="F57" s="114">
        <f>SUM(F56)</f>
        <v>126</v>
      </c>
      <c r="G57" s="114">
        <f t="shared" ref="G57:N57" si="6">SUM(G55:G56)</f>
        <v>2740</v>
      </c>
      <c r="H57" s="114">
        <f t="shared" si="6"/>
        <v>2070</v>
      </c>
      <c r="I57" s="114">
        <f t="shared" si="6"/>
        <v>2266</v>
      </c>
      <c r="J57" s="114">
        <f t="shared" si="6"/>
        <v>2170</v>
      </c>
      <c r="K57" s="114">
        <f t="shared" si="6"/>
        <v>2346</v>
      </c>
      <c r="L57" s="114">
        <f t="shared" si="6"/>
        <v>2413</v>
      </c>
      <c r="M57" s="114">
        <f t="shared" si="6"/>
        <v>2827</v>
      </c>
      <c r="N57" s="114">
        <f t="shared" si="6"/>
        <v>33389</v>
      </c>
      <c r="O57" s="114">
        <v>46093</v>
      </c>
      <c r="P57" s="115">
        <f>SUM(P55:P56)</f>
        <v>69952</v>
      </c>
      <c r="Q57" s="115">
        <f>SUM(Q49,Q45,Q40)</f>
        <v>31262</v>
      </c>
    </row>
    <row r="58" spans="1:18" x14ac:dyDescent="0.25">
      <c r="A58" s="116" t="s">
        <v>11</v>
      </c>
      <c r="B58" s="117">
        <f>SUM(B40,B45,B49,B53,B57)</f>
        <v>6904</v>
      </c>
      <c r="C58" s="117">
        <f>SUM(C40,C45,C49,C53,C57)</f>
        <v>5511</v>
      </c>
      <c r="D58" s="117">
        <f>SUM(D40,D45,D49,D53,D57)</f>
        <v>3219</v>
      </c>
      <c r="E58" s="117">
        <f>SUM(E40, E45, E49, E53, E57)</f>
        <v>3670</v>
      </c>
      <c r="F58" s="117">
        <f>SUM(F55:F57)</f>
        <v>3049</v>
      </c>
      <c r="G58" s="117">
        <f>SUM(G55:G57)</f>
        <v>5480</v>
      </c>
      <c r="H58" s="117">
        <f t="shared" ref="H58:J58" si="7">SUM(H57,H53,H49,H45,H40)</f>
        <v>3382</v>
      </c>
      <c r="I58" s="117">
        <f t="shared" si="7"/>
        <v>3017</v>
      </c>
      <c r="J58" s="117">
        <f t="shared" si="7"/>
        <v>3301</v>
      </c>
      <c r="K58" s="117">
        <f>SUM(K36:K57)</f>
        <v>5648</v>
      </c>
      <c r="L58" s="117">
        <f>SUM(L36:L57)</f>
        <v>5627</v>
      </c>
      <c r="M58" s="117">
        <f>SUM(M36:M57)</f>
        <v>7023</v>
      </c>
      <c r="N58" s="117">
        <f>SUM(N57,N53,N49,N45,N40)</f>
        <v>46864</v>
      </c>
      <c r="O58" s="118">
        <f>SUM(O40+O45+O49+O53+O57)</f>
        <v>70581</v>
      </c>
      <c r="P58" s="118">
        <f>SUM(P40+P45+P49+P53+P57)</f>
        <v>99973</v>
      </c>
      <c r="Q58" s="118">
        <f>SUM(Q40+Q45+Q49+Q53+Q57)</f>
        <v>62524</v>
      </c>
    </row>
    <row r="59" spans="1:18" x14ac:dyDescent="0.25">
      <c r="A59" s="390"/>
      <c r="B59" s="390"/>
      <c r="C59" s="390"/>
      <c r="D59" s="390"/>
      <c r="E59" s="390"/>
      <c r="F59" s="390"/>
      <c r="G59" s="390"/>
      <c r="H59" s="390"/>
      <c r="I59" s="390"/>
      <c r="J59" s="390"/>
      <c r="K59" s="390"/>
      <c r="L59" s="390"/>
      <c r="M59" s="390"/>
      <c r="N59" s="390"/>
      <c r="O59" s="390"/>
      <c r="P59" s="390"/>
      <c r="Q59" s="390"/>
      <c r="R59" s="1"/>
    </row>
    <row r="60" spans="1:18" s="6" customFormat="1" x14ac:dyDescent="0.25">
      <c r="A60" s="391"/>
      <c r="B60" s="391"/>
      <c r="C60" s="391"/>
      <c r="D60" s="391"/>
      <c r="E60" s="391"/>
      <c r="F60" s="391"/>
      <c r="G60" s="391"/>
      <c r="H60" s="391"/>
      <c r="I60" s="391"/>
      <c r="J60" s="391"/>
      <c r="K60" s="391"/>
      <c r="L60" s="391"/>
      <c r="M60" s="391"/>
      <c r="N60" s="391"/>
      <c r="O60" s="391"/>
      <c r="P60" s="391"/>
      <c r="Q60" s="391"/>
      <c r="R60" s="7"/>
    </row>
    <row r="61" spans="1:18" ht="18.75" x14ac:dyDescent="0.3">
      <c r="A61" s="392" t="s">
        <v>44</v>
      </c>
      <c r="B61" s="393"/>
      <c r="C61" s="393"/>
      <c r="D61" s="393"/>
      <c r="E61" s="393"/>
      <c r="F61" s="393"/>
      <c r="G61" s="393"/>
      <c r="H61" s="393"/>
      <c r="I61" s="393"/>
      <c r="J61" s="393"/>
      <c r="K61" s="393"/>
      <c r="L61" s="393"/>
      <c r="M61" s="393"/>
      <c r="N61" s="393"/>
      <c r="O61" s="393"/>
      <c r="P61" s="393"/>
      <c r="Q61" s="171"/>
    </row>
    <row r="62" spans="1:18" x14ac:dyDescent="0.25">
      <c r="A62" s="17"/>
      <c r="B62" s="17" t="s">
        <v>25</v>
      </c>
      <c r="C62" s="17" t="s">
        <v>3</v>
      </c>
      <c r="D62" s="15" t="s">
        <v>24</v>
      </c>
      <c r="E62" s="17" t="s">
        <v>5</v>
      </c>
      <c r="F62" s="15" t="s">
        <v>23</v>
      </c>
      <c r="G62" s="16" t="s">
        <v>7</v>
      </c>
      <c r="H62" s="17" t="s">
        <v>18</v>
      </c>
      <c r="I62" s="17" t="s">
        <v>22</v>
      </c>
      <c r="J62" s="17" t="s">
        <v>20</v>
      </c>
      <c r="K62" s="17" t="s">
        <v>21</v>
      </c>
      <c r="L62" s="17" t="s">
        <v>19</v>
      </c>
      <c r="M62" s="17" t="s">
        <v>26</v>
      </c>
      <c r="N62" s="17">
        <v>2018</v>
      </c>
      <c r="O62" s="17">
        <v>2017</v>
      </c>
      <c r="P62" s="119">
        <v>2016</v>
      </c>
      <c r="Q62" s="172">
        <v>2015</v>
      </c>
    </row>
    <row r="63" spans="1:18" ht="18.75" x14ac:dyDescent="0.3">
      <c r="A63" s="61"/>
      <c r="B63" s="62"/>
      <c r="C63" s="62"/>
      <c r="D63" s="63"/>
      <c r="E63" s="62"/>
      <c r="F63" s="63"/>
      <c r="G63" s="64"/>
      <c r="H63" s="62"/>
      <c r="I63" s="62"/>
      <c r="J63" s="62"/>
      <c r="K63" s="62"/>
      <c r="L63" s="62"/>
      <c r="M63" s="62"/>
      <c r="N63" s="183"/>
      <c r="O63" s="394" t="s">
        <v>64</v>
      </c>
      <c r="P63" s="395"/>
      <c r="Q63" s="62"/>
    </row>
    <row r="64" spans="1:18" ht="13.9" customHeight="1" x14ac:dyDescent="0.25">
      <c r="A64" s="24" t="s">
        <v>68</v>
      </c>
      <c r="B64" s="87">
        <v>8</v>
      </c>
      <c r="C64" s="87">
        <v>5</v>
      </c>
      <c r="D64" s="88">
        <v>2</v>
      </c>
      <c r="E64" s="88">
        <v>6</v>
      </c>
      <c r="F64" s="88">
        <v>1</v>
      </c>
      <c r="G64" s="88">
        <v>1</v>
      </c>
      <c r="H64" s="88">
        <v>2</v>
      </c>
      <c r="I64" s="88">
        <v>5</v>
      </c>
      <c r="J64" s="88">
        <v>0</v>
      </c>
      <c r="K64" s="88">
        <v>2</v>
      </c>
      <c r="L64" s="89">
        <v>1</v>
      </c>
      <c r="M64" s="87">
        <v>1</v>
      </c>
      <c r="N64" s="87">
        <f>SUM(B64:M64)</f>
        <v>34</v>
      </c>
      <c r="O64" s="87">
        <v>68</v>
      </c>
      <c r="P64" s="103">
        <v>68</v>
      </c>
      <c r="Q64" s="174">
        <v>44</v>
      </c>
    </row>
    <row r="65" spans="1:17" s="6" customFormat="1" x14ac:dyDescent="0.25">
      <c r="A65" s="24" t="s">
        <v>69</v>
      </c>
      <c r="B65" s="87">
        <v>1</v>
      </c>
      <c r="C65" s="87">
        <v>1</v>
      </c>
      <c r="D65" s="88">
        <v>1</v>
      </c>
      <c r="E65" s="88">
        <v>1</v>
      </c>
      <c r="F65" s="88">
        <v>0</v>
      </c>
      <c r="G65" s="88">
        <v>0</v>
      </c>
      <c r="H65" s="88">
        <v>0</v>
      </c>
      <c r="I65" s="88">
        <v>0</v>
      </c>
      <c r="J65" s="88">
        <v>1</v>
      </c>
      <c r="K65" s="88">
        <v>0</v>
      </c>
      <c r="L65" s="89">
        <v>0</v>
      </c>
      <c r="M65" s="87">
        <v>0</v>
      </c>
      <c r="N65" s="87">
        <f>SUM(B65:M65)</f>
        <v>5</v>
      </c>
      <c r="O65" s="87">
        <v>12</v>
      </c>
      <c r="P65" s="103">
        <v>9</v>
      </c>
      <c r="Q65" s="173">
        <v>3</v>
      </c>
    </row>
    <row r="66" spans="1:17" s="6" customFormat="1" x14ac:dyDescent="0.25">
      <c r="A66" s="24" t="s">
        <v>93</v>
      </c>
      <c r="B66" s="87">
        <v>7</v>
      </c>
      <c r="C66" s="279">
        <v>18</v>
      </c>
      <c r="D66" s="279">
        <v>45</v>
      </c>
      <c r="E66" s="279">
        <v>42</v>
      </c>
      <c r="F66" s="279">
        <v>37</v>
      </c>
      <c r="G66" s="279">
        <v>25</v>
      </c>
      <c r="H66" s="87">
        <v>1</v>
      </c>
      <c r="I66" s="87">
        <v>3</v>
      </c>
      <c r="J66" s="87">
        <v>2</v>
      </c>
      <c r="K66" s="87">
        <v>3</v>
      </c>
      <c r="L66" s="87">
        <v>2</v>
      </c>
      <c r="M66" s="87">
        <v>2</v>
      </c>
      <c r="N66" s="87">
        <f>SUM(B66:M66)</f>
        <v>187</v>
      </c>
      <c r="O66" s="87">
        <v>93</v>
      </c>
      <c r="P66" s="103">
        <v>153</v>
      </c>
      <c r="Q66" s="173" t="s">
        <v>144</v>
      </c>
    </row>
    <row r="67" spans="1:17" s="6" customFormat="1" x14ac:dyDescent="0.25">
      <c r="A67" s="66" t="s">
        <v>43</v>
      </c>
      <c r="B67" s="105">
        <f t="shared" ref="B67:N67" si="8">SUM(B64:B66)</f>
        <v>16</v>
      </c>
      <c r="C67" s="105">
        <f t="shared" si="8"/>
        <v>24</v>
      </c>
      <c r="D67" s="105">
        <f t="shared" si="8"/>
        <v>48</v>
      </c>
      <c r="E67" s="105">
        <f t="shared" si="8"/>
        <v>49</v>
      </c>
      <c r="F67" s="105">
        <f t="shared" si="8"/>
        <v>38</v>
      </c>
      <c r="G67" s="105">
        <f t="shared" si="8"/>
        <v>26</v>
      </c>
      <c r="H67" s="105">
        <f t="shared" si="8"/>
        <v>3</v>
      </c>
      <c r="I67" s="105">
        <f t="shared" si="8"/>
        <v>8</v>
      </c>
      <c r="J67" s="105">
        <f t="shared" si="8"/>
        <v>3</v>
      </c>
      <c r="K67" s="105">
        <f t="shared" si="8"/>
        <v>5</v>
      </c>
      <c r="L67" s="105">
        <f t="shared" si="8"/>
        <v>3</v>
      </c>
      <c r="M67" s="105">
        <f t="shared" si="8"/>
        <v>3</v>
      </c>
      <c r="N67" s="105">
        <f t="shared" si="8"/>
        <v>226</v>
      </c>
      <c r="O67" s="105">
        <v>173</v>
      </c>
      <c r="P67" s="120">
        <f>SUM(P64:P66)</f>
        <v>230</v>
      </c>
      <c r="Q67" s="105">
        <f t="shared" ref="Q67" si="9">SUM(Q64:Q66)</f>
        <v>47</v>
      </c>
    </row>
    <row r="68" spans="1:17" x14ac:dyDescent="0.25">
      <c r="A68" s="390"/>
      <c r="B68" s="390"/>
      <c r="C68" s="390"/>
      <c r="D68" s="390"/>
      <c r="E68" s="390"/>
      <c r="F68" s="390"/>
      <c r="G68" s="390"/>
      <c r="H68" s="390"/>
      <c r="I68" s="390"/>
      <c r="J68" s="390"/>
      <c r="K68" s="390"/>
      <c r="L68" s="390"/>
      <c r="M68" s="390"/>
      <c r="N68" s="390"/>
      <c r="O68" s="390"/>
      <c r="P68" s="390"/>
      <c r="Q68" s="4"/>
    </row>
    <row r="69" spans="1:17" x14ac:dyDescent="0.25">
      <c r="A69" s="391"/>
      <c r="B69" s="391"/>
      <c r="C69" s="391"/>
      <c r="D69" s="391"/>
      <c r="E69" s="391"/>
      <c r="F69" s="391"/>
      <c r="G69" s="391"/>
      <c r="H69" s="391"/>
      <c r="I69" s="391"/>
      <c r="J69" s="391"/>
      <c r="K69" s="391"/>
      <c r="L69" s="391"/>
      <c r="M69" s="391"/>
      <c r="N69" s="391"/>
      <c r="O69" s="391"/>
      <c r="P69" s="391"/>
      <c r="Q69" s="4"/>
    </row>
    <row r="70" spans="1:17" ht="18.75" x14ac:dyDescent="0.25">
      <c r="A70" s="375" t="s">
        <v>42</v>
      </c>
      <c r="B70" s="376"/>
      <c r="C70" s="376"/>
      <c r="D70" s="376"/>
      <c r="E70" s="376"/>
      <c r="F70" s="376"/>
      <c r="G70" s="376"/>
      <c r="H70" s="376"/>
      <c r="I70" s="376"/>
      <c r="J70" s="376"/>
      <c r="K70" s="376"/>
      <c r="L70" s="376"/>
      <c r="M70" s="377"/>
      <c r="N70" s="184"/>
      <c r="O70" s="65"/>
      <c r="P70" s="65"/>
      <c r="Q70" s="4"/>
    </row>
    <row r="71" spans="1:17" x14ac:dyDescent="0.25">
      <c r="A71" s="17"/>
      <c r="B71" s="17" t="s">
        <v>25</v>
      </c>
      <c r="C71" s="17" t="s">
        <v>3</v>
      </c>
      <c r="D71" s="15" t="s">
        <v>24</v>
      </c>
      <c r="E71" s="17" t="s">
        <v>5</v>
      </c>
      <c r="F71" s="15" t="s">
        <v>23</v>
      </c>
      <c r="G71" s="16" t="s">
        <v>7</v>
      </c>
      <c r="H71" s="17" t="s">
        <v>18</v>
      </c>
      <c r="I71" s="17" t="s">
        <v>22</v>
      </c>
      <c r="J71" s="17" t="s">
        <v>20</v>
      </c>
      <c r="K71" s="17" t="s">
        <v>21</v>
      </c>
      <c r="L71" s="17" t="s">
        <v>19</v>
      </c>
      <c r="M71" s="17" t="s">
        <v>26</v>
      </c>
      <c r="N71" s="267"/>
      <c r="O71" s="65"/>
      <c r="P71" s="65"/>
      <c r="Q71" s="4"/>
    </row>
    <row r="72" spans="1:17" ht="18.75" x14ac:dyDescent="0.3">
      <c r="A72" s="67"/>
      <c r="B72" s="68"/>
      <c r="C72" s="68"/>
      <c r="D72" s="69"/>
      <c r="E72" s="68"/>
      <c r="F72" s="69"/>
      <c r="G72" s="70"/>
      <c r="H72" s="68"/>
      <c r="I72" s="68"/>
      <c r="J72" s="68"/>
      <c r="K72" s="68"/>
      <c r="L72" s="68"/>
      <c r="M72" s="68"/>
      <c r="N72" s="268"/>
      <c r="O72" s="65"/>
      <c r="P72" s="65"/>
      <c r="Q72" s="4"/>
    </row>
    <row r="73" spans="1:17" ht="42.75" customHeight="1" x14ac:dyDescent="0.25">
      <c r="A73" s="90" t="s">
        <v>12</v>
      </c>
      <c r="B73" s="123" t="s">
        <v>100</v>
      </c>
      <c r="C73" s="123" t="s">
        <v>100</v>
      </c>
      <c r="D73" s="123" t="s">
        <v>100</v>
      </c>
      <c r="E73" s="123" t="s">
        <v>100</v>
      </c>
      <c r="F73" s="123" t="s">
        <v>100</v>
      </c>
      <c r="G73" s="123" t="s">
        <v>100</v>
      </c>
      <c r="H73" s="123" t="s">
        <v>100</v>
      </c>
      <c r="I73" s="123" t="s">
        <v>100</v>
      </c>
      <c r="J73" s="123" t="s">
        <v>100</v>
      </c>
      <c r="K73" s="123" t="s">
        <v>100</v>
      </c>
      <c r="L73" s="123" t="s">
        <v>100</v>
      </c>
      <c r="M73" s="123" t="s">
        <v>195</v>
      </c>
      <c r="N73" s="269"/>
      <c r="O73" s="91"/>
      <c r="P73" s="91"/>
      <c r="Q73" s="4"/>
    </row>
    <row r="74" spans="1:17" s="93" customFormat="1" ht="60" customHeight="1" x14ac:dyDescent="0.25">
      <c r="A74" s="90" t="s">
        <v>0</v>
      </c>
      <c r="B74" s="123" t="s">
        <v>217</v>
      </c>
      <c r="C74" s="123" t="s">
        <v>218</v>
      </c>
      <c r="D74" s="123" t="s">
        <v>219</v>
      </c>
      <c r="E74" s="270" t="s">
        <v>220</v>
      </c>
      <c r="F74" s="135" t="s">
        <v>221</v>
      </c>
      <c r="G74" s="123" t="s">
        <v>222</v>
      </c>
      <c r="H74" s="139" t="s">
        <v>223</v>
      </c>
      <c r="I74" s="123" t="s">
        <v>224</v>
      </c>
      <c r="J74" s="123" t="s">
        <v>225</v>
      </c>
      <c r="K74" s="123" t="s">
        <v>226</v>
      </c>
      <c r="L74" s="271" t="s">
        <v>227</v>
      </c>
      <c r="M74" s="123" t="s">
        <v>228</v>
      </c>
      <c r="N74" s="269"/>
      <c r="O74" s="133"/>
      <c r="P74" s="133"/>
      <c r="Q74" s="92"/>
    </row>
    <row r="75" spans="1:17" s="93" customFormat="1" ht="96" customHeight="1" x14ac:dyDescent="0.25">
      <c r="A75" s="90" t="s">
        <v>1</v>
      </c>
      <c r="B75" s="123" t="s">
        <v>229</v>
      </c>
      <c r="C75" s="123" t="s">
        <v>230</v>
      </c>
      <c r="D75" s="123" t="s">
        <v>231</v>
      </c>
      <c r="E75" s="123" t="s">
        <v>232</v>
      </c>
      <c r="F75" s="123" t="s">
        <v>233</v>
      </c>
      <c r="G75" s="123" t="s">
        <v>234</v>
      </c>
      <c r="H75" s="138" t="s">
        <v>235</v>
      </c>
      <c r="I75" s="123" t="s">
        <v>236</v>
      </c>
      <c r="J75" s="271" t="s">
        <v>237</v>
      </c>
      <c r="K75" s="123" t="s">
        <v>226</v>
      </c>
      <c r="L75" s="123" t="s">
        <v>238</v>
      </c>
      <c r="M75" s="123" t="s">
        <v>239</v>
      </c>
      <c r="N75" s="269"/>
      <c r="O75" s="133"/>
      <c r="P75" s="133"/>
      <c r="Q75" s="92"/>
    </row>
    <row r="76" spans="1:17" s="93" customFormat="1" ht="38.25" customHeight="1" x14ac:dyDescent="0.25">
      <c r="A76" s="90" t="s">
        <v>2</v>
      </c>
      <c r="B76" s="123" t="s">
        <v>240</v>
      </c>
      <c r="C76" s="123" t="s">
        <v>240</v>
      </c>
      <c r="D76" s="123" t="s">
        <v>240</v>
      </c>
      <c r="E76" s="123" t="s">
        <v>240</v>
      </c>
      <c r="F76" s="123" t="s">
        <v>240</v>
      </c>
      <c r="G76" s="123" t="s">
        <v>240</v>
      </c>
      <c r="H76" s="123" t="s">
        <v>98</v>
      </c>
      <c r="I76" s="123" t="s">
        <v>98</v>
      </c>
      <c r="J76" s="123" t="s">
        <v>98</v>
      </c>
      <c r="K76" s="123" t="s">
        <v>98</v>
      </c>
      <c r="L76" s="123" t="s">
        <v>98</v>
      </c>
      <c r="M76" s="123" t="s">
        <v>98</v>
      </c>
      <c r="N76" s="269"/>
      <c r="O76" s="133"/>
      <c r="P76" s="133"/>
      <c r="Q76" s="92"/>
    </row>
    <row r="77" spans="1:17" s="93" customFormat="1" ht="72" customHeight="1" x14ac:dyDescent="0.25">
      <c r="A77" s="90" t="s">
        <v>17</v>
      </c>
      <c r="B77" s="123" t="s">
        <v>241</v>
      </c>
      <c r="C77" s="123" t="s">
        <v>242</v>
      </c>
      <c r="D77" s="123" t="s">
        <v>243</v>
      </c>
      <c r="E77" s="123" t="s">
        <v>244</v>
      </c>
      <c r="F77" s="93" t="s">
        <v>245</v>
      </c>
      <c r="G77" s="123" t="s">
        <v>246</v>
      </c>
      <c r="H77" s="138" t="s">
        <v>247</v>
      </c>
      <c r="I77" s="123" t="s">
        <v>248</v>
      </c>
      <c r="J77" s="93" t="s">
        <v>249</v>
      </c>
      <c r="K77" s="123" t="s">
        <v>250</v>
      </c>
      <c r="L77" s="123" t="s">
        <v>144</v>
      </c>
      <c r="M77" s="123" t="s">
        <v>251</v>
      </c>
      <c r="N77" s="269"/>
      <c r="O77" s="91"/>
      <c r="P77" s="91"/>
      <c r="Q77" s="92"/>
    </row>
    <row r="78" spans="1:17" s="93" customFormat="1" x14ac:dyDescent="0.25">
      <c r="A78" s="390"/>
      <c r="B78" s="390"/>
      <c r="C78" s="390"/>
      <c r="D78" s="390"/>
      <c r="E78" s="390"/>
      <c r="F78" s="390"/>
      <c r="G78" s="390"/>
      <c r="H78" s="390"/>
      <c r="I78" s="390"/>
      <c r="J78" s="390"/>
      <c r="K78" s="390"/>
      <c r="L78" s="390"/>
      <c r="M78" s="390"/>
      <c r="N78" s="253"/>
      <c r="O78" s="44"/>
      <c r="P78" s="44"/>
      <c r="Q78" s="92"/>
    </row>
    <row r="79" spans="1:17" s="93" customFormat="1" x14ac:dyDescent="0.25">
      <c r="A79" s="398"/>
      <c r="B79" s="398"/>
      <c r="C79" s="398"/>
      <c r="D79" s="398"/>
      <c r="E79" s="398"/>
      <c r="F79" s="398"/>
      <c r="G79" s="398"/>
      <c r="H79" s="398"/>
      <c r="I79" s="398"/>
      <c r="J79" s="398"/>
      <c r="K79" s="398"/>
      <c r="L79" s="398"/>
      <c r="M79" s="398"/>
      <c r="N79" s="253"/>
      <c r="O79" s="44"/>
      <c r="P79" s="44"/>
      <c r="Q79" s="92"/>
    </row>
    <row r="80" spans="1:17" ht="18.75" x14ac:dyDescent="0.25">
      <c r="A80" s="399" t="s">
        <v>45</v>
      </c>
      <c r="B80" s="400"/>
      <c r="C80" s="400"/>
      <c r="D80" s="400"/>
      <c r="E80" s="400"/>
      <c r="F80" s="400"/>
      <c r="G80" s="400"/>
      <c r="H80" s="400"/>
      <c r="I80" s="400"/>
      <c r="J80" s="400"/>
      <c r="K80" s="400"/>
      <c r="L80" s="400"/>
      <c r="M80" s="400"/>
      <c r="N80" s="400"/>
      <c r="O80" s="400"/>
      <c r="P80" s="400"/>
      <c r="Q80" s="400"/>
    </row>
    <row r="81" spans="1:17" x14ac:dyDescent="0.25">
      <c r="A81" s="71"/>
      <c r="B81" s="71" t="s">
        <v>25</v>
      </c>
      <c r="C81" s="71" t="s">
        <v>3</v>
      </c>
      <c r="D81" s="72" t="s">
        <v>24</v>
      </c>
      <c r="E81" s="71" t="s">
        <v>5</v>
      </c>
      <c r="F81" s="72" t="s">
        <v>23</v>
      </c>
      <c r="G81" s="73" t="s">
        <v>7</v>
      </c>
      <c r="H81" s="71" t="s">
        <v>18</v>
      </c>
      <c r="I81" s="71" t="s">
        <v>22</v>
      </c>
      <c r="J81" s="71" t="s">
        <v>20</v>
      </c>
      <c r="K81" s="71" t="s">
        <v>21</v>
      </c>
      <c r="L81" s="71" t="s">
        <v>19</v>
      </c>
      <c r="M81" s="71" t="s">
        <v>26</v>
      </c>
      <c r="N81" s="71">
        <v>2018</v>
      </c>
      <c r="O81" s="119">
        <v>2017</v>
      </c>
      <c r="P81" s="119">
        <v>2016</v>
      </c>
      <c r="Q81" s="119">
        <v>2015</v>
      </c>
    </row>
    <row r="82" spans="1:17" ht="37.15" customHeight="1" x14ac:dyDescent="0.3">
      <c r="A82" s="401"/>
      <c r="B82" s="401"/>
      <c r="C82" s="401"/>
      <c r="D82" s="401"/>
      <c r="E82" s="401"/>
      <c r="F82" s="401"/>
      <c r="G82" s="401"/>
      <c r="H82" s="401"/>
      <c r="I82" s="401"/>
      <c r="J82" s="401"/>
      <c r="K82" s="401"/>
      <c r="L82" s="401"/>
      <c r="M82" s="401"/>
      <c r="N82" s="272"/>
      <c r="O82" s="402" t="s">
        <v>59</v>
      </c>
      <c r="P82" s="403"/>
      <c r="Q82" s="404"/>
    </row>
    <row r="83" spans="1:17" x14ac:dyDescent="0.25">
      <c r="A83" s="74" t="s">
        <v>46</v>
      </c>
      <c r="B83" s="75"/>
      <c r="C83" s="75"/>
      <c r="D83" s="75"/>
      <c r="E83" s="75"/>
      <c r="F83" s="75"/>
      <c r="G83" s="75"/>
      <c r="H83" s="75"/>
      <c r="I83" s="75"/>
      <c r="J83" s="75"/>
      <c r="K83" s="75"/>
      <c r="L83" s="75"/>
      <c r="M83" s="125"/>
      <c r="N83" s="125"/>
      <c r="O83" s="80"/>
      <c r="P83" s="80"/>
      <c r="Q83" s="80"/>
    </row>
    <row r="84" spans="1:17" x14ac:dyDescent="0.25">
      <c r="A84" s="130" t="s">
        <v>101</v>
      </c>
      <c r="B84" s="130"/>
      <c r="C84" s="130"/>
      <c r="D84" s="130"/>
      <c r="E84" s="130"/>
      <c r="F84" s="130"/>
      <c r="G84" s="130"/>
      <c r="H84" s="130"/>
      <c r="I84" s="130"/>
      <c r="J84" s="130"/>
      <c r="K84" s="130"/>
      <c r="L84" s="130"/>
      <c r="M84" s="130"/>
      <c r="N84" s="130"/>
      <c r="O84" s="127"/>
      <c r="P84" s="126"/>
      <c r="Q84" s="126"/>
    </row>
    <row r="85" spans="1:17" x14ac:dyDescent="0.25">
      <c r="A85" s="128" t="s">
        <v>58</v>
      </c>
      <c r="B85" s="273">
        <v>0.1338</v>
      </c>
      <c r="C85" s="273">
        <v>0.11650000000000001</v>
      </c>
      <c r="D85" s="129">
        <v>9.2100000000000001E-2</v>
      </c>
      <c r="E85" s="129">
        <v>0.12690000000000001</v>
      </c>
      <c r="F85" s="129">
        <v>8.0799999999999997E-2</v>
      </c>
      <c r="G85" s="129">
        <v>9.4299999999999995E-2</v>
      </c>
      <c r="H85" s="129">
        <v>9.0499999999999997E-2</v>
      </c>
      <c r="I85" s="129">
        <v>9.1800000000000007E-2</v>
      </c>
      <c r="J85" s="129">
        <v>7.6999999999999999E-2</v>
      </c>
      <c r="K85" s="129">
        <v>7.3700000000000002E-2</v>
      </c>
      <c r="L85" s="129">
        <v>8.7300000000000003E-2</v>
      </c>
      <c r="M85" s="129">
        <v>7.6899999999999996E-2</v>
      </c>
      <c r="N85" s="129">
        <f>AVERAGE(B85:M85)</f>
        <v>9.5133333333333334E-2</v>
      </c>
      <c r="O85" s="129">
        <v>7.3200000000000001E-2</v>
      </c>
      <c r="P85" s="102">
        <v>0.15</v>
      </c>
      <c r="Q85" s="79" t="s">
        <v>16</v>
      </c>
    </row>
    <row r="86" spans="1:17" x14ac:dyDescent="0.25">
      <c r="A86" s="39" t="s">
        <v>252</v>
      </c>
      <c r="B86" s="186">
        <v>0.2177</v>
      </c>
      <c r="C86" s="186">
        <v>0.23089999999999999</v>
      </c>
      <c r="D86" s="76">
        <v>0.19020000000000001</v>
      </c>
      <c r="E86" s="76">
        <v>0.1164</v>
      </c>
      <c r="F86" s="76">
        <v>0.1244</v>
      </c>
      <c r="G86" s="137">
        <v>0.16089999999999999</v>
      </c>
      <c r="H86" s="76">
        <v>0.18970000000000001</v>
      </c>
      <c r="I86" s="76">
        <v>0.16639999999999999</v>
      </c>
      <c r="J86" s="76">
        <v>0.1221</v>
      </c>
      <c r="K86" s="76">
        <v>9.8199999999999996E-2</v>
      </c>
      <c r="L86" s="76">
        <v>0.13719999999999999</v>
      </c>
      <c r="M86" s="76">
        <v>9.9500000000000005E-2</v>
      </c>
      <c r="N86" s="76">
        <f>AVERAGE(B86:M86)</f>
        <v>0.15446666666666667</v>
      </c>
      <c r="O86" s="76">
        <v>0.30099999999999999</v>
      </c>
      <c r="P86" s="102">
        <v>0.27789999999999998</v>
      </c>
      <c r="Q86" s="79" t="s">
        <v>16</v>
      </c>
    </row>
    <row r="87" spans="1:17" x14ac:dyDescent="0.25">
      <c r="A87" s="74" t="s">
        <v>47</v>
      </c>
      <c r="B87" s="274"/>
      <c r="C87" s="274"/>
      <c r="D87" s="77"/>
      <c r="E87" s="77"/>
      <c r="F87" s="77"/>
      <c r="G87" s="77"/>
      <c r="H87" s="77"/>
      <c r="I87" s="77"/>
      <c r="J87" s="77"/>
      <c r="K87" s="77"/>
      <c r="L87" s="77"/>
      <c r="M87" s="77"/>
      <c r="N87" s="77"/>
      <c r="O87" s="77"/>
      <c r="P87" s="77"/>
      <c r="Q87" s="121"/>
    </row>
    <row r="88" spans="1:17" x14ac:dyDescent="0.25">
      <c r="A88" s="39" t="s">
        <v>48</v>
      </c>
      <c r="B88" s="186">
        <v>0.61960000000000004</v>
      </c>
      <c r="C88" s="186">
        <v>0.62660000000000005</v>
      </c>
      <c r="D88" s="76">
        <v>0.62739999999999996</v>
      </c>
      <c r="E88" s="76">
        <v>0.64229999999999998</v>
      </c>
      <c r="F88" s="76">
        <v>0.63639999999999997</v>
      </c>
      <c r="G88" s="76">
        <v>0.6643</v>
      </c>
      <c r="H88" s="76">
        <v>0.67879999999999996</v>
      </c>
      <c r="I88" s="76">
        <v>0.66239999999999999</v>
      </c>
      <c r="J88" s="76">
        <v>0.64649999999999996</v>
      </c>
      <c r="K88" s="76">
        <v>0.6482</v>
      </c>
      <c r="L88" s="141">
        <v>0.66669999999999996</v>
      </c>
      <c r="M88" s="107">
        <v>0.62590000000000001</v>
      </c>
      <c r="N88" s="107">
        <f>AVERAGE(B88:M88)</f>
        <v>0.64542499999999992</v>
      </c>
      <c r="O88" s="107">
        <v>0.63980000000000004</v>
      </c>
      <c r="P88" s="102">
        <v>0.64359999999999995</v>
      </c>
      <c r="Q88" s="102">
        <v>0.66649999999999998</v>
      </c>
    </row>
    <row r="89" spans="1:17" x14ac:dyDescent="0.25">
      <c r="A89" s="39" t="s">
        <v>147</v>
      </c>
      <c r="B89" s="186">
        <v>0.50139999999999996</v>
      </c>
      <c r="C89" s="186">
        <v>0.48880000000000001</v>
      </c>
      <c r="D89" s="76">
        <v>0.49459999999999998</v>
      </c>
      <c r="E89" s="76">
        <v>0.49780000000000002</v>
      </c>
      <c r="F89" s="76">
        <v>0.49009999999999998</v>
      </c>
      <c r="G89" s="76">
        <v>0.5212</v>
      </c>
      <c r="H89" s="76">
        <v>0.50690000000000002</v>
      </c>
      <c r="I89" s="76">
        <v>0.51790000000000003</v>
      </c>
      <c r="J89" s="76">
        <v>0.51270000000000004</v>
      </c>
      <c r="K89" s="76">
        <v>0.50390000000000001</v>
      </c>
      <c r="L89" s="76">
        <v>0.52249999999999996</v>
      </c>
      <c r="M89" s="107">
        <v>0.49669999999999997</v>
      </c>
      <c r="N89" s="107">
        <f>AVERAGE(B89:M89)</f>
        <v>0.50454166666666656</v>
      </c>
      <c r="O89" s="107">
        <v>0.5</v>
      </c>
      <c r="P89" s="102">
        <v>0.49680000000000002</v>
      </c>
      <c r="Q89" s="102">
        <v>0.49209999999999998</v>
      </c>
    </row>
    <row r="90" spans="1:17" x14ac:dyDescent="0.25">
      <c r="A90" s="74" t="s">
        <v>50</v>
      </c>
      <c r="B90" s="274"/>
      <c r="C90" s="274"/>
      <c r="D90" s="77"/>
      <c r="E90" s="77"/>
      <c r="F90" s="77"/>
      <c r="G90" s="77"/>
      <c r="H90" s="77"/>
      <c r="I90" s="77"/>
      <c r="J90" s="77"/>
      <c r="K90" s="77"/>
      <c r="L90" s="77"/>
      <c r="M90" s="77"/>
      <c r="N90" s="77"/>
      <c r="O90" s="77"/>
      <c r="P90" s="77"/>
      <c r="Q90" s="121"/>
    </row>
    <row r="91" spans="1:17" x14ac:dyDescent="0.25">
      <c r="A91" s="39" t="s">
        <v>51</v>
      </c>
      <c r="B91" s="187">
        <v>7227</v>
      </c>
      <c r="C91" s="187">
        <v>5128</v>
      </c>
      <c r="D91" s="124">
        <v>5358</v>
      </c>
      <c r="E91" s="124">
        <v>6547</v>
      </c>
      <c r="F91" s="136">
        <v>5580</v>
      </c>
      <c r="G91" s="131">
        <v>5591</v>
      </c>
      <c r="H91" s="131">
        <v>5679</v>
      </c>
      <c r="I91" s="131">
        <v>4903</v>
      </c>
      <c r="J91" s="131">
        <v>4453</v>
      </c>
      <c r="K91" s="131">
        <v>4019</v>
      </c>
      <c r="L91" s="131">
        <v>4465</v>
      </c>
      <c r="M91" s="78">
        <v>4357</v>
      </c>
      <c r="N91" s="145">
        <f>SUM(B91:M91)</f>
        <v>63307</v>
      </c>
      <c r="O91" s="78">
        <v>77820</v>
      </c>
      <c r="P91" s="79">
        <v>79215</v>
      </c>
      <c r="Q91" s="79">
        <v>93166</v>
      </c>
    </row>
    <row r="92" spans="1:17" x14ac:dyDescent="0.25">
      <c r="A92" s="39" t="s">
        <v>52</v>
      </c>
      <c r="B92" s="187">
        <v>19059</v>
      </c>
      <c r="C92" s="187">
        <v>13937</v>
      </c>
      <c r="D92" s="124">
        <v>11872</v>
      </c>
      <c r="E92" s="124">
        <v>14301</v>
      </c>
      <c r="F92" s="136">
        <v>12307</v>
      </c>
      <c r="G92" s="124">
        <v>11558</v>
      </c>
      <c r="H92" s="131">
        <v>11878</v>
      </c>
      <c r="I92" s="185">
        <v>10149</v>
      </c>
      <c r="J92" s="131">
        <v>9270</v>
      </c>
      <c r="K92" s="131">
        <v>8823</v>
      </c>
      <c r="L92" s="38">
        <v>9506</v>
      </c>
      <c r="M92" s="146">
        <v>9499</v>
      </c>
      <c r="N92" s="146">
        <f>SUM(B92:M92)</f>
        <v>142159</v>
      </c>
      <c r="O92" s="146">
        <v>159511</v>
      </c>
      <c r="P92" s="79">
        <v>173247</v>
      </c>
      <c r="Q92" s="79">
        <v>215140</v>
      </c>
    </row>
    <row r="93" spans="1:17" x14ac:dyDescent="0.25">
      <c r="A93" s="39" t="s">
        <v>53</v>
      </c>
      <c r="B93" s="187">
        <v>9556</v>
      </c>
      <c r="C93" s="187">
        <v>6813</v>
      </c>
      <c r="D93" s="124">
        <v>14322</v>
      </c>
      <c r="E93" s="124">
        <v>17342</v>
      </c>
      <c r="F93" s="136">
        <v>15197</v>
      </c>
      <c r="G93" s="131">
        <v>13889</v>
      </c>
      <c r="H93" s="131">
        <v>14657</v>
      </c>
      <c r="I93" s="131">
        <v>12250</v>
      </c>
      <c r="J93" s="131">
        <v>11102</v>
      </c>
      <c r="K93" s="131">
        <v>10584</v>
      </c>
      <c r="L93" s="131">
        <v>11421</v>
      </c>
      <c r="M93" s="145">
        <v>11519</v>
      </c>
      <c r="N93" s="145">
        <f>SUM(B93:M93)</f>
        <v>148652</v>
      </c>
      <c r="O93" s="145">
        <v>204767</v>
      </c>
      <c r="P93" s="79">
        <v>209236</v>
      </c>
      <c r="Q93" s="79">
        <v>266435</v>
      </c>
    </row>
    <row r="94" spans="1:17" x14ac:dyDescent="0.25">
      <c r="A94" s="39" t="s">
        <v>54</v>
      </c>
      <c r="B94" s="188">
        <v>1.99</v>
      </c>
      <c r="C94" s="188">
        <v>2.0499999999999998</v>
      </c>
      <c r="D94" s="38">
        <v>2.02</v>
      </c>
      <c r="E94" s="38">
        <v>2.0099999999999998</v>
      </c>
      <c r="F94" s="100">
        <v>2.04</v>
      </c>
      <c r="G94" s="38">
        <v>1.92</v>
      </c>
      <c r="H94" s="38">
        <v>1.97</v>
      </c>
      <c r="I94" s="38">
        <v>1.93</v>
      </c>
      <c r="J94" s="38">
        <v>1.95</v>
      </c>
      <c r="K94" s="38">
        <v>1.98</v>
      </c>
      <c r="L94" s="38">
        <v>1.91</v>
      </c>
      <c r="M94" s="78">
        <v>2.0099999999999998</v>
      </c>
      <c r="N94" s="78">
        <v>1.98</v>
      </c>
      <c r="O94" s="78">
        <v>2</v>
      </c>
      <c r="P94" s="79">
        <v>2.0183300000000002</v>
      </c>
      <c r="Q94" s="79">
        <v>2.0299999999999998</v>
      </c>
    </row>
    <row r="95" spans="1:17" x14ac:dyDescent="0.25">
      <c r="A95" s="39" t="s">
        <v>55</v>
      </c>
      <c r="B95" s="189" t="s">
        <v>253</v>
      </c>
      <c r="C95" s="189">
        <v>7.6388888888888895E-2</v>
      </c>
      <c r="D95" s="81">
        <v>7.013888888888889E-2</v>
      </c>
      <c r="E95" s="81">
        <v>7.2222222222222229E-2</v>
      </c>
      <c r="F95" s="101">
        <v>7.2916666666666671E-2</v>
      </c>
      <c r="G95" s="81">
        <v>6.805555555555555E-2</v>
      </c>
      <c r="H95" s="81">
        <v>6.7361111111111108E-2</v>
      </c>
      <c r="I95" s="81">
        <v>6.7361111111111108E-2</v>
      </c>
      <c r="J95" s="81">
        <v>6.7361111111111108E-2</v>
      </c>
      <c r="K95" s="81">
        <v>6.7361111111111108E-2</v>
      </c>
      <c r="L95" s="81">
        <v>7.0833333333333331E-2</v>
      </c>
      <c r="M95" s="106">
        <v>7.1527777777777787E-2</v>
      </c>
      <c r="N95" s="106">
        <f>AVERAGE(B95:M95)</f>
        <v>7.0138888888888876E-2</v>
      </c>
      <c r="O95" s="106">
        <v>7.013888888888889E-2</v>
      </c>
      <c r="P95" s="82">
        <v>7.6388888888888895E-2</v>
      </c>
      <c r="Q95" s="82">
        <v>7.2916666666666671E-2</v>
      </c>
    </row>
    <row r="96" spans="1:17" x14ac:dyDescent="0.25">
      <c r="A96" s="43"/>
      <c r="B96" s="191"/>
      <c r="C96" s="191"/>
      <c r="D96" s="192"/>
      <c r="E96" s="192"/>
      <c r="F96" s="193"/>
      <c r="G96" s="192"/>
      <c r="H96" s="192"/>
      <c r="I96" s="192"/>
      <c r="J96" s="192"/>
      <c r="K96" s="192"/>
      <c r="L96" s="192"/>
      <c r="M96" s="192"/>
      <c r="N96" s="192"/>
      <c r="O96" s="192"/>
      <c r="P96" s="203"/>
      <c r="Q96" s="203"/>
    </row>
    <row r="97" spans="1:17" ht="18.75" x14ac:dyDescent="0.3">
      <c r="A97" s="405" t="s">
        <v>148</v>
      </c>
      <c r="B97" s="406"/>
      <c r="C97" s="406"/>
      <c r="D97" s="406"/>
      <c r="E97" s="406"/>
      <c r="F97" s="406"/>
      <c r="G97" s="406"/>
      <c r="H97" s="406"/>
      <c r="I97" s="406"/>
      <c r="J97" s="406"/>
      <c r="K97" s="406"/>
      <c r="L97" s="406"/>
      <c r="M97" s="406"/>
      <c r="N97" s="406"/>
      <c r="O97" s="192"/>
      <c r="P97" s="203"/>
      <c r="Q97" s="203"/>
    </row>
    <row r="98" spans="1:17" x14ac:dyDescent="0.25">
      <c r="A98" s="194"/>
      <c r="B98" s="195" t="s">
        <v>25</v>
      </c>
      <c r="C98" s="195" t="s">
        <v>3</v>
      </c>
      <c r="D98" s="195" t="s">
        <v>24</v>
      </c>
      <c r="E98" s="195" t="s">
        <v>5</v>
      </c>
      <c r="F98" s="195" t="s">
        <v>23</v>
      </c>
      <c r="G98" s="195" t="s">
        <v>7</v>
      </c>
      <c r="H98" s="195" t="s">
        <v>18</v>
      </c>
      <c r="I98" s="195" t="s">
        <v>22</v>
      </c>
      <c r="J98" s="195" t="s">
        <v>20</v>
      </c>
      <c r="K98" s="195" t="s">
        <v>21</v>
      </c>
      <c r="L98" s="195" t="s">
        <v>19</v>
      </c>
      <c r="M98" s="195" t="s">
        <v>26</v>
      </c>
      <c r="N98" s="209">
        <v>2018</v>
      </c>
      <c r="O98" s="192"/>
      <c r="P98" s="203"/>
      <c r="Q98" s="203"/>
    </row>
    <row r="99" spans="1:17" x14ac:dyDescent="0.25">
      <c r="A99" s="197"/>
      <c r="B99" s="198"/>
      <c r="C99" s="198"/>
      <c r="D99" s="199"/>
      <c r="E99" s="199"/>
      <c r="F99" s="200"/>
      <c r="G99" s="199"/>
      <c r="H99" s="199"/>
      <c r="I99" s="199"/>
      <c r="J99" s="199"/>
      <c r="K99" s="199"/>
      <c r="L99" s="199"/>
      <c r="M99" s="199"/>
      <c r="N99" s="199"/>
      <c r="O99" s="192"/>
      <c r="P99" s="203"/>
      <c r="Q99" s="203"/>
    </row>
    <row r="100" spans="1:17" x14ac:dyDescent="0.25">
      <c r="A100" s="194" t="s">
        <v>34</v>
      </c>
      <c r="B100" s="201">
        <v>464</v>
      </c>
      <c r="C100" s="201">
        <v>305</v>
      </c>
      <c r="D100" s="196">
        <v>230</v>
      </c>
      <c r="E100" s="196">
        <v>251</v>
      </c>
      <c r="F100" s="202">
        <v>247</v>
      </c>
      <c r="G100" s="196">
        <v>194</v>
      </c>
      <c r="H100" s="196">
        <v>200</v>
      </c>
      <c r="I100" s="196">
        <v>232</v>
      </c>
      <c r="J100" s="196">
        <v>252</v>
      </c>
      <c r="K100" s="196">
        <v>138</v>
      </c>
      <c r="L100" s="196">
        <v>156</v>
      </c>
      <c r="M100" s="196">
        <v>208</v>
      </c>
      <c r="N100" s="196">
        <f>SUM(B100:M100)</f>
        <v>2877</v>
      </c>
      <c r="O100" s="192"/>
      <c r="P100" s="203"/>
      <c r="Q100" s="203"/>
    </row>
    <row r="101" spans="1:17" x14ac:dyDescent="0.25">
      <c r="A101" s="194" t="s">
        <v>95</v>
      </c>
      <c r="B101" s="201">
        <v>34</v>
      </c>
      <c r="C101" s="201">
        <v>17</v>
      </c>
      <c r="D101" s="196">
        <v>9</v>
      </c>
      <c r="E101" s="196">
        <v>15</v>
      </c>
      <c r="F101" s="202">
        <v>22</v>
      </c>
      <c r="G101" s="196">
        <v>8</v>
      </c>
      <c r="H101" s="196">
        <v>20</v>
      </c>
      <c r="I101" s="196">
        <v>19</v>
      </c>
      <c r="J101" s="196">
        <v>21</v>
      </c>
      <c r="K101" s="196">
        <v>21</v>
      </c>
      <c r="L101" s="196">
        <v>14</v>
      </c>
      <c r="M101" s="196">
        <v>37</v>
      </c>
      <c r="N101" s="196">
        <f>SUM(B101:M101)</f>
        <v>237</v>
      </c>
      <c r="O101" s="192"/>
      <c r="P101" s="203"/>
      <c r="Q101" s="203"/>
    </row>
    <row r="102" spans="1:17" x14ac:dyDescent="0.25">
      <c r="A102" s="194" t="s">
        <v>150</v>
      </c>
      <c r="B102" s="208">
        <v>0.78</v>
      </c>
      <c r="C102" s="208">
        <v>0.72</v>
      </c>
      <c r="D102" s="206">
        <v>0.61</v>
      </c>
      <c r="E102" s="206">
        <v>0.43</v>
      </c>
      <c r="F102" s="207">
        <v>0.4</v>
      </c>
      <c r="G102" s="206">
        <v>0.53</v>
      </c>
      <c r="H102" s="206">
        <v>0.93</v>
      </c>
      <c r="I102" s="206">
        <v>0.86</v>
      </c>
      <c r="J102" s="206">
        <v>0.89</v>
      </c>
      <c r="K102" s="206">
        <v>0.69</v>
      </c>
      <c r="L102" s="206">
        <v>0.81</v>
      </c>
      <c r="M102" s="206">
        <v>0.47</v>
      </c>
      <c r="N102" s="206">
        <f>AVERAGE(B102:M102)</f>
        <v>0.67666666666666675</v>
      </c>
      <c r="O102" s="192"/>
      <c r="P102" s="203"/>
      <c r="Q102" s="203"/>
    </row>
    <row r="103" spans="1:17" x14ac:dyDescent="0.25">
      <c r="A103" s="194" t="s">
        <v>149</v>
      </c>
      <c r="B103" s="208">
        <v>26.47</v>
      </c>
      <c r="C103" s="208">
        <v>12.18</v>
      </c>
      <c r="D103" s="206">
        <v>5.47</v>
      </c>
      <c r="E103" s="206">
        <v>6.42</v>
      </c>
      <c r="F103" s="207">
        <v>8.7799999999999994</v>
      </c>
      <c r="G103" s="206">
        <v>4.21</v>
      </c>
      <c r="H103" s="206">
        <v>18.57</v>
      </c>
      <c r="I103" s="206">
        <v>16.37</v>
      </c>
      <c r="J103" s="206">
        <v>18.7</v>
      </c>
      <c r="K103" s="206">
        <v>14.45</v>
      </c>
      <c r="L103" s="206">
        <v>11.56</v>
      </c>
      <c r="M103" s="206">
        <v>17.25</v>
      </c>
      <c r="N103" s="206">
        <f>SUM(B103:M103)</f>
        <v>160.43</v>
      </c>
      <c r="O103" s="192"/>
      <c r="P103" s="203"/>
      <c r="Q103" s="203"/>
    </row>
    <row r="104" spans="1:17" x14ac:dyDescent="0.25">
      <c r="A104" s="275"/>
      <c r="B104" s="210"/>
      <c r="C104" s="210"/>
      <c r="D104" s="211"/>
      <c r="E104" s="211"/>
      <c r="F104" s="212"/>
      <c r="G104" s="211"/>
      <c r="H104" s="211"/>
      <c r="I104" s="211"/>
      <c r="J104" s="211"/>
      <c r="K104" s="211"/>
      <c r="L104" s="211"/>
      <c r="M104" s="211"/>
      <c r="N104" s="211"/>
      <c r="O104" s="192"/>
      <c r="P104" s="203"/>
      <c r="Q104" s="203"/>
    </row>
    <row r="105" spans="1:17" ht="18.75" x14ac:dyDescent="0.3">
      <c r="A105" s="411" t="s">
        <v>151</v>
      </c>
      <c r="B105" s="411"/>
      <c r="C105" s="411"/>
      <c r="D105" s="411"/>
      <c r="E105" s="411"/>
      <c r="F105" s="411"/>
      <c r="G105" s="411"/>
      <c r="H105" s="411"/>
      <c r="I105" s="411"/>
      <c r="J105" s="411"/>
      <c r="K105" s="411"/>
      <c r="L105" s="411"/>
      <c r="M105" s="411"/>
      <c r="N105" s="411"/>
      <c r="O105" s="192"/>
      <c r="P105" s="203"/>
      <c r="Q105" s="203"/>
    </row>
    <row r="106" spans="1:17" ht="18.75" x14ac:dyDescent="0.3">
      <c r="A106" s="214"/>
      <c r="B106" s="195" t="s">
        <v>25</v>
      </c>
      <c r="C106" s="195" t="s">
        <v>3</v>
      </c>
      <c r="D106" s="195" t="s">
        <v>24</v>
      </c>
      <c r="E106" s="195" t="s">
        <v>5</v>
      </c>
      <c r="F106" s="195" t="s">
        <v>23</v>
      </c>
      <c r="G106" s="195" t="s">
        <v>7</v>
      </c>
      <c r="H106" s="195" t="s">
        <v>18</v>
      </c>
      <c r="I106" s="195" t="s">
        <v>22</v>
      </c>
      <c r="J106" s="195" t="s">
        <v>20</v>
      </c>
      <c r="K106" s="195" t="s">
        <v>21</v>
      </c>
      <c r="L106" s="195" t="s">
        <v>19</v>
      </c>
      <c r="M106" s="195" t="s">
        <v>26</v>
      </c>
      <c r="N106" s="209">
        <v>2018</v>
      </c>
      <c r="O106" s="192"/>
      <c r="P106" s="203"/>
      <c r="Q106" s="203"/>
    </row>
    <row r="107" spans="1:17" ht="18.75" x14ac:dyDescent="0.3">
      <c r="A107" s="294" t="s">
        <v>276</v>
      </c>
      <c r="B107" s="215"/>
      <c r="C107" s="215"/>
      <c r="D107" s="215"/>
      <c r="E107" s="215"/>
      <c r="F107" s="215"/>
      <c r="G107" s="215"/>
      <c r="H107" s="215"/>
      <c r="I107" s="215"/>
      <c r="J107" s="215"/>
      <c r="K107" s="215"/>
      <c r="L107" s="215"/>
      <c r="M107" s="215"/>
      <c r="N107" s="215"/>
      <c r="O107" s="192"/>
      <c r="P107" s="203"/>
      <c r="Q107" s="203"/>
    </row>
    <row r="108" spans="1:17" x14ac:dyDescent="0.25">
      <c r="A108" s="194" t="s">
        <v>254</v>
      </c>
      <c r="B108" s="38">
        <v>144</v>
      </c>
      <c r="C108" s="38">
        <v>130</v>
      </c>
      <c r="D108" s="38">
        <v>146</v>
      </c>
      <c r="E108" s="38">
        <v>174</v>
      </c>
      <c r="F108" s="38">
        <v>157</v>
      </c>
      <c r="G108" s="38">
        <v>139</v>
      </c>
      <c r="H108" s="38">
        <v>102</v>
      </c>
      <c r="I108" s="38">
        <v>107</v>
      </c>
      <c r="J108" s="38">
        <v>151</v>
      </c>
      <c r="K108" s="38">
        <v>116</v>
      </c>
      <c r="L108" s="38">
        <v>117</v>
      </c>
      <c r="M108" s="38">
        <v>95</v>
      </c>
      <c r="N108" s="38">
        <f>SUM(B108:M108)</f>
        <v>1578</v>
      </c>
      <c r="O108" s="192"/>
      <c r="P108" s="203"/>
      <c r="Q108" s="203"/>
    </row>
    <row r="109" spans="1:17" ht="30" x14ac:dyDescent="0.25">
      <c r="A109" s="194" t="s">
        <v>152</v>
      </c>
      <c r="B109" s="201">
        <v>16</v>
      </c>
      <c r="C109" s="201">
        <v>19</v>
      </c>
      <c r="D109" s="196">
        <v>23</v>
      </c>
      <c r="E109" s="196">
        <v>23</v>
      </c>
      <c r="F109" s="202">
        <v>20</v>
      </c>
      <c r="G109" s="196">
        <v>11</v>
      </c>
      <c r="H109" s="196">
        <v>10</v>
      </c>
      <c r="I109" s="196">
        <v>16</v>
      </c>
      <c r="J109" s="196">
        <v>32</v>
      </c>
      <c r="K109" s="196">
        <v>20</v>
      </c>
      <c r="L109" s="196">
        <v>34</v>
      </c>
      <c r="M109" s="196">
        <v>16</v>
      </c>
      <c r="N109" s="196">
        <f>SUM(B109:M109)</f>
        <v>240</v>
      </c>
      <c r="O109" s="192"/>
      <c r="P109" s="203"/>
      <c r="Q109" s="203"/>
    </row>
    <row r="110" spans="1:17" x14ac:dyDescent="0.25">
      <c r="A110" s="44"/>
      <c r="B110" s="44"/>
      <c r="C110" s="44"/>
      <c r="D110" s="44"/>
      <c r="E110" s="44"/>
      <c r="F110" s="252"/>
      <c r="G110" s="44"/>
      <c r="H110" s="44"/>
      <c r="I110" s="44"/>
      <c r="J110" s="44"/>
      <c r="K110" s="44"/>
      <c r="L110" s="44"/>
      <c r="M110" s="44"/>
      <c r="N110" s="44"/>
      <c r="O110" s="44"/>
      <c r="P110" s="204"/>
      <c r="Q110" s="205"/>
    </row>
    <row r="111" spans="1:17" x14ac:dyDescent="0.25">
      <c r="A111" s="275"/>
      <c r="B111" s="276"/>
      <c r="C111" s="276"/>
      <c r="D111" s="277"/>
      <c r="E111" s="277"/>
      <c r="F111" s="278"/>
      <c r="G111" s="277"/>
      <c r="H111" s="277"/>
      <c r="I111" s="277"/>
      <c r="J111" s="277"/>
      <c r="K111" s="277"/>
      <c r="L111" s="277"/>
      <c r="M111" s="277"/>
      <c r="N111" s="277"/>
      <c r="O111" s="44"/>
      <c r="P111" s="44"/>
    </row>
    <row r="112" spans="1:17" ht="18.75" x14ac:dyDescent="0.3">
      <c r="A112" s="176" t="s">
        <v>145</v>
      </c>
      <c r="B112" s="44"/>
      <c r="C112" s="44"/>
      <c r="D112" s="44"/>
      <c r="E112" s="44"/>
      <c r="F112" s="252"/>
      <c r="G112" s="44"/>
      <c r="H112" s="44"/>
      <c r="I112" s="44"/>
      <c r="J112" s="44"/>
      <c r="K112" s="44"/>
      <c r="L112" s="44"/>
      <c r="M112" s="44"/>
      <c r="N112" s="44"/>
      <c r="O112" s="44"/>
      <c r="P112" s="44"/>
    </row>
    <row r="113" spans="1:16" ht="18.75" x14ac:dyDescent="0.3">
      <c r="A113" s="177" t="s">
        <v>146</v>
      </c>
      <c r="B113" s="65"/>
      <c r="C113" s="65"/>
      <c r="D113" s="65"/>
      <c r="E113" s="65"/>
      <c r="F113" s="253"/>
      <c r="G113" s="65"/>
      <c r="H113" s="65"/>
      <c r="I113" s="65"/>
      <c r="J113" s="65"/>
      <c r="K113" s="65"/>
      <c r="L113" s="65"/>
      <c r="M113" s="65"/>
      <c r="N113" s="65"/>
      <c r="O113" s="44"/>
      <c r="P113" s="44"/>
    </row>
    <row r="114" spans="1:16" x14ac:dyDescent="0.25">
      <c r="A114" s="43"/>
      <c r="B114" s="43"/>
      <c r="C114" s="43"/>
      <c r="D114" s="43"/>
      <c r="E114" s="43"/>
      <c r="F114" s="43"/>
      <c r="G114" s="43"/>
      <c r="H114" s="43"/>
      <c r="I114" s="43"/>
      <c r="J114" s="43"/>
      <c r="K114" s="43"/>
      <c r="L114" s="43"/>
      <c r="M114" s="44"/>
      <c r="N114" s="44"/>
      <c r="O114" s="44"/>
      <c r="P114" s="44"/>
    </row>
    <row r="115" spans="1:16" ht="18.75" x14ac:dyDescent="0.25">
      <c r="A115" s="98" t="s">
        <v>71</v>
      </c>
      <c r="B115" s="94"/>
      <c r="C115" s="94"/>
      <c r="D115" s="94"/>
      <c r="E115" s="94"/>
      <c r="F115" s="94"/>
      <c r="G115" s="94"/>
      <c r="H115" s="94"/>
      <c r="I115" s="94"/>
      <c r="J115" s="94"/>
      <c r="K115" s="83"/>
      <c r="L115" s="83"/>
      <c r="M115" s="83"/>
      <c r="N115" s="83"/>
      <c r="O115" s="44"/>
      <c r="P115" s="44"/>
    </row>
    <row r="116" spans="1:16" x14ac:dyDescent="0.25">
      <c r="A116" s="43" t="s">
        <v>72</v>
      </c>
      <c r="B116" s="407" t="s">
        <v>75</v>
      </c>
      <c r="C116" s="407"/>
      <c r="D116" s="407"/>
      <c r="E116" s="407"/>
      <c r="F116" s="407"/>
      <c r="G116" s="407"/>
      <c r="H116" s="43"/>
      <c r="I116" s="43"/>
      <c r="J116" s="43"/>
      <c r="K116" s="43"/>
      <c r="L116" s="43"/>
      <c r="M116" s="43"/>
      <c r="N116" s="43"/>
      <c r="O116" s="44"/>
      <c r="P116" s="44"/>
    </row>
    <row r="117" spans="1:16" x14ac:dyDescent="0.25">
      <c r="A117" s="43" t="s">
        <v>73</v>
      </c>
      <c r="B117" s="396" t="s">
        <v>76</v>
      </c>
      <c r="C117" s="396"/>
      <c r="D117" s="396"/>
      <c r="E117" s="396"/>
      <c r="F117" s="396"/>
      <c r="G117" s="396"/>
      <c r="H117" s="43"/>
      <c r="I117" s="43"/>
      <c r="J117" s="43"/>
      <c r="K117" s="43"/>
      <c r="L117" s="43"/>
      <c r="M117" s="43"/>
      <c r="N117" s="43"/>
      <c r="O117" s="44"/>
      <c r="P117" s="44"/>
    </row>
    <row r="118" spans="1:16" x14ac:dyDescent="0.25">
      <c r="A118" s="43" t="s">
        <v>74</v>
      </c>
      <c r="B118" s="396" t="s">
        <v>76</v>
      </c>
      <c r="C118" s="396"/>
      <c r="D118" s="396"/>
      <c r="E118" s="396"/>
      <c r="F118" s="396"/>
      <c r="G118" s="396"/>
      <c r="H118" s="43"/>
      <c r="I118" s="43"/>
      <c r="J118" s="43"/>
      <c r="K118" s="43"/>
      <c r="L118" s="43"/>
      <c r="M118" s="149">
        <f>AVERAGE(B91:M91)</f>
        <v>5275.583333333333</v>
      </c>
      <c r="N118" s="149"/>
      <c r="O118" s="44"/>
      <c r="P118" s="44"/>
    </row>
    <row r="119" spans="1:16" x14ac:dyDescent="0.25">
      <c r="A119" s="43"/>
      <c r="B119" s="387"/>
      <c r="C119" s="387"/>
      <c r="D119" s="387"/>
      <c r="E119" s="387"/>
      <c r="F119" s="43"/>
      <c r="G119" s="43"/>
      <c r="H119" s="43"/>
      <c r="I119" s="43"/>
      <c r="J119" s="43"/>
      <c r="K119" s="43"/>
      <c r="L119" s="43"/>
      <c r="M119" s="43"/>
      <c r="N119" s="43"/>
      <c r="O119" s="44"/>
      <c r="P119" s="44"/>
    </row>
    <row r="120" spans="1:16" ht="18.75" x14ac:dyDescent="0.3">
      <c r="A120" s="95" t="s">
        <v>77</v>
      </c>
      <c r="B120" s="99"/>
      <c r="C120" s="99"/>
      <c r="D120" s="99"/>
      <c r="E120" s="99"/>
      <c r="F120" s="28"/>
      <c r="G120" s="28"/>
      <c r="H120" s="28"/>
      <c r="I120" s="28"/>
      <c r="J120" s="28"/>
      <c r="K120" s="28"/>
      <c r="L120" s="28"/>
      <c r="M120" s="28"/>
      <c r="N120" s="28"/>
      <c r="O120" s="44"/>
      <c r="P120" s="44"/>
    </row>
    <row r="121" spans="1:16" x14ac:dyDescent="0.25">
      <c r="A121" s="43" t="s">
        <v>78</v>
      </c>
      <c r="B121" s="396" t="s">
        <v>81</v>
      </c>
      <c r="C121" s="408"/>
      <c r="D121" s="408"/>
      <c r="E121" s="408"/>
      <c r="F121" s="43"/>
      <c r="G121" s="43"/>
      <c r="H121" s="43"/>
      <c r="I121" s="43"/>
      <c r="J121" s="43"/>
      <c r="K121" s="43"/>
      <c r="L121" s="43"/>
      <c r="M121" s="43"/>
      <c r="N121" s="43"/>
      <c r="O121" s="44"/>
      <c r="P121" s="44"/>
    </row>
    <row r="122" spans="1:16" x14ac:dyDescent="0.25">
      <c r="A122" s="43" t="s">
        <v>73</v>
      </c>
      <c r="B122" s="396" t="s">
        <v>82</v>
      </c>
      <c r="C122" s="408"/>
      <c r="D122" s="408"/>
      <c r="E122" s="408"/>
      <c r="F122" s="43"/>
      <c r="G122" s="43"/>
      <c r="H122" s="43"/>
      <c r="I122" s="43"/>
      <c r="J122" s="43"/>
      <c r="K122" s="43"/>
      <c r="L122" s="43"/>
      <c r="M122" s="43"/>
      <c r="N122" s="43"/>
      <c r="O122" s="44"/>
      <c r="P122" s="44"/>
    </row>
    <row r="123" spans="1:16" x14ac:dyDescent="0.25">
      <c r="A123" s="43" t="s">
        <v>79</v>
      </c>
      <c r="B123" s="396" t="s">
        <v>83</v>
      </c>
      <c r="C123" s="397"/>
      <c r="D123" s="397"/>
      <c r="E123" s="397"/>
      <c r="F123" s="28"/>
      <c r="G123" s="28"/>
      <c r="H123" s="28"/>
      <c r="I123" s="28"/>
      <c r="J123" s="28"/>
      <c r="K123" s="147">
        <f>AVERAGE(B86:M88)</f>
        <v>0.39994583333333328</v>
      </c>
      <c r="L123" s="28"/>
      <c r="M123" s="28"/>
      <c r="N123" s="28"/>
      <c r="O123" s="44"/>
      <c r="P123" s="44"/>
    </row>
    <row r="124" spans="1:16" x14ac:dyDescent="0.25">
      <c r="A124" s="43" t="s">
        <v>80</v>
      </c>
      <c r="B124" s="396" t="s">
        <v>82</v>
      </c>
      <c r="C124" s="408"/>
      <c r="D124" s="408"/>
      <c r="E124" s="408"/>
      <c r="F124" s="43"/>
      <c r="G124" s="43"/>
      <c r="H124" s="43"/>
      <c r="I124" s="43"/>
      <c r="J124" s="43"/>
      <c r="K124" s="43"/>
      <c r="L124" s="43"/>
      <c r="M124" s="43"/>
      <c r="N124" s="43"/>
      <c r="O124" s="44"/>
      <c r="P124" s="44"/>
    </row>
    <row r="125" spans="1:16" x14ac:dyDescent="0.25">
      <c r="A125" s="43"/>
      <c r="B125" s="43"/>
      <c r="C125" s="43"/>
      <c r="D125" s="43"/>
      <c r="E125" s="43"/>
      <c r="F125" s="43"/>
      <c r="G125" s="43"/>
      <c r="H125" s="43"/>
      <c r="I125" s="43"/>
      <c r="J125" s="43"/>
      <c r="K125" s="43"/>
      <c r="L125" s="43"/>
      <c r="M125" s="43"/>
      <c r="N125" s="43"/>
      <c r="O125" s="44"/>
      <c r="P125" s="44"/>
    </row>
    <row r="126" spans="1:16" ht="18.75" x14ac:dyDescent="0.3">
      <c r="A126" s="95" t="s">
        <v>84</v>
      </c>
      <c r="B126" s="28"/>
      <c r="C126" s="28"/>
      <c r="D126" s="28"/>
      <c r="E126" s="28"/>
      <c r="F126" s="28"/>
      <c r="G126" s="28"/>
      <c r="H126" s="28"/>
      <c r="I126" s="28"/>
      <c r="J126" s="28"/>
      <c r="K126" s="28"/>
      <c r="L126" s="28"/>
      <c r="M126" s="28"/>
      <c r="N126" s="28"/>
      <c r="O126" s="44"/>
      <c r="P126" s="44"/>
    </row>
    <row r="127" spans="1:16" x14ac:dyDescent="0.25">
      <c r="A127" s="43" t="s">
        <v>78</v>
      </c>
      <c r="B127" s="396" t="s">
        <v>85</v>
      </c>
      <c r="C127" s="408"/>
      <c r="D127" s="408"/>
      <c r="E127" s="408"/>
      <c r="F127" s="43"/>
      <c r="G127" s="43"/>
      <c r="H127" s="43"/>
      <c r="I127" s="43"/>
      <c r="J127" s="43"/>
      <c r="K127" s="43"/>
      <c r="L127" s="43"/>
      <c r="M127" s="43"/>
      <c r="N127" s="43"/>
      <c r="O127" s="44"/>
      <c r="P127" s="44"/>
    </row>
    <row r="128" spans="1:16" x14ac:dyDescent="0.25">
      <c r="A128" s="43" t="s">
        <v>34</v>
      </c>
      <c r="B128" s="396" t="s">
        <v>86</v>
      </c>
      <c r="C128" s="408"/>
      <c r="D128" s="408"/>
      <c r="E128" s="408"/>
      <c r="F128" s="43"/>
      <c r="G128" s="43"/>
      <c r="H128" s="43"/>
      <c r="I128" s="43"/>
      <c r="J128" s="43"/>
      <c r="K128" s="43"/>
      <c r="L128" s="43"/>
      <c r="M128" s="43"/>
      <c r="N128" s="43"/>
      <c r="O128" s="44"/>
      <c r="P128" s="44"/>
    </row>
    <row r="129" spans="1:16" x14ac:dyDescent="0.25">
      <c r="A129" s="43" t="s">
        <v>94</v>
      </c>
      <c r="B129" s="396" t="s">
        <v>86</v>
      </c>
      <c r="C129" s="408"/>
      <c r="D129" s="408"/>
      <c r="E129" s="408"/>
      <c r="F129" s="28"/>
      <c r="G129" s="28"/>
      <c r="H129" s="28"/>
      <c r="I129" s="28"/>
      <c r="J129" s="28"/>
      <c r="K129" s="28"/>
      <c r="L129" s="28"/>
      <c r="M129" s="28"/>
      <c r="N129" s="28"/>
      <c r="O129" s="44"/>
      <c r="P129" s="44"/>
    </row>
    <row r="130" spans="1:16" x14ac:dyDescent="0.25">
      <c r="A130" s="43" t="s">
        <v>95</v>
      </c>
      <c r="B130" s="396" t="s">
        <v>86</v>
      </c>
      <c r="C130" s="408"/>
      <c r="D130" s="408"/>
      <c r="E130" s="408"/>
      <c r="F130" s="43"/>
      <c r="G130" s="43"/>
      <c r="H130" s="43"/>
      <c r="I130" s="43"/>
      <c r="J130" s="43"/>
      <c r="K130" s="43"/>
      <c r="L130" s="43"/>
      <c r="M130" s="43"/>
      <c r="N130" s="43"/>
      <c r="O130" s="44"/>
      <c r="P130" s="44"/>
    </row>
    <row r="131" spans="1:16" x14ac:dyDescent="0.25">
      <c r="A131" s="28"/>
      <c r="B131" s="28"/>
      <c r="C131" s="28"/>
      <c r="D131" s="28"/>
      <c r="E131" s="28"/>
      <c r="F131" s="28"/>
      <c r="G131" s="28"/>
      <c r="H131" s="28"/>
      <c r="I131" s="28"/>
      <c r="J131" s="28"/>
      <c r="K131" s="28"/>
      <c r="L131" s="28"/>
      <c r="M131" s="28"/>
      <c r="N131" s="28"/>
      <c r="O131" s="44"/>
      <c r="P131" s="44"/>
    </row>
    <row r="132" spans="1:16" ht="18.75" x14ac:dyDescent="0.3">
      <c r="A132" s="95" t="s">
        <v>87</v>
      </c>
      <c r="B132" s="43"/>
      <c r="C132" s="43"/>
      <c r="D132" s="43"/>
      <c r="E132" s="43"/>
      <c r="F132" s="43"/>
      <c r="G132" s="43"/>
      <c r="H132" s="43"/>
      <c r="I132" s="43"/>
      <c r="J132" s="43"/>
      <c r="K132" s="43"/>
      <c r="L132" s="43"/>
      <c r="M132" s="43"/>
      <c r="N132" s="43"/>
      <c r="O132" s="44"/>
      <c r="P132" s="44"/>
    </row>
    <row r="133" spans="1:16" x14ac:dyDescent="0.25">
      <c r="A133" s="43" t="s">
        <v>88</v>
      </c>
      <c r="B133" s="396" t="s">
        <v>89</v>
      </c>
      <c r="C133" s="408"/>
      <c r="D133" s="408"/>
      <c r="E133" s="408"/>
      <c r="F133" s="43"/>
      <c r="G133" s="43"/>
      <c r="H133" s="43"/>
      <c r="I133" s="43"/>
      <c r="J133" s="43"/>
      <c r="K133" s="43"/>
      <c r="L133" s="43"/>
      <c r="M133" s="43"/>
      <c r="N133" s="43"/>
      <c r="O133" s="44"/>
      <c r="P133" s="44"/>
    </row>
    <row r="134" spans="1:16" x14ac:dyDescent="0.25">
      <c r="A134" s="28"/>
      <c r="B134" s="28"/>
      <c r="C134" s="28"/>
      <c r="D134" s="28"/>
      <c r="E134" s="28"/>
      <c r="F134" s="28"/>
      <c r="G134" s="28"/>
      <c r="H134" s="28"/>
      <c r="I134" s="28"/>
      <c r="J134" s="28"/>
      <c r="K134" s="28"/>
      <c r="L134" s="28"/>
      <c r="M134" s="28"/>
      <c r="N134" s="28"/>
      <c r="O134" s="44"/>
      <c r="P134" s="44"/>
    </row>
    <row r="135" spans="1:16" ht="18.75" x14ac:dyDescent="0.3">
      <c r="A135" s="95" t="s">
        <v>90</v>
      </c>
      <c r="B135" s="43"/>
      <c r="C135" s="43"/>
      <c r="D135" s="43"/>
      <c r="E135" s="43"/>
      <c r="F135" s="43"/>
      <c r="G135" s="43"/>
      <c r="H135" s="43"/>
      <c r="I135" s="43"/>
      <c r="J135" s="43"/>
      <c r="K135" s="43"/>
      <c r="L135" s="43"/>
      <c r="M135" s="43"/>
      <c r="N135" s="43"/>
      <c r="O135" s="44"/>
      <c r="P135" s="44"/>
    </row>
    <row r="136" spans="1:16" x14ac:dyDescent="0.25">
      <c r="A136" s="43" t="s">
        <v>91</v>
      </c>
      <c r="B136" s="396" t="s">
        <v>92</v>
      </c>
      <c r="C136" s="408"/>
      <c r="D136" s="408"/>
      <c r="E136" s="408"/>
      <c r="F136" s="43"/>
      <c r="G136" s="43"/>
      <c r="H136" s="43"/>
      <c r="I136" s="43"/>
      <c r="J136" s="43"/>
      <c r="K136" s="43"/>
      <c r="L136" s="43"/>
      <c r="M136" s="43"/>
      <c r="N136" s="43"/>
      <c r="O136" s="44"/>
      <c r="P136" s="44"/>
    </row>
    <row r="137" spans="1:16" x14ac:dyDescent="0.25">
      <c r="A137" s="28"/>
      <c r="B137" s="28"/>
      <c r="C137" s="28"/>
      <c r="D137" s="28"/>
      <c r="E137" s="28"/>
      <c r="F137" s="28"/>
      <c r="G137" s="28"/>
      <c r="H137" s="28"/>
      <c r="I137" s="28"/>
      <c r="J137" s="28"/>
      <c r="K137" s="28"/>
      <c r="L137" s="28"/>
      <c r="M137" s="28"/>
      <c r="N137" s="28"/>
      <c r="O137" s="44"/>
      <c r="P137" s="44"/>
    </row>
    <row r="138" spans="1:16" x14ac:dyDescent="0.25">
      <c r="A138" s="28" t="s">
        <v>106</v>
      </c>
      <c r="B138" s="43"/>
      <c r="C138" s="43"/>
      <c r="D138" s="43"/>
      <c r="E138" s="43"/>
      <c r="F138" s="43"/>
      <c r="G138" s="43"/>
      <c r="H138" s="43"/>
      <c r="I138" s="43"/>
      <c r="J138" s="43"/>
      <c r="K138" s="43"/>
      <c r="L138" s="43"/>
      <c r="M138" s="43"/>
      <c r="N138" s="43"/>
      <c r="O138" s="44"/>
      <c r="P138" s="44"/>
    </row>
    <row r="139" spans="1:16" x14ac:dyDescent="0.25">
      <c r="A139" s="43" t="s">
        <v>107</v>
      </c>
      <c r="B139" s="417" t="s">
        <v>108</v>
      </c>
      <c r="C139" s="410"/>
      <c r="D139" s="410"/>
      <c r="E139" s="410"/>
      <c r="F139" s="410"/>
      <c r="G139" s="410"/>
      <c r="H139" s="410"/>
      <c r="I139" s="410"/>
      <c r="J139" s="43"/>
      <c r="K139" s="43"/>
      <c r="L139" s="43"/>
      <c r="M139" s="43"/>
      <c r="N139" s="43"/>
      <c r="O139" s="44"/>
      <c r="P139" s="44"/>
    </row>
    <row r="140" spans="1:16" x14ac:dyDescent="0.25">
      <c r="A140" s="28"/>
      <c r="B140" s="28"/>
      <c r="C140" s="28"/>
      <c r="D140" s="28"/>
      <c r="E140" s="28"/>
      <c r="F140" s="28"/>
      <c r="G140" s="28"/>
      <c r="H140" s="28"/>
      <c r="I140" s="28"/>
      <c r="J140" s="28"/>
      <c r="K140" s="28"/>
      <c r="L140" s="28"/>
      <c r="M140" s="28"/>
      <c r="N140" s="28"/>
      <c r="O140" s="44"/>
      <c r="P140" s="44"/>
    </row>
    <row r="141" spans="1:16" x14ac:dyDescent="0.25">
      <c r="A141" s="28"/>
      <c r="B141" s="43"/>
      <c r="C141" s="43"/>
      <c r="D141" s="43"/>
      <c r="E141" s="43"/>
      <c r="F141" s="43"/>
      <c r="G141" s="43"/>
      <c r="H141" s="43"/>
      <c r="I141" s="43"/>
      <c r="J141" s="43"/>
      <c r="K141" s="43"/>
      <c r="L141" s="43"/>
      <c r="M141" s="43"/>
      <c r="N141" s="43"/>
      <c r="O141" s="44"/>
      <c r="P141" s="44"/>
    </row>
    <row r="142" spans="1:16" x14ac:dyDescent="0.25">
      <c r="A142" s="43"/>
      <c r="B142" s="43"/>
      <c r="C142" s="43"/>
      <c r="D142" s="43"/>
      <c r="E142" s="43"/>
      <c r="F142" s="43"/>
      <c r="G142" s="43"/>
      <c r="H142" s="43"/>
      <c r="I142" s="43"/>
      <c r="J142" s="43"/>
      <c r="K142" s="43"/>
      <c r="L142" s="43"/>
      <c r="M142" s="43"/>
      <c r="N142" s="43"/>
      <c r="O142" s="44"/>
      <c r="P142" s="44"/>
    </row>
    <row r="143" spans="1:16" x14ac:dyDescent="0.25">
      <c r="A143" s="28"/>
      <c r="B143" s="28"/>
      <c r="C143" s="28"/>
      <c r="D143" s="28"/>
      <c r="E143" s="28"/>
      <c r="F143" s="28"/>
      <c r="G143" s="28"/>
      <c r="H143" s="28"/>
      <c r="I143" s="28"/>
      <c r="J143" s="28"/>
      <c r="K143" s="28"/>
      <c r="L143" s="28"/>
      <c r="M143" s="28"/>
      <c r="N143" s="28"/>
      <c r="O143" s="44"/>
      <c r="P143" s="44"/>
    </row>
    <row r="144" spans="1:16" x14ac:dyDescent="0.25">
      <c r="A144" s="28"/>
      <c r="B144" s="43"/>
      <c r="C144" s="43"/>
      <c r="D144" s="43"/>
      <c r="E144" s="43"/>
      <c r="F144" s="43"/>
      <c r="G144" s="43"/>
      <c r="H144" s="43"/>
      <c r="I144" s="43"/>
      <c r="J144" s="43"/>
      <c r="K144" s="43"/>
      <c r="L144" s="43"/>
      <c r="M144" s="43"/>
      <c r="N144" s="43"/>
      <c r="O144" s="85"/>
      <c r="P144" s="85"/>
    </row>
    <row r="145" spans="1:19" x14ac:dyDescent="0.25">
      <c r="A145" s="43"/>
      <c r="B145" s="43"/>
      <c r="C145" s="43"/>
      <c r="D145" s="43"/>
      <c r="E145" s="43"/>
      <c r="F145" s="43"/>
      <c r="G145" s="43"/>
      <c r="H145" s="43"/>
      <c r="I145" s="43"/>
      <c r="J145" s="43"/>
      <c r="K145" s="43"/>
      <c r="L145" s="43"/>
      <c r="M145" s="43"/>
      <c r="N145" s="43"/>
      <c r="O145" s="44"/>
      <c r="P145" s="44"/>
    </row>
    <row r="146" spans="1:19" x14ac:dyDescent="0.25">
      <c r="A146" s="28"/>
      <c r="B146" s="28"/>
      <c r="C146" s="28"/>
      <c r="D146" s="28"/>
      <c r="E146" s="28"/>
      <c r="F146" s="28"/>
      <c r="G146" s="28"/>
      <c r="H146" s="28"/>
      <c r="I146" s="28"/>
      <c r="J146" s="28"/>
      <c r="K146" s="28"/>
      <c r="L146" s="28"/>
      <c r="M146" s="28"/>
      <c r="N146" s="28"/>
      <c r="O146" s="44"/>
      <c r="P146" s="44"/>
      <c r="Q146" s="11"/>
      <c r="R146" s="10"/>
      <c r="S146" s="10"/>
    </row>
    <row r="147" spans="1:19" x14ac:dyDescent="0.25">
      <c r="A147" s="28"/>
      <c r="B147" s="43"/>
      <c r="C147" s="43"/>
      <c r="D147" s="43"/>
      <c r="E147" s="43"/>
      <c r="F147" s="43"/>
      <c r="G147" s="43"/>
      <c r="H147" s="43"/>
      <c r="I147" s="43"/>
      <c r="J147" s="43"/>
      <c r="K147" s="43"/>
      <c r="L147" s="43"/>
      <c r="M147" s="43"/>
      <c r="N147" s="43"/>
      <c r="O147" s="44"/>
      <c r="P147" s="44"/>
    </row>
    <row r="148" spans="1:19" x14ac:dyDescent="0.25">
      <c r="A148" s="43"/>
      <c r="B148" s="43"/>
      <c r="C148" s="43"/>
      <c r="D148" s="43"/>
      <c r="E148" s="43"/>
      <c r="F148" s="43"/>
      <c r="G148" s="43"/>
      <c r="H148" s="43"/>
      <c r="I148" s="43"/>
      <c r="J148" s="43"/>
      <c r="K148" s="43"/>
      <c r="L148" s="43"/>
      <c r="M148" s="43"/>
      <c r="N148" s="43"/>
      <c r="O148" s="44"/>
      <c r="P148" s="44"/>
    </row>
    <row r="149" spans="1:19" x14ac:dyDescent="0.25">
      <c r="A149" s="28"/>
      <c r="B149" s="28"/>
      <c r="C149" s="28"/>
      <c r="D149" s="28"/>
      <c r="E149" s="28"/>
      <c r="F149" s="28"/>
      <c r="G149" s="28"/>
      <c r="H149" s="28"/>
      <c r="I149" s="28"/>
      <c r="J149" s="28"/>
      <c r="K149" s="28"/>
      <c r="L149" s="28"/>
      <c r="M149" s="28"/>
      <c r="N149" s="28"/>
      <c r="O149" s="44"/>
      <c r="P149" s="44"/>
    </row>
    <row r="150" spans="1:19" x14ac:dyDescent="0.25">
      <c r="A150" s="28"/>
      <c r="B150" s="43"/>
      <c r="C150" s="43"/>
      <c r="D150" s="43"/>
      <c r="E150" s="43"/>
      <c r="F150" s="43"/>
      <c r="G150" s="43"/>
      <c r="H150" s="43"/>
      <c r="I150" s="43"/>
      <c r="J150" s="43"/>
      <c r="K150" s="43"/>
      <c r="L150" s="43"/>
      <c r="M150" s="43"/>
      <c r="N150" s="43"/>
      <c r="O150" s="44"/>
      <c r="P150" s="44"/>
    </row>
    <row r="151" spans="1:19" x14ac:dyDescent="0.25">
      <c r="A151" s="43"/>
      <c r="B151" s="43"/>
      <c r="C151" s="43"/>
      <c r="D151" s="43"/>
      <c r="E151" s="43"/>
      <c r="F151" s="43"/>
      <c r="G151" s="43"/>
      <c r="H151" s="43"/>
      <c r="I151" s="43"/>
      <c r="J151" s="43"/>
      <c r="K151" s="43"/>
      <c r="L151" s="43"/>
      <c r="M151" s="43"/>
      <c r="N151" s="43"/>
      <c r="O151" s="44"/>
      <c r="P151" s="44"/>
    </row>
    <row r="152" spans="1:19" x14ac:dyDescent="0.25">
      <c r="A152" s="85"/>
      <c r="B152" s="85"/>
      <c r="C152" s="85"/>
      <c r="D152" s="85"/>
      <c r="E152" s="85"/>
      <c r="F152" s="85"/>
      <c r="G152" s="85"/>
      <c r="H152" s="85"/>
      <c r="I152" s="85"/>
      <c r="J152" s="85"/>
      <c r="K152" s="85"/>
      <c r="L152" s="85"/>
      <c r="M152" s="85"/>
      <c r="N152" s="85"/>
      <c r="O152" s="44"/>
      <c r="P152" s="44"/>
    </row>
    <row r="153" spans="1:19" x14ac:dyDescent="0.25">
      <c r="A153" s="85"/>
      <c r="B153" s="85"/>
      <c r="C153" s="85"/>
      <c r="D153" s="85"/>
      <c r="E153" s="85"/>
      <c r="F153" s="85"/>
      <c r="G153" s="85"/>
      <c r="H153" s="85"/>
      <c r="I153" s="85"/>
      <c r="J153" s="85"/>
      <c r="K153" s="85"/>
      <c r="L153" s="85"/>
      <c r="M153" s="85"/>
      <c r="N153" s="85"/>
      <c r="O153" s="44"/>
      <c r="P153" s="44"/>
    </row>
    <row r="154" spans="1:19" ht="18.75" x14ac:dyDescent="0.3">
      <c r="A154" s="95"/>
      <c r="B154" s="43"/>
      <c r="C154" s="43"/>
      <c r="D154" s="43"/>
      <c r="E154" s="43"/>
      <c r="F154" s="43"/>
      <c r="G154" s="43"/>
      <c r="H154" s="43"/>
      <c r="I154" s="43"/>
      <c r="J154" s="43"/>
      <c r="K154" s="43"/>
      <c r="L154" s="43"/>
      <c r="M154" s="44"/>
      <c r="N154" s="44"/>
      <c r="O154" s="44"/>
      <c r="P154" s="44"/>
    </row>
    <row r="155" spans="1:19" x14ac:dyDescent="0.25">
      <c r="A155" s="28"/>
      <c r="B155" s="43"/>
      <c r="C155" s="43"/>
      <c r="D155" s="43"/>
      <c r="E155" s="43"/>
      <c r="F155" s="43"/>
      <c r="G155" s="43"/>
      <c r="H155" s="43"/>
      <c r="I155" s="43"/>
      <c r="J155" s="43"/>
      <c r="K155" s="43"/>
      <c r="L155" s="43"/>
      <c r="M155" s="44"/>
      <c r="N155" s="44"/>
      <c r="O155" s="44"/>
      <c r="P155" s="44"/>
    </row>
    <row r="156" spans="1:19" x14ac:dyDescent="0.25">
      <c r="A156" s="43"/>
      <c r="B156" s="43"/>
      <c r="C156" s="43"/>
      <c r="D156" s="43"/>
      <c r="E156" s="43"/>
      <c r="F156" s="43"/>
      <c r="G156" s="43"/>
      <c r="H156" s="43"/>
      <c r="I156" s="43"/>
      <c r="J156" s="43"/>
      <c r="K156" s="43"/>
      <c r="L156" s="43"/>
      <c r="M156" s="44"/>
      <c r="N156" s="44"/>
      <c r="O156" s="44"/>
      <c r="P156" s="44"/>
    </row>
    <row r="157" spans="1:19" x14ac:dyDescent="0.25">
      <c r="A157" s="28"/>
      <c r="B157" s="28"/>
      <c r="C157" s="28"/>
      <c r="D157" s="28"/>
      <c r="E157" s="28"/>
      <c r="F157" s="28"/>
      <c r="G157" s="28"/>
      <c r="H157" s="28"/>
      <c r="I157" s="28"/>
      <c r="J157" s="28"/>
      <c r="K157" s="43"/>
      <c r="L157" s="43"/>
      <c r="M157" s="44"/>
      <c r="N157" s="44"/>
      <c r="O157" s="44"/>
      <c r="P157" s="44"/>
    </row>
    <row r="158" spans="1:19" x14ac:dyDescent="0.25">
      <c r="A158" s="28"/>
      <c r="B158" s="43"/>
      <c r="C158" s="43"/>
      <c r="D158" s="43"/>
      <c r="E158" s="43"/>
      <c r="F158" s="43"/>
      <c r="G158" s="43"/>
      <c r="H158" s="43"/>
      <c r="I158" s="43"/>
      <c r="J158" s="43"/>
      <c r="K158" s="43"/>
      <c r="L158" s="43"/>
      <c r="M158" s="44"/>
      <c r="N158" s="44"/>
      <c r="O158" s="44"/>
      <c r="P158" s="44"/>
    </row>
    <row r="159" spans="1:19" x14ac:dyDescent="0.25">
      <c r="A159" s="43"/>
      <c r="B159" s="43"/>
      <c r="C159" s="43"/>
      <c r="D159" s="43"/>
      <c r="E159" s="43"/>
      <c r="F159" s="43"/>
      <c r="G159" s="43"/>
      <c r="H159" s="43"/>
      <c r="I159" s="43"/>
      <c r="J159" s="43"/>
      <c r="K159" s="43"/>
      <c r="L159" s="43"/>
      <c r="M159" s="44"/>
      <c r="N159" s="44"/>
      <c r="O159" s="44"/>
      <c r="P159" s="44"/>
    </row>
    <row r="160" spans="1:19" x14ac:dyDescent="0.25">
      <c r="A160" s="28"/>
      <c r="B160" s="28"/>
      <c r="C160" s="28"/>
      <c r="D160" s="28"/>
      <c r="E160" s="28"/>
      <c r="F160" s="28"/>
      <c r="G160" s="28"/>
      <c r="H160" s="28"/>
      <c r="I160" s="28"/>
      <c r="J160" s="28"/>
      <c r="K160" s="43"/>
      <c r="L160" s="43"/>
      <c r="M160" s="44"/>
      <c r="N160" s="44"/>
      <c r="O160" s="44"/>
      <c r="P160" s="44"/>
    </row>
    <row r="161" spans="1:16" x14ac:dyDescent="0.25">
      <c r="A161" s="28"/>
      <c r="B161" s="43"/>
      <c r="C161" s="43"/>
      <c r="D161" s="43"/>
      <c r="E161" s="43"/>
      <c r="F161" s="43"/>
      <c r="G161" s="43"/>
      <c r="H161" s="43"/>
      <c r="I161" s="43"/>
      <c r="J161" s="43"/>
      <c r="K161" s="43"/>
      <c r="L161" s="43"/>
      <c r="M161" s="44"/>
      <c r="N161" s="44"/>
      <c r="O161" s="44"/>
      <c r="P161" s="44"/>
    </row>
    <row r="162" spans="1:16" x14ac:dyDescent="0.25">
      <c r="A162" s="43"/>
      <c r="B162" s="43"/>
      <c r="C162" s="43"/>
      <c r="D162" s="43"/>
      <c r="E162" s="43"/>
      <c r="F162" s="43"/>
      <c r="G162" s="43"/>
      <c r="H162" s="43"/>
      <c r="I162" s="43"/>
      <c r="J162" s="43"/>
      <c r="K162" s="43"/>
      <c r="L162" s="43"/>
      <c r="M162" s="44"/>
      <c r="N162" s="44"/>
      <c r="O162" s="44"/>
      <c r="P162" s="44"/>
    </row>
    <row r="163" spans="1:16" x14ac:dyDescent="0.25">
      <c r="A163" s="28"/>
      <c r="B163" s="28"/>
      <c r="C163" s="28"/>
      <c r="D163" s="28"/>
      <c r="E163" s="28"/>
      <c r="F163" s="28"/>
      <c r="G163" s="28"/>
      <c r="H163" s="28"/>
      <c r="I163" s="28"/>
      <c r="J163" s="28"/>
      <c r="K163" s="43"/>
      <c r="L163" s="43"/>
      <c r="M163" s="44"/>
      <c r="N163" s="44"/>
      <c r="O163" s="44"/>
      <c r="P163" s="44"/>
    </row>
    <row r="164" spans="1:16" x14ac:dyDescent="0.25">
      <c r="A164" s="28"/>
      <c r="B164" s="43"/>
      <c r="C164" s="43"/>
      <c r="D164" s="43"/>
      <c r="E164" s="43"/>
      <c r="F164" s="43"/>
      <c r="G164" s="43"/>
      <c r="H164" s="43"/>
      <c r="I164" s="43"/>
      <c r="J164" s="43"/>
      <c r="K164" s="43"/>
      <c r="L164" s="43"/>
      <c r="M164" s="44"/>
      <c r="N164" s="44"/>
      <c r="O164" s="44"/>
      <c r="P164" s="44"/>
    </row>
    <row r="165" spans="1:16" x14ac:dyDescent="0.25">
      <c r="A165" s="43"/>
      <c r="B165" s="43"/>
      <c r="C165" s="43"/>
      <c r="D165" s="43"/>
      <c r="E165" s="43"/>
      <c r="F165" s="43"/>
      <c r="G165" s="43"/>
      <c r="H165" s="43"/>
      <c r="I165" s="43"/>
      <c r="J165" s="43"/>
      <c r="K165" s="43"/>
      <c r="L165" s="43"/>
      <c r="M165" s="44"/>
      <c r="N165" s="44"/>
      <c r="O165" s="44"/>
      <c r="P165" s="44"/>
    </row>
    <row r="166" spans="1:16" x14ac:dyDescent="0.25">
      <c r="A166" s="28"/>
      <c r="B166" s="28"/>
      <c r="C166" s="28"/>
      <c r="D166" s="28"/>
      <c r="E166" s="28"/>
      <c r="F166" s="28"/>
      <c r="G166" s="28"/>
      <c r="H166" s="28"/>
      <c r="I166" s="28"/>
      <c r="J166" s="28"/>
      <c r="K166" s="43"/>
      <c r="L166" s="43"/>
      <c r="M166" s="44"/>
      <c r="N166" s="44"/>
      <c r="O166" s="44"/>
      <c r="P166" s="44"/>
    </row>
    <row r="167" spans="1:16" x14ac:dyDescent="0.25">
      <c r="A167" s="28"/>
      <c r="B167" s="43"/>
      <c r="C167" s="43"/>
      <c r="D167" s="43"/>
      <c r="E167" s="43"/>
      <c r="F167" s="43"/>
      <c r="G167" s="43"/>
      <c r="H167" s="43"/>
      <c r="I167" s="43"/>
      <c r="J167" s="43"/>
      <c r="K167" s="43"/>
      <c r="L167" s="43"/>
      <c r="M167" s="44"/>
      <c r="N167" s="44"/>
      <c r="O167" s="44"/>
      <c r="P167" s="44"/>
    </row>
    <row r="168" spans="1:16" x14ac:dyDescent="0.25">
      <c r="A168" s="43"/>
      <c r="B168" s="43"/>
      <c r="C168" s="43"/>
      <c r="D168" s="43"/>
      <c r="E168" s="43"/>
      <c r="F168" s="43"/>
      <c r="G168" s="43"/>
      <c r="H168" s="43"/>
      <c r="I168" s="43"/>
      <c r="J168" s="43"/>
      <c r="K168" s="43"/>
      <c r="L168" s="43"/>
      <c r="M168" s="44"/>
      <c r="N168" s="44"/>
      <c r="O168" s="44"/>
      <c r="P168" s="44"/>
    </row>
    <row r="169" spans="1:16" x14ac:dyDescent="0.25">
      <c r="A169" s="28"/>
      <c r="B169" s="28"/>
      <c r="C169" s="28"/>
      <c r="D169" s="28"/>
      <c r="E169" s="28"/>
      <c r="F169" s="28"/>
      <c r="G169" s="28"/>
      <c r="H169" s="28"/>
      <c r="I169" s="28"/>
      <c r="J169" s="28"/>
      <c r="K169" s="43"/>
      <c r="L169" s="43"/>
      <c r="M169" s="44"/>
      <c r="N169" s="44"/>
      <c r="O169" s="44"/>
      <c r="P169" s="44"/>
    </row>
    <row r="170" spans="1:16" x14ac:dyDescent="0.25">
      <c r="A170" s="28"/>
      <c r="B170" s="43"/>
      <c r="C170" s="43"/>
      <c r="D170" s="43"/>
      <c r="E170" s="43"/>
      <c r="F170" s="43"/>
      <c r="G170" s="43"/>
      <c r="H170" s="43"/>
      <c r="I170" s="43"/>
      <c r="J170" s="43"/>
      <c r="K170" s="43"/>
      <c r="L170" s="43"/>
      <c r="M170" s="44"/>
      <c r="N170" s="44"/>
      <c r="O170" s="44"/>
      <c r="P170" s="44"/>
    </row>
    <row r="171" spans="1:16" x14ac:dyDescent="0.25">
      <c r="A171" s="43"/>
      <c r="B171" s="43"/>
      <c r="C171" s="43"/>
      <c r="D171" s="43"/>
      <c r="E171" s="43"/>
      <c r="F171" s="43"/>
      <c r="G171" s="43"/>
      <c r="H171" s="43"/>
      <c r="I171" s="43"/>
      <c r="J171" s="43"/>
      <c r="K171" s="43"/>
      <c r="L171" s="43"/>
      <c r="M171" s="44"/>
      <c r="N171" s="44"/>
      <c r="O171" s="44"/>
      <c r="P171" s="44"/>
    </row>
    <row r="172" spans="1:16" x14ac:dyDescent="0.25">
      <c r="A172" s="28"/>
      <c r="B172" s="28"/>
      <c r="C172" s="28"/>
      <c r="D172" s="28"/>
      <c r="E172" s="28"/>
      <c r="F172" s="28"/>
      <c r="G172" s="28"/>
      <c r="H172" s="28"/>
      <c r="I172" s="28"/>
      <c r="J172" s="28"/>
      <c r="K172" s="43"/>
      <c r="L172" s="43"/>
      <c r="M172" s="44"/>
      <c r="N172" s="44"/>
      <c r="O172" s="44"/>
      <c r="P172" s="44"/>
    </row>
    <row r="173" spans="1:16" x14ac:dyDescent="0.25">
      <c r="A173" s="28"/>
      <c r="B173" s="43"/>
      <c r="C173" s="43"/>
      <c r="D173" s="43"/>
      <c r="E173" s="43"/>
      <c r="F173" s="43"/>
      <c r="G173" s="43"/>
      <c r="H173" s="43"/>
      <c r="I173" s="43"/>
      <c r="J173" s="43"/>
      <c r="K173" s="43"/>
      <c r="L173" s="43"/>
      <c r="M173" s="44"/>
      <c r="N173" s="44"/>
      <c r="O173" s="44"/>
      <c r="P173" s="44"/>
    </row>
    <row r="174" spans="1:16" x14ac:dyDescent="0.25">
      <c r="A174" s="43"/>
      <c r="B174" s="43"/>
      <c r="C174" s="43"/>
      <c r="D174" s="43"/>
      <c r="E174" s="43"/>
      <c r="F174" s="43"/>
      <c r="G174" s="43"/>
      <c r="H174" s="43"/>
      <c r="I174" s="43"/>
      <c r="J174" s="43"/>
      <c r="K174" s="43"/>
      <c r="L174" s="43"/>
      <c r="M174" s="44"/>
      <c r="N174" s="44"/>
      <c r="O174" s="44"/>
      <c r="P174" s="44"/>
    </row>
    <row r="175" spans="1:16" x14ac:dyDescent="0.25">
      <c r="A175" s="28"/>
      <c r="B175" s="28"/>
      <c r="C175" s="28"/>
      <c r="D175" s="28"/>
      <c r="E175" s="28"/>
      <c r="F175" s="28"/>
      <c r="G175" s="28"/>
      <c r="H175" s="28"/>
      <c r="I175" s="28"/>
      <c r="J175" s="28"/>
      <c r="K175" s="43"/>
      <c r="L175" s="43"/>
      <c r="M175" s="44"/>
      <c r="N175" s="44"/>
      <c r="O175" s="44"/>
      <c r="P175" s="44"/>
    </row>
    <row r="176" spans="1:16" x14ac:dyDescent="0.25">
      <c r="A176" s="28"/>
      <c r="B176" s="43"/>
      <c r="C176" s="43"/>
      <c r="D176" s="43"/>
      <c r="E176" s="43"/>
      <c r="F176" s="43"/>
      <c r="G176" s="43"/>
      <c r="H176" s="43"/>
      <c r="I176" s="43"/>
      <c r="J176" s="43"/>
      <c r="K176" s="43"/>
      <c r="L176" s="43"/>
      <c r="M176" s="44"/>
      <c r="N176" s="44"/>
      <c r="O176" s="44"/>
      <c r="P176" s="44"/>
    </row>
    <row r="177" spans="1:16" x14ac:dyDescent="0.25">
      <c r="A177" s="43"/>
      <c r="B177" s="43"/>
      <c r="C177" s="43"/>
      <c r="D177" s="43"/>
      <c r="E177" s="43"/>
      <c r="F177" s="43"/>
      <c r="G177" s="43"/>
      <c r="H177" s="43"/>
      <c r="I177" s="43"/>
      <c r="J177" s="43"/>
      <c r="K177" s="43"/>
      <c r="L177" s="43"/>
      <c r="M177" s="44"/>
      <c r="N177" s="44"/>
      <c r="O177" s="44"/>
      <c r="P177" s="44"/>
    </row>
    <row r="178" spans="1:16" x14ac:dyDescent="0.25">
      <c r="A178" s="28"/>
      <c r="B178" s="28"/>
      <c r="C178" s="28"/>
      <c r="D178" s="28"/>
      <c r="E178" s="28"/>
      <c r="F178" s="28"/>
      <c r="G178" s="28"/>
      <c r="H178" s="28"/>
      <c r="I178" s="28"/>
      <c r="J178" s="28"/>
      <c r="K178" s="43"/>
      <c r="L178" s="43"/>
      <c r="M178" s="44"/>
      <c r="N178" s="44"/>
      <c r="O178" s="44"/>
      <c r="P178" s="44"/>
    </row>
    <row r="179" spans="1:16" x14ac:dyDescent="0.25">
      <c r="A179" s="28"/>
      <c r="B179" s="43"/>
      <c r="C179" s="43"/>
      <c r="D179" s="43"/>
      <c r="E179" s="43"/>
      <c r="F179" s="43"/>
      <c r="G179" s="43"/>
      <c r="H179" s="43"/>
      <c r="I179" s="43"/>
      <c r="J179" s="43"/>
      <c r="K179" s="43"/>
      <c r="L179" s="43"/>
      <c r="M179" s="44"/>
      <c r="N179" s="44"/>
    </row>
    <row r="180" spans="1:16" x14ac:dyDescent="0.25">
      <c r="A180" s="43"/>
      <c r="B180" s="43"/>
      <c r="C180" s="43"/>
      <c r="D180" s="43"/>
      <c r="E180" s="43"/>
      <c r="F180" s="43"/>
      <c r="G180" s="43"/>
      <c r="H180" s="43"/>
      <c r="I180" s="43"/>
      <c r="J180" s="43"/>
      <c r="K180" s="43"/>
      <c r="L180" s="43"/>
      <c r="M180" s="44"/>
      <c r="N180" s="44"/>
    </row>
    <row r="181" spans="1:16" x14ac:dyDescent="0.25">
      <c r="A181" s="28"/>
      <c r="B181" s="28"/>
      <c r="C181" s="28"/>
      <c r="D181" s="28"/>
      <c r="E181" s="28"/>
      <c r="F181" s="28"/>
      <c r="G181" s="28"/>
      <c r="H181" s="28"/>
      <c r="I181" s="28"/>
      <c r="J181" s="28"/>
      <c r="K181" s="43"/>
      <c r="L181" s="43"/>
      <c r="M181" s="44"/>
      <c r="N181" s="44"/>
    </row>
    <row r="182" spans="1:16" x14ac:dyDescent="0.25">
      <c r="A182" s="28"/>
      <c r="B182" s="43"/>
      <c r="C182" s="43"/>
      <c r="D182" s="43"/>
      <c r="E182" s="43"/>
      <c r="F182" s="43"/>
      <c r="G182" s="43"/>
      <c r="H182" s="43"/>
      <c r="I182" s="43"/>
      <c r="J182" s="43"/>
      <c r="K182" s="43"/>
      <c r="L182" s="43"/>
      <c r="M182" s="44"/>
      <c r="N182" s="44"/>
    </row>
    <row r="183" spans="1:16" x14ac:dyDescent="0.25">
      <c r="A183" s="43"/>
      <c r="B183" s="43"/>
      <c r="C183" s="43"/>
      <c r="D183" s="43"/>
      <c r="E183" s="43"/>
      <c r="F183" s="43"/>
      <c r="G183" s="43"/>
      <c r="H183" s="43"/>
      <c r="I183" s="43"/>
      <c r="J183" s="43"/>
      <c r="K183" s="43"/>
      <c r="L183" s="43"/>
      <c r="M183" s="44"/>
      <c r="N183" s="44"/>
    </row>
    <row r="184" spans="1:16" x14ac:dyDescent="0.25">
      <c r="A184" s="28"/>
      <c r="B184" s="28"/>
      <c r="C184" s="28"/>
      <c r="D184" s="28"/>
      <c r="E184" s="28"/>
      <c r="F184" s="28"/>
      <c r="G184" s="28"/>
      <c r="H184" s="28"/>
      <c r="I184" s="28"/>
      <c r="J184" s="28"/>
      <c r="K184" s="43"/>
      <c r="L184" s="43"/>
      <c r="M184" s="44"/>
      <c r="N184" s="44"/>
    </row>
    <row r="185" spans="1:16" x14ac:dyDescent="0.25">
      <c r="A185" s="28"/>
      <c r="B185" s="43"/>
      <c r="C185" s="43"/>
      <c r="D185" s="43"/>
      <c r="E185" s="43"/>
      <c r="F185" s="43"/>
      <c r="G185" s="43"/>
      <c r="H185" s="43"/>
      <c r="I185" s="43"/>
      <c r="J185" s="43"/>
      <c r="K185" s="43"/>
      <c r="L185" s="43"/>
      <c r="M185" s="44"/>
      <c r="N185" s="44"/>
    </row>
    <row r="186" spans="1:16" x14ac:dyDescent="0.25">
      <c r="A186" s="43"/>
      <c r="B186" s="43"/>
      <c r="C186" s="43"/>
      <c r="D186" s="43"/>
      <c r="E186" s="43"/>
      <c r="F186" s="43"/>
      <c r="G186" s="43"/>
      <c r="H186" s="43"/>
      <c r="I186" s="43"/>
      <c r="J186" s="43"/>
      <c r="K186" s="43"/>
      <c r="L186" s="43"/>
      <c r="M186" s="44"/>
      <c r="N186" s="44"/>
    </row>
    <row r="187" spans="1:16" x14ac:dyDescent="0.25">
      <c r="A187" s="28"/>
      <c r="B187" s="28"/>
      <c r="C187" s="28"/>
      <c r="D187" s="28"/>
      <c r="E187" s="28"/>
      <c r="F187" s="28"/>
      <c r="G187" s="28"/>
      <c r="H187" s="28"/>
      <c r="I187" s="28"/>
      <c r="J187" s="28"/>
      <c r="K187" s="43"/>
      <c r="L187" s="43"/>
      <c r="M187" s="44"/>
      <c r="N187" s="44"/>
    </row>
    <row r="188" spans="1:16" x14ac:dyDescent="0.25">
      <c r="A188" s="28"/>
      <c r="B188" s="43"/>
      <c r="C188" s="43"/>
      <c r="D188" s="43"/>
      <c r="E188" s="43"/>
      <c r="F188" s="43"/>
      <c r="G188" s="43"/>
      <c r="H188" s="43"/>
      <c r="I188" s="43"/>
      <c r="J188" s="43"/>
      <c r="K188" s="43"/>
      <c r="L188" s="43"/>
      <c r="M188" s="44"/>
      <c r="N188" s="44"/>
    </row>
    <row r="189" spans="1:16" x14ac:dyDescent="0.25">
      <c r="A189" s="43"/>
      <c r="B189" s="43"/>
      <c r="C189" s="43"/>
      <c r="D189" s="43"/>
      <c r="E189" s="43"/>
      <c r="F189" s="43"/>
      <c r="G189" s="43"/>
      <c r="H189" s="43"/>
      <c r="I189" s="43"/>
      <c r="J189" s="43"/>
      <c r="K189" s="43"/>
      <c r="L189" s="43"/>
      <c r="M189" s="44"/>
      <c r="N189" s="44"/>
    </row>
    <row r="190" spans="1:16" x14ac:dyDescent="0.25">
      <c r="A190" s="85"/>
      <c r="B190" s="85"/>
      <c r="C190" s="85"/>
      <c r="D190" s="85"/>
      <c r="E190" s="85"/>
      <c r="F190" s="85"/>
      <c r="G190" s="85"/>
      <c r="H190" s="85"/>
      <c r="I190" s="85"/>
      <c r="J190" s="85"/>
      <c r="K190" s="43"/>
      <c r="L190" s="43"/>
      <c r="M190" s="44"/>
      <c r="N190" s="44"/>
    </row>
    <row r="191" spans="1:16" x14ac:dyDescent="0.25">
      <c r="A191" s="85"/>
      <c r="B191" s="85"/>
      <c r="C191" s="85"/>
      <c r="D191" s="85"/>
      <c r="E191" s="85"/>
      <c r="F191" s="85"/>
      <c r="G191" s="85"/>
      <c r="H191" s="85"/>
      <c r="I191" s="85"/>
      <c r="J191" s="85"/>
      <c r="K191" s="85"/>
      <c r="L191" s="85"/>
      <c r="M191" s="85"/>
      <c r="N191" s="85"/>
    </row>
    <row r="192" spans="1:16" x14ac:dyDescent="0.25">
      <c r="A192" s="5"/>
      <c r="B192" s="5"/>
      <c r="C192" s="5"/>
      <c r="D192" s="5"/>
      <c r="E192" s="5"/>
      <c r="F192" s="5"/>
      <c r="G192" s="5"/>
      <c r="H192" s="5"/>
      <c r="I192" s="5"/>
      <c r="J192" s="5"/>
      <c r="K192" s="5"/>
      <c r="L192" s="5"/>
    </row>
    <row r="193" spans="1:12" x14ac:dyDescent="0.25">
      <c r="A193" s="5"/>
      <c r="B193" s="5"/>
      <c r="C193" s="5"/>
      <c r="D193" s="5"/>
      <c r="E193" s="5"/>
      <c r="F193" s="5"/>
      <c r="G193" s="5"/>
      <c r="H193" s="5"/>
      <c r="I193" s="5"/>
      <c r="J193" s="5"/>
      <c r="K193" s="5"/>
      <c r="L193" s="5"/>
    </row>
    <row r="194" spans="1:12" x14ac:dyDescent="0.25">
      <c r="A194" s="5"/>
      <c r="B194" s="5"/>
      <c r="C194" s="5"/>
      <c r="D194" s="5"/>
      <c r="E194" s="5"/>
      <c r="F194" s="5"/>
      <c r="G194" s="5"/>
      <c r="H194" s="5"/>
      <c r="I194" s="5"/>
      <c r="J194" s="5"/>
      <c r="K194" s="5"/>
      <c r="L194" s="5"/>
    </row>
    <row r="195" spans="1:12" x14ac:dyDescent="0.25">
      <c r="A195" s="5"/>
      <c r="B195" s="5"/>
      <c r="C195" s="5"/>
      <c r="D195" s="5"/>
      <c r="E195" s="5"/>
      <c r="F195" s="5"/>
      <c r="G195" s="5"/>
      <c r="H195" s="5"/>
      <c r="I195" s="5"/>
      <c r="J195" s="5"/>
      <c r="K195" s="5"/>
      <c r="L195" s="5"/>
    </row>
    <row r="196" spans="1:12" x14ac:dyDescent="0.25">
      <c r="A196" s="5"/>
      <c r="B196" s="5"/>
      <c r="C196" s="5"/>
      <c r="D196" s="5"/>
      <c r="E196" s="5"/>
      <c r="F196" s="5"/>
      <c r="G196" s="5"/>
      <c r="H196" s="5"/>
      <c r="I196" s="5"/>
      <c r="J196" s="5"/>
      <c r="K196" s="5"/>
      <c r="L196" s="5"/>
    </row>
    <row r="197" spans="1:12" x14ac:dyDescent="0.25">
      <c r="A197" s="5"/>
      <c r="B197" s="5"/>
      <c r="C197" s="5"/>
      <c r="D197" s="5"/>
      <c r="E197" s="5"/>
      <c r="F197" s="5"/>
      <c r="G197" s="5"/>
      <c r="H197" s="5"/>
      <c r="I197" s="5"/>
      <c r="J197" s="5"/>
      <c r="K197" s="5"/>
      <c r="L197" s="5"/>
    </row>
    <row r="198" spans="1:12" x14ac:dyDescent="0.25">
      <c r="A198" s="5"/>
      <c r="B198" s="5"/>
      <c r="C198" s="5"/>
      <c r="D198" s="5"/>
      <c r="E198" s="5"/>
      <c r="F198" s="5"/>
      <c r="G198" s="5"/>
      <c r="H198" s="5"/>
      <c r="I198" s="5"/>
      <c r="J198" s="5"/>
      <c r="K198" s="5"/>
      <c r="L198" s="5"/>
    </row>
    <row r="199" spans="1:12" x14ac:dyDescent="0.25">
      <c r="A199" s="5"/>
      <c r="B199" s="5"/>
      <c r="C199" s="5"/>
      <c r="D199" s="5"/>
      <c r="E199" s="5"/>
      <c r="F199" s="5"/>
      <c r="G199" s="5"/>
      <c r="H199" s="5"/>
      <c r="I199" s="5"/>
      <c r="J199" s="5"/>
      <c r="K199" s="5"/>
      <c r="L199" s="5"/>
    </row>
    <row r="200" spans="1:12" x14ac:dyDescent="0.25">
      <c r="A200" s="5"/>
      <c r="B200" s="5"/>
      <c r="C200" s="5"/>
      <c r="D200" s="5"/>
      <c r="E200" s="5"/>
      <c r="F200" s="5"/>
      <c r="G200" s="5"/>
      <c r="H200" s="5"/>
      <c r="I200" s="5"/>
      <c r="J200" s="5"/>
      <c r="K200" s="5"/>
      <c r="L200" s="5"/>
    </row>
    <row r="201" spans="1:12" x14ac:dyDescent="0.25">
      <c r="A201" s="5"/>
      <c r="B201" s="5"/>
      <c r="C201" s="5"/>
      <c r="D201" s="5"/>
      <c r="E201" s="5"/>
      <c r="F201" s="5"/>
      <c r="G201" s="5"/>
      <c r="H201" s="5"/>
      <c r="I201" s="5"/>
      <c r="J201" s="5"/>
      <c r="K201" s="5"/>
      <c r="L201" s="5"/>
    </row>
    <row r="202" spans="1:12" x14ac:dyDescent="0.25">
      <c r="A202" s="5"/>
      <c r="B202" s="5"/>
      <c r="C202" s="5"/>
      <c r="D202" s="5"/>
      <c r="E202" s="5"/>
      <c r="F202" s="5"/>
      <c r="G202" s="5"/>
      <c r="H202" s="5"/>
      <c r="I202" s="5"/>
      <c r="J202" s="5"/>
      <c r="K202" s="5"/>
      <c r="L202" s="5"/>
    </row>
    <row r="203" spans="1:12" x14ac:dyDescent="0.25">
      <c r="A203" s="5"/>
      <c r="B203" s="5"/>
      <c r="C203" s="5"/>
      <c r="D203" s="5"/>
      <c r="E203" s="5"/>
      <c r="F203" s="5"/>
      <c r="G203" s="5"/>
      <c r="H203" s="5"/>
      <c r="I203" s="5"/>
      <c r="J203" s="5"/>
      <c r="K203" s="5"/>
      <c r="L203" s="5"/>
    </row>
    <row r="204" spans="1:12" x14ac:dyDescent="0.25">
      <c r="A204" s="5"/>
      <c r="B204" s="5"/>
      <c r="C204" s="5"/>
      <c r="D204" s="5"/>
      <c r="E204" s="5"/>
      <c r="F204" s="5"/>
      <c r="G204" s="5"/>
      <c r="H204" s="5"/>
      <c r="I204" s="5"/>
      <c r="J204" s="5"/>
      <c r="K204" s="5"/>
      <c r="L204" s="5"/>
    </row>
    <row r="205" spans="1:12" x14ac:dyDescent="0.25">
      <c r="A205" s="5"/>
      <c r="B205" s="5"/>
      <c r="C205" s="5"/>
      <c r="D205" s="5"/>
      <c r="E205" s="5"/>
      <c r="F205" s="5"/>
      <c r="G205" s="5"/>
      <c r="H205" s="5"/>
      <c r="I205" s="5"/>
      <c r="J205" s="5"/>
      <c r="K205" s="5"/>
      <c r="L205" s="5"/>
    </row>
    <row r="206" spans="1:12" x14ac:dyDescent="0.25">
      <c r="A206" s="5"/>
      <c r="B206" s="5"/>
      <c r="C206" s="5"/>
      <c r="D206" s="5"/>
      <c r="E206" s="5"/>
      <c r="F206" s="5"/>
      <c r="G206" s="5"/>
      <c r="H206" s="5"/>
      <c r="I206" s="5"/>
      <c r="J206" s="5"/>
      <c r="K206" s="5"/>
      <c r="L206" s="5"/>
    </row>
    <row r="207" spans="1:12" x14ac:dyDescent="0.25">
      <c r="A207" s="5"/>
      <c r="B207" s="5"/>
      <c r="C207" s="5"/>
      <c r="D207" s="5"/>
      <c r="E207" s="5"/>
      <c r="F207" s="5"/>
      <c r="G207" s="5"/>
      <c r="H207" s="5"/>
      <c r="I207" s="5"/>
      <c r="J207" s="5"/>
      <c r="K207" s="5"/>
      <c r="L207" s="5"/>
    </row>
    <row r="208" spans="1:12" x14ac:dyDescent="0.25">
      <c r="A208" s="5"/>
      <c r="B208" s="5"/>
      <c r="C208" s="5"/>
      <c r="D208" s="5"/>
      <c r="E208" s="5"/>
      <c r="F208" s="5"/>
      <c r="G208" s="5"/>
      <c r="H208" s="5"/>
      <c r="I208" s="5"/>
      <c r="J208" s="5"/>
      <c r="K208" s="5"/>
      <c r="L208" s="5"/>
    </row>
    <row r="209" spans="1:12" x14ac:dyDescent="0.25">
      <c r="A209" s="5"/>
      <c r="B209" s="5"/>
      <c r="C209" s="5"/>
      <c r="D209" s="5"/>
      <c r="E209" s="5"/>
      <c r="F209" s="5"/>
      <c r="G209" s="5"/>
      <c r="H209" s="5"/>
      <c r="I209" s="5"/>
      <c r="J209" s="5"/>
      <c r="K209" s="5"/>
      <c r="L209" s="5"/>
    </row>
    <row r="210" spans="1:12" x14ac:dyDescent="0.25">
      <c r="A210" s="5"/>
      <c r="B210" s="5"/>
      <c r="C210" s="5"/>
      <c r="D210" s="5"/>
      <c r="E210" s="5"/>
      <c r="F210" s="5"/>
      <c r="G210" s="5"/>
      <c r="H210" s="5"/>
      <c r="I210" s="5"/>
      <c r="J210" s="5"/>
      <c r="K210" s="5"/>
      <c r="L210" s="5"/>
    </row>
    <row r="211" spans="1:12" x14ac:dyDescent="0.25">
      <c r="A211" s="5"/>
      <c r="B211" s="5"/>
      <c r="C211" s="5"/>
      <c r="D211" s="5"/>
      <c r="E211" s="5"/>
      <c r="F211" s="5"/>
      <c r="G211" s="5"/>
      <c r="H211" s="5"/>
      <c r="I211" s="5"/>
      <c r="J211" s="5"/>
      <c r="K211" s="5"/>
      <c r="L211" s="5"/>
    </row>
    <row r="212" spans="1:12" x14ac:dyDescent="0.25">
      <c r="A212" s="5"/>
      <c r="B212" s="5"/>
      <c r="C212" s="5"/>
      <c r="D212" s="5"/>
      <c r="E212" s="5"/>
      <c r="F212" s="5"/>
      <c r="G212" s="5"/>
      <c r="H212" s="5"/>
      <c r="I212" s="5"/>
      <c r="J212" s="5"/>
      <c r="K212" s="5"/>
      <c r="L212" s="5"/>
    </row>
    <row r="213" spans="1:12" x14ac:dyDescent="0.25">
      <c r="A213" s="5"/>
      <c r="B213" s="5"/>
      <c r="C213" s="5"/>
      <c r="D213" s="5"/>
      <c r="E213" s="5"/>
      <c r="F213" s="5"/>
      <c r="G213" s="5"/>
      <c r="H213" s="5"/>
      <c r="I213" s="5"/>
      <c r="J213" s="5"/>
      <c r="K213" s="5"/>
      <c r="L213" s="5"/>
    </row>
    <row r="214" spans="1:12" x14ac:dyDescent="0.25">
      <c r="A214" s="5"/>
      <c r="B214" s="5"/>
      <c r="C214" s="5"/>
      <c r="D214" s="5"/>
      <c r="E214" s="5"/>
      <c r="F214" s="5"/>
      <c r="G214" s="5"/>
      <c r="H214" s="5"/>
      <c r="I214" s="5"/>
      <c r="J214" s="5"/>
      <c r="K214" s="5"/>
      <c r="L214" s="5"/>
    </row>
    <row r="215" spans="1:12" x14ac:dyDescent="0.25">
      <c r="A215" s="5"/>
      <c r="B215" s="5"/>
      <c r="C215" s="5"/>
      <c r="D215" s="5"/>
      <c r="E215" s="5"/>
      <c r="F215" s="5"/>
      <c r="G215" s="5"/>
      <c r="H215" s="5"/>
      <c r="I215" s="5"/>
      <c r="J215" s="5"/>
      <c r="K215" s="5"/>
      <c r="L215" s="5"/>
    </row>
    <row r="216" spans="1:12" x14ac:dyDescent="0.25">
      <c r="A216" s="5"/>
      <c r="B216" s="5"/>
      <c r="C216" s="5"/>
      <c r="D216" s="5"/>
      <c r="E216" s="5"/>
      <c r="F216" s="5"/>
      <c r="G216" s="5"/>
      <c r="H216" s="5"/>
      <c r="I216" s="5"/>
      <c r="J216" s="5"/>
      <c r="K216" s="5"/>
      <c r="L216" s="5"/>
    </row>
    <row r="217" spans="1:12" x14ac:dyDescent="0.25">
      <c r="A217" s="5"/>
      <c r="B217" s="5"/>
      <c r="C217" s="5"/>
      <c r="D217" s="5"/>
      <c r="E217" s="5"/>
      <c r="F217" s="5"/>
      <c r="G217" s="5"/>
      <c r="H217" s="5"/>
      <c r="I217" s="5"/>
      <c r="J217" s="5"/>
      <c r="K217" s="5"/>
      <c r="L217" s="5"/>
    </row>
    <row r="218" spans="1:12" x14ac:dyDescent="0.25">
      <c r="A218" s="5"/>
      <c r="B218" s="5"/>
      <c r="C218" s="5"/>
      <c r="D218" s="5"/>
      <c r="E218" s="5"/>
      <c r="F218" s="5"/>
      <c r="G218" s="5"/>
      <c r="H218" s="5"/>
      <c r="I218" s="5"/>
      <c r="J218" s="5"/>
      <c r="K218" s="5"/>
      <c r="L218" s="5"/>
    </row>
    <row r="219" spans="1:12" x14ac:dyDescent="0.25">
      <c r="A219" s="5"/>
      <c r="B219" s="5"/>
      <c r="C219" s="5"/>
      <c r="D219" s="5"/>
      <c r="E219" s="5"/>
      <c r="F219" s="5"/>
      <c r="G219" s="5"/>
      <c r="H219" s="5"/>
      <c r="I219" s="5"/>
      <c r="J219" s="5"/>
      <c r="K219" s="5"/>
      <c r="L219" s="5"/>
    </row>
    <row r="220" spans="1:12" x14ac:dyDescent="0.25">
      <c r="A220" s="5"/>
      <c r="B220" s="5"/>
      <c r="C220" s="5"/>
      <c r="D220" s="5"/>
      <c r="E220" s="5"/>
      <c r="F220" s="5"/>
      <c r="G220" s="5"/>
      <c r="H220" s="5"/>
      <c r="I220" s="5"/>
      <c r="J220" s="5"/>
      <c r="K220" s="5"/>
      <c r="L220" s="5"/>
    </row>
    <row r="221" spans="1:12" x14ac:dyDescent="0.25">
      <c r="A221" s="5"/>
      <c r="B221" s="5"/>
      <c r="C221" s="5"/>
      <c r="D221" s="5"/>
      <c r="E221" s="5"/>
      <c r="F221" s="5"/>
      <c r="G221" s="5"/>
      <c r="H221" s="5"/>
      <c r="I221" s="5"/>
      <c r="J221" s="5"/>
      <c r="K221" s="5"/>
      <c r="L221" s="5"/>
    </row>
    <row r="222" spans="1:12" x14ac:dyDescent="0.25">
      <c r="A222" s="5"/>
      <c r="B222" s="5"/>
      <c r="C222" s="5"/>
      <c r="D222" s="5"/>
      <c r="E222" s="5"/>
      <c r="F222" s="5"/>
      <c r="G222" s="5"/>
      <c r="H222" s="5"/>
      <c r="I222" s="5"/>
      <c r="J222" s="5"/>
      <c r="K222" s="5"/>
      <c r="L222" s="5"/>
    </row>
    <row r="223" spans="1:12" x14ac:dyDescent="0.25">
      <c r="A223" s="5"/>
      <c r="B223" s="5"/>
      <c r="C223" s="5"/>
      <c r="D223" s="5"/>
      <c r="E223" s="5"/>
      <c r="F223" s="5"/>
      <c r="G223" s="5"/>
      <c r="H223" s="5"/>
      <c r="I223" s="5"/>
      <c r="J223" s="5"/>
      <c r="K223" s="5"/>
      <c r="L223" s="5"/>
    </row>
    <row r="224" spans="1:12" x14ac:dyDescent="0.25">
      <c r="A224" s="5"/>
      <c r="B224" s="5"/>
      <c r="C224" s="5"/>
      <c r="D224" s="5"/>
      <c r="E224" s="5"/>
      <c r="F224" s="5"/>
      <c r="G224" s="5"/>
      <c r="H224" s="5"/>
      <c r="I224" s="5"/>
      <c r="J224" s="5"/>
      <c r="K224" s="5"/>
      <c r="L224" s="5"/>
    </row>
  </sheetData>
  <mergeCells count="35">
    <mergeCell ref="B129:E129"/>
    <mergeCell ref="B130:E130"/>
    <mergeCell ref="B133:E133"/>
    <mergeCell ref="B136:E136"/>
    <mergeCell ref="B139:I139"/>
    <mergeCell ref="B128:E128"/>
    <mergeCell ref="A97:N97"/>
    <mergeCell ref="A105:N105"/>
    <mergeCell ref="B116:G116"/>
    <mergeCell ref="B117:G117"/>
    <mergeCell ref="B118:G118"/>
    <mergeCell ref="B119:E119"/>
    <mergeCell ref="B121:E121"/>
    <mergeCell ref="B122:E122"/>
    <mergeCell ref="B123:E123"/>
    <mergeCell ref="B124:E124"/>
    <mergeCell ref="B127:E127"/>
    <mergeCell ref="A68:P69"/>
    <mergeCell ref="A70:M70"/>
    <mergeCell ref="A78:M79"/>
    <mergeCell ref="A80:Q80"/>
    <mergeCell ref="A82:M82"/>
    <mergeCell ref="O82:Q82"/>
    <mergeCell ref="O63:P63"/>
    <mergeCell ref="A1:P1"/>
    <mergeCell ref="A2:P2"/>
    <mergeCell ref="A3:P3"/>
    <mergeCell ref="A14:P15"/>
    <mergeCell ref="A16:P16"/>
    <mergeCell ref="O18:Q18"/>
    <mergeCell ref="A30:Q31"/>
    <mergeCell ref="A32:Q32"/>
    <mergeCell ref="O34:Q34"/>
    <mergeCell ref="A59:Q60"/>
    <mergeCell ref="A61:P61"/>
  </mergeCells>
  <hyperlinks>
    <hyperlink ref="B116" r:id="rId1" xr:uid="{00000000-0004-0000-0500-000000000000}"/>
    <hyperlink ref="B118" r:id="rId2" xr:uid="{00000000-0004-0000-0500-000001000000}"/>
    <hyperlink ref="B121" r:id="rId3" xr:uid="{00000000-0004-0000-0500-000002000000}"/>
    <hyperlink ref="B122" r:id="rId4" xr:uid="{00000000-0004-0000-0500-000003000000}"/>
    <hyperlink ref="B124" r:id="rId5" xr:uid="{00000000-0004-0000-0500-000004000000}"/>
    <hyperlink ref="B123" r:id="rId6" xr:uid="{00000000-0004-0000-0500-000005000000}"/>
    <hyperlink ref="B127" r:id="rId7" xr:uid="{00000000-0004-0000-0500-000006000000}"/>
    <hyperlink ref="B128" r:id="rId8" xr:uid="{00000000-0004-0000-0500-000007000000}"/>
    <hyperlink ref="B133" r:id="rId9" xr:uid="{00000000-0004-0000-0500-000008000000}"/>
    <hyperlink ref="B136" r:id="rId10" location="r=summary;fi=u-ttyRWPCG-nDUQbH0lEicFA" xr:uid="{00000000-0004-0000-0500-000009000000}"/>
    <hyperlink ref="B117" r:id="rId11" xr:uid="{00000000-0004-0000-0500-00000A000000}"/>
    <hyperlink ref="B129" r:id="rId12" xr:uid="{00000000-0004-0000-0500-00000B000000}"/>
    <hyperlink ref="B130" r:id="rId13" xr:uid="{00000000-0004-0000-0500-00000C000000}"/>
    <hyperlink ref="B139" r:id="rId14" location="dashboard/4SRxl9ttSIa0TFDwy9AgFQ/a20962617w41617978p41486707/" xr:uid="{00000000-0004-0000-0500-00000D000000}"/>
  </hyperlinks>
  <pageMargins left="0.7" right="0.7" top="0.75" bottom="0.75" header="0.3" footer="0.3"/>
  <legacyDrawing r:id="rId1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R209"/>
  <sheetViews>
    <sheetView zoomScale="60" zoomScaleNormal="60" workbookViewId="0">
      <selection activeCell="N58" sqref="N58"/>
    </sheetView>
  </sheetViews>
  <sheetFormatPr defaultColWidth="8.625" defaultRowHeight="15" x14ac:dyDescent="0.25"/>
  <cols>
    <col min="1" max="1" width="33.25" customWidth="1"/>
    <col min="2" max="13" width="9.625" customWidth="1"/>
    <col min="14" max="14" width="13.625" customWidth="1"/>
    <col min="15" max="16" width="9.625" customWidth="1"/>
    <col min="17" max="17" width="13.375" customWidth="1"/>
    <col min="18" max="18" width="11.875" customWidth="1"/>
  </cols>
  <sheetData>
    <row r="1" spans="1:18" ht="25.5" customHeight="1" x14ac:dyDescent="0.25">
      <c r="A1" s="378" t="s">
        <v>141</v>
      </c>
      <c r="B1" s="378"/>
      <c r="C1" s="378"/>
      <c r="D1" s="378"/>
      <c r="E1" s="378"/>
      <c r="F1" s="378"/>
      <c r="G1" s="378"/>
      <c r="H1" s="378"/>
      <c r="I1" s="378"/>
      <c r="J1" s="378"/>
      <c r="K1" s="378"/>
      <c r="L1" s="378"/>
      <c r="M1" s="378"/>
      <c r="N1" s="378"/>
      <c r="O1" s="378"/>
      <c r="P1" s="12"/>
      <c r="Q1" s="12"/>
      <c r="R1" s="12"/>
    </row>
    <row r="2" spans="1:18" x14ac:dyDescent="0.25">
      <c r="A2" s="379"/>
      <c r="B2" s="379"/>
      <c r="C2" s="379"/>
      <c r="D2" s="379"/>
      <c r="E2" s="379"/>
      <c r="F2" s="379"/>
      <c r="G2" s="379"/>
      <c r="H2" s="379"/>
      <c r="I2" s="379"/>
      <c r="J2" s="379"/>
      <c r="K2" s="379"/>
      <c r="L2" s="379"/>
      <c r="M2" s="379"/>
      <c r="N2" s="379"/>
      <c r="O2" s="379"/>
      <c r="P2" s="86"/>
      <c r="Q2" s="86"/>
      <c r="R2" s="86"/>
    </row>
    <row r="3" spans="1:18" ht="25.15" customHeight="1" x14ac:dyDescent="0.25">
      <c r="A3" s="380" t="s">
        <v>31</v>
      </c>
      <c r="B3" s="381"/>
      <c r="C3" s="381"/>
      <c r="D3" s="381"/>
      <c r="E3" s="381"/>
      <c r="F3" s="381"/>
      <c r="G3" s="381"/>
      <c r="H3" s="381"/>
      <c r="I3" s="381"/>
      <c r="J3" s="381"/>
      <c r="K3" s="381"/>
      <c r="L3" s="381"/>
      <c r="M3" s="381"/>
      <c r="N3" s="381"/>
      <c r="O3" s="381"/>
      <c r="P3" s="133"/>
    </row>
    <row r="4" spans="1:18" s="6" customFormat="1" x14ac:dyDescent="0.25">
      <c r="A4" s="14"/>
      <c r="B4" s="15" t="s">
        <v>25</v>
      </c>
      <c r="C4" s="15" t="s">
        <v>3</v>
      </c>
      <c r="D4" s="16" t="s">
        <v>4</v>
      </c>
      <c r="E4" s="17" t="s">
        <v>5</v>
      </c>
      <c r="F4" s="17" t="s">
        <v>6</v>
      </c>
      <c r="G4" s="17" t="s">
        <v>7</v>
      </c>
      <c r="H4" s="17" t="s">
        <v>8</v>
      </c>
      <c r="I4" s="17" t="s">
        <v>22</v>
      </c>
      <c r="J4" s="17" t="s">
        <v>20</v>
      </c>
      <c r="K4" s="17" t="s">
        <v>21</v>
      </c>
      <c r="L4" s="17" t="s">
        <v>19</v>
      </c>
      <c r="M4" s="17" t="s">
        <v>26</v>
      </c>
      <c r="N4" s="18">
        <v>2016</v>
      </c>
      <c r="O4" s="17">
        <v>2015</v>
      </c>
      <c r="P4" s="133"/>
    </row>
    <row r="5" spans="1:18" s="6" customFormat="1" ht="18.75" x14ac:dyDescent="0.3">
      <c r="A5" s="19" t="s">
        <v>56</v>
      </c>
      <c r="B5" s="20"/>
      <c r="C5" s="20"/>
      <c r="D5" s="21"/>
      <c r="E5" s="22"/>
      <c r="F5" s="22"/>
      <c r="G5" s="22"/>
      <c r="H5" s="22"/>
      <c r="I5" s="22"/>
      <c r="J5" s="22"/>
      <c r="K5" s="22"/>
      <c r="L5" s="22"/>
      <c r="M5" s="22"/>
      <c r="N5" s="23"/>
      <c r="O5" s="22"/>
      <c r="P5" s="133"/>
    </row>
    <row r="6" spans="1:18" x14ac:dyDescent="0.25">
      <c r="A6" s="24" t="s">
        <v>60</v>
      </c>
      <c r="B6" s="25">
        <v>2299</v>
      </c>
      <c r="C6" s="25">
        <v>2349</v>
      </c>
      <c r="D6" s="25">
        <v>2376</v>
      </c>
      <c r="E6" s="25">
        <v>2445</v>
      </c>
      <c r="F6" s="25">
        <v>2466</v>
      </c>
      <c r="G6" s="25">
        <v>2471</v>
      </c>
      <c r="H6" s="25">
        <v>2502</v>
      </c>
      <c r="I6" s="25">
        <v>2508</v>
      </c>
      <c r="J6" s="25">
        <v>2522</v>
      </c>
      <c r="K6" s="25">
        <v>2533</v>
      </c>
      <c r="L6" s="25">
        <v>2546</v>
      </c>
      <c r="M6" s="124">
        <v>2551</v>
      </c>
      <c r="N6" s="25">
        <v>2260</v>
      </c>
      <c r="O6" s="25">
        <v>1717</v>
      </c>
      <c r="P6" s="133"/>
    </row>
    <row r="7" spans="1:18" x14ac:dyDescent="0.25">
      <c r="A7" s="24" t="s">
        <v>61</v>
      </c>
      <c r="B7" s="25">
        <v>417</v>
      </c>
      <c r="C7" s="25">
        <v>427</v>
      </c>
      <c r="D7" s="25">
        <v>434</v>
      </c>
      <c r="E7" s="25">
        <v>439</v>
      </c>
      <c r="F7" s="25">
        <v>444</v>
      </c>
      <c r="G7" s="25">
        <v>445</v>
      </c>
      <c r="H7" s="25">
        <v>454</v>
      </c>
      <c r="I7" s="25">
        <v>460</v>
      </c>
      <c r="J7" s="25">
        <v>468</v>
      </c>
      <c r="K7" s="25">
        <v>479</v>
      </c>
      <c r="L7" s="25">
        <v>482</v>
      </c>
      <c r="M7" s="25">
        <v>493</v>
      </c>
      <c r="N7" s="25">
        <v>402</v>
      </c>
      <c r="O7" s="25">
        <v>298</v>
      </c>
      <c r="P7" s="133"/>
    </row>
    <row r="8" spans="1:18" x14ac:dyDescent="0.25">
      <c r="A8" s="24" t="s">
        <v>62</v>
      </c>
      <c r="B8" s="25">
        <v>150</v>
      </c>
      <c r="C8" s="25">
        <v>148</v>
      </c>
      <c r="D8" s="25">
        <v>151</v>
      </c>
      <c r="E8" s="25">
        <v>153</v>
      </c>
      <c r="F8" s="25">
        <v>159</v>
      </c>
      <c r="G8" s="25">
        <v>159</v>
      </c>
      <c r="H8" s="25">
        <v>160</v>
      </c>
      <c r="I8" s="25">
        <v>162</v>
      </c>
      <c r="J8" s="25">
        <v>162</v>
      </c>
      <c r="K8" s="25">
        <v>163</v>
      </c>
      <c r="L8" s="25">
        <v>161</v>
      </c>
      <c r="M8" s="25">
        <v>161</v>
      </c>
      <c r="N8" s="25">
        <v>148</v>
      </c>
      <c r="O8" s="25" t="s">
        <v>16</v>
      </c>
      <c r="P8" s="133"/>
    </row>
    <row r="9" spans="1:18" x14ac:dyDescent="0.25">
      <c r="A9" s="24" t="s">
        <v>63</v>
      </c>
      <c r="B9" s="25">
        <v>307</v>
      </c>
      <c r="C9" s="25">
        <v>334</v>
      </c>
      <c r="D9" s="25">
        <v>342</v>
      </c>
      <c r="E9" s="25">
        <v>360</v>
      </c>
      <c r="F9" s="25">
        <v>374</v>
      </c>
      <c r="G9" s="25">
        <v>391</v>
      </c>
      <c r="H9" s="25">
        <v>405</v>
      </c>
      <c r="I9" s="25">
        <v>426</v>
      </c>
      <c r="J9" s="25">
        <v>431</v>
      </c>
      <c r="K9" s="25">
        <v>459</v>
      </c>
      <c r="L9" s="25">
        <v>460</v>
      </c>
      <c r="M9" s="25">
        <v>467</v>
      </c>
      <c r="N9" s="25">
        <v>294</v>
      </c>
      <c r="O9" s="25" t="s">
        <v>16</v>
      </c>
      <c r="P9" s="133"/>
    </row>
    <row r="10" spans="1:18" x14ac:dyDescent="0.25">
      <c r="A10" s="84" t="s">
        <v>30</v>
      </c>
      <c r="B10" s="25">
        <v>8080</v>
      </c>
      <c r="C10" s="25">
        <v>8264</v>
      </c>
      <c r="D10" s="25">
        <v>8311</v>
      </c>
      <c r="E10" s="25">
        <v>8537</v>
      </c>
      <c r="F10" s="25">
        <v>8561</v>
      </c>
      <c r="G10" s="97">
        <v>8611</v>
      </c>
      <c r="H10" s="25">
        <v>8229</v>
      </c>
      <c r="I10" s="25">
        <v>10398</v>
      </c>
      <c r="J10" s="25">
        <v>13302</v>
      </c>
      <c r="K10" s="25">
        <v>13355</v>
      </c>
      <c r="L10" s="25">
        <v>8694</v>
      </c>
      <c r="M10" s="25">
        <v>8921</v>
      </c>
      <c r="N10" s="25">
        <v>7795</v>
      </c>
      <c r="O10" s="25">
        <v>5498</v>
      </c>
      <c r="P10" s="133"/>
    </row>
    <row r="11" spans="1:18" x14ac:dyDescent="0.25">
      <c r="A11" s="26" t="s">
        <v>29</v>
      </c>
      <c r="B11" s="27">
        <f t="shared" ref="B11:G11" si="0">SUM(B6:B10)</f>
        <v>11253</v>
      </c>
      <c r="C11" s="27">
        <f t="shared" si="0"/>
        <v>11522</v>
      </c>
      <c r="D11" s="27">
        <f t="shared" si="0"/>
        <v>11614</v>
      </c>
      <c r="E11" s="27">
        <f t="shared" si="0"/>
        <v>11934</v>
      </c>
      <c r="F11" s="27">
        <f t="shared" si="0"/>
        <v>12004</v>
      </c>
      <c r="G11" s="27">
        <f t="shared" si="0"/>
        <v>12077</v>
      </c>
      <c r="H11" s="27">
        <f t="shared" ref="H11:O11" si="1">SUM(H6:H10)</f>
        <v>11750</v>
      </c>
      <c r="I11" s="27">
        <f t="shared" si="1"/>
        <v>13954</v>
      </c>
      <c r="J11" s="27">
        <f t="shared" si="1"/>
        <v>16885</v>
      </c>
      <c r="K11" s="27">
        <f t="shared" si="1"/>
        <v>16989</v>
      </c>
      <c r="L11" s="27">
        <f t="shared" si="1"/>
        <v>12343</v>
      </c>
      <c r="M11" s="144">
        <f t="shared" si="1"/>
        <v>12593</v>
      </c>
      <c r="N11" s="27">
        <f t="shared" si="1"/>
        <v>10899</v>
      </c>
      <c r="O11" s="27">
        <f t="shared" si="1"/>
        <v>7513</v>
      </c>
      <c r="P11" s="133"/>
    </row>
    <row r="12" spans="1:18" x14ac:dyDescent="0.25">
      <c r="A12" s="24" t="s">
        <v>9</v>
      </c>
      <c r="B12" s="25"/>
      <c r="C12" s="25"/>
      <c r="D12" s="25"/>
      <c r="E12" s="25"/>
      <c r="F12" s="25"/>
      <c r="G12" s="25"/>
      <c r="H12" s="25"/>
      <c r="I12" s="25"/>
      <c r="J12" s="25"/>
      <c r="K12" s="25"/>
      <c r="L12" s="25"/>
      <c r="M12" s="25"/>
      <c r="N12" s="25"/>
      <c r="O12" s="25"/>
      <c r="P12" s="133"/>
      <c r="Q12" s="3"/>
    </row>
    <row r="13" spans="1:18" s="6" customFormat="1" x14ac:dyDescent="0.25">
      <c r="A13" s="26" t="s">
        <v>10</v>
      </c>
      <c r="B13" s="27">
        <f t="shared" ref="B13:G13" si="2">SUM(B11:B12)</f>
        <v>11253</v>
      </c>
      <c r="C13" s="27">
        <f t="shared" si="2"/>
        <v>11522</v>
      </c>
      <c r="D13" s="27">
        <f t="shared" si="2"/>
        <v>11614</v>
      </c>
      <c r="E13" s="27">
        <f t="shared" si="2"/>
        <v>11934</v>
      </c>
      <c r="F13" s="27">
        <f t="shared" si="2"/>
        <v>12004</v>
      </c>
      <c r="G13" s="27">
        <f t="shared" si="2"/>
        <v>12077</v>
      </c>
      <c r="H13" s="27">
        <f>SUM(H11:H12)</f>
        <v>11750</v>
      </c>
      <c r="I13" s="27">
        <f>SUM(I11:I12)</f>
        <v>13954</v>
      </c>
      <c r="J13" s="27">
        <v>16885</v>
      </c>
      <c r="K13" s="27">
        <v>16989</v>
      </c>
      <c r="L13" s="27">
        <v>12343</v>
      </c>
      <c r="M13" s="27">
        <v>12593</v>
      </c>
      <c r="N13" s="27">
        <f>SUM(N11)</f>
        <v>10899</v>
      </c>
      <c r="O13" s="27">
        <f>SUM(O11:O12)</f>
        <v>7513</v>
      </c>
      <c r="P13" s="133"/>
    </row>
    <row r="14" spans="1:18" s="6" customFormat="1" x14ac:dyDescent="0.25">
      <c r="A14" s="382"/>
      <c r="B14" s="382"/>
      <c r="C14" s="382"/>
      <c r="D14" s="382"/>
      <c r="E14" s="382"/>
      <c r="F14" s="382"/>
      <c r="G14" s="382"/>
      <c r="H14" s="382"/>
      <c r="I14" s="382"/>
      <c r="J14" s="382"/>
      <c r="K14" s="382"/>
      <c r="L14" s="382"/>
      <c r="M14" s="382"/>
      <c r="N14" s="382"/>
      <c r="O14" s="382"/>
      <c r="P14" s="9"/>
      <c r="Q14" s="9"/>
    </row>
    <row r="15" spans="1:18" s="6" customFormat="1" x14ac:dyDescent="0.25">
      <c r="A15" s="383"/>
      <c r="B15" s="383"/>
      <c r="C15" s="383"/>
      <c r="D15" s="383"/>
      <c r="E15" s="383"/>
      <c r="F15" s="383"/>
      <c r="G15" s="383"/>
      <c r="H15" s="383"/>
      <c r="I15" s="383"/>
      <c r="J15" s="383"/>
      <c r="K15" s="383"/>
      <c r="L15" s="383"/>
      <c r="M15" s="383"/>
      <c r="N15" s="383"/>
      <c r="O15" s="383"/>
      <c r="P15" s="9"/>
      <c r="Q15" s="9"/>
    </row>
    <row r="16" spans="1:18" ht="25.15" customHeight="1" x14ac:dyDescent="0.25">
      <c r="A16" s="384" t="s">
        <v>13</v>
      </c>
      <c r="B16" s="385"/>
      <c r="C16" s="385"/>
      <c r="D16" s="385"/>
      <c r="E16" s="385"/>
      <c r="F16" s="385"/>
      <c r="G16" s="385"/>
      <c r="H16" s="385"/>
      <c r="I16" s="385"/>
      <c r="J16" s="385"/>
      <c r="K16" s="385"/>
      <c r="L16" s="385"/>
      <c r="M16" s="385"/>
      <c r="N16" s="385"/>
      <c r="O16" s="385"/>
      <c r="P16" s="133"/>
    </row>
    <row r="17" spans="1:18" s="6" customFormat="1" x14ac:dyDescent="0.25">
      <c r="A17" s="14"/>
      <c r="B17" s="15" t="s">
        <v>25</v>
      </c>
      <c r="C17" s="15" t="s">
        <v>3</v>
      </c>
      <c r="D17" s="16" t="s">
        <v>4</v>
      </c>
      <c r="E17" s="17" t="s">
        <v>5</v>
      </c>
      <c r="F17" s="17" t="s">
        <v>6</v>
      </c>
      <c r="G17" s="17" t="s">
        <v>7</v>
      </c>
      <c r="H17" s="17" t="s">
        <v>8</v>
      </c>
      <c r="I17" s="17" t="s">
        <v>22</v>
      </c>
      <c r="J17" s="17" t="s">
        <v>20</v>
      </c>
      <c r="K17" s="17" t="s">
        <v>21</v>
      </c>
      <c r="L17" s="17" t="s">
        <v>19</v>
      </c>
      <c r="M17" s="18" t="s">
        <v>26</v>
      </c>
      <c r="N17" s="18">
        <v>2017</v>
      </c>
      <c r="O17" s="119">
        <v>2016</v>
      </c>
      <c r="P17" s="18">
        <v>2015</v>
      </c>
      <c r="Q17"/>
    </row>
    <row r="18" spans="1:18" s="6" customFormat="1" ht="18.75" x14ac:dyDescent="0.3">
      <c r="A18" s="29"/>
      <c r="B18" s="30"/>
      <c r="C18" s="30"/>
      <c r="D18" s="31"/>
      <c r="E18" s="32"/>
      <c r="F18" s="32"/>
      <c r="G18" s="32"/>
      <c r="H18" s="32"/>
      <c r="I18" s="32"/>
      <c r="J18" s="32"/>
      <c r="K18" s="32"/>
      <c r="L18" s="32"/>
      <c r="M18" s="33"/>
      <c r="N18" s="412" t="s">
        <v>64</v>
      </c>
      <c r="O18" s="413"/>
      <c r="P18" s="413"/>
      <c r="Q18"/>
      <c r="R18"/>
    </row>
    <row r="19" spans="1:18" s="6" customFormat="1" x14ac:dyDescent="0.25">
      <c r="A19" s="34" t="s">
        <v>111</v>
      </c>
      <c r="B19" s="35"/>
      <c r="C19" s="36"/>
      <c r="D19" s="35"/>
      <c r="E19" s="36"/>
      <c r="F19" s="36"/>
      <c r="G19" s="36"/>
      <c r="H19" s="36"/>
      <c r="I19" s="36"/>
      <c r="J19" s="36"/>
      <c r="K19" s="36"/>
      <c r="L19" s="36"/>
      <c r="M19" s="37"/>
      <c r="N19" s="37"/>
      <c r="O19" s="108"/>
      <c r="P19" s="37"/>
      <c r="Q19"/>
    </row>
    <row r="20" spans="1:18" x14ac:dyDescent="0.25">
      <c r="A20" s="24" t="s">
        <v>32</v>
      </c>
      <c r="B20" s="131">
        <v>10985</v>
      </c>
      <c r="C20" s="131">
        <v>22902</v>
      </c>
      <c r="D20" s="131">
        <v>12829</v>
      </c>
      <c r="E20" s="131">
        <v>31745</v>
      </c>
      <c r="F20" s="131">
        <v>7458</v>
      </c>
      <c r="G20" s="131">
        <v>4234</v>
      </c>
      <c r="H20" s="131">
        <v>12479</v>
      </c>
      <c r="I20" s="131">
        <v>9823</v>
      </c>
      <c r="J20" s="38">
        <v>12907</v>
      </c>
      <c r="K20" s="131">
        <v>17128</v>
      </c>
      <c r="L20" s="38">
        <v>6626</v>
      </c>
      <c r="M20" s="38">
        <v>4225</v>
      </c>
      <c r="N20" s="131">
        <f>SUM(B20:M20)</f>
        <v>153341</v>
      </c>
      <c r="O20" s="110">
        <v>200970</v>
      </c>
      <c r="P20" s="38">
        <v>129603</v>
      </c>
    </row>
    <row r="21" spans="1:18" x14ac:dyDescent="0.25">
      <c r="A21" s="24" t="s">
        <v>33</v>
      </c>
      <c r="B21" s="131">
        <v>4597</v>
      </c>
      <c r="C21" s="38">
        <v>430</v>
      </c>
      <c r="D21" s="38">
        <v>746</v>
      </c>
      <c r="E21" s="38"/>
      <c r="F21" s="38"/>
      <c r="G21" s="40"/>
      <c r="H21" s="131">
        <v>3934</v>
      </c>
      <c r="I21" s="131">
        <v>1288</v>
      </c>
      <c r="J21" s="38"/>
      <c r="K21" s="38"/>
      <c r="L21" s="38"/>
      <c r="M21" s="38">
        <v>1730</v>
      </c>
      <c r="N21" s="131">
        <f>SUM(B21:M21)</f>
        <v>12725</v>
      </c>
      <c r="O21" s="111">
        <v>13876</v>
      </c>
      <c r="P21" s="38">
        <v>11201</v>
      </c>
    </row>
    <row r="22" spans="1:18" x14ac:dyDescent="0.25">
      <c r="A22" s="34" t="s">
        <v>65</v>
      </c>
      <c r="B22" s="35"/>
      <c r="C22" s="35"/>
      <c r="D22" s="35"/>
      <c r="E22" s="35"/>
      <c r="F22" s="35"/>
      <c r="G22" s="35"/>
      <c r="H22" s="35"/>
      <c r="I22" s="35"/>
      <c r="J22" s="35"/>
      <c r="K22" s="35"/>
      <c r="L22" s="35"/>
      <c r="M22" s="35"/>
      <c r="N22" s="35"/>
      <c r="O22" s="108"/>
      <c r="P22" s="35"/>
    </row>
    <row r="23" spans="1:18" x14ac:dyDescent="0.25">
      <c r="A23" s="24" t="s">
        <v>32</v>
      </c>
      <c r="B23" s="122">
        <v>6567</v>
      </c>
      <c r="C23" s="131">
        <v>3600</v>
      </c>
      <c r="D23" s="131">
        <v>5700</v>
      </c>
      <c r="E23" s="131">
        <v>4198</v>
      </c>
      <c r="F23" s="131">
        <v>4495</v>
      </c>
      <c r="G23" s="131">
        <v>4882</v>
      </c>
      <c r="H23" s="131">
        <v>9053</v>
      </c>
      <c r="I23" s="131">
        <v>6936</v>
      </c>
      <c r="J23" s="38">
        <v>6974</v>
      </c>
      <c r="K23" s="38">
        <v>7154</v>
      </c>
      <c r="L23" s="38">
        <v>3104</v>
      </c>
      <c r="M23" s="38">
        <v>1994</v>
      </c>
      <c r="N23" s="131">
        <f>SUM(B23:M23)</f>
        <v>64657</v>
      </c>
      <c r="O23" s="110">
        <v>144082</v>
      </c>
      <c r="P23" s="38">
        <v>45780</v>
      </c>
    </row>
    <row r="24" spans="1:18" x14ac:dyDescent="0.25">
      <c r="A24" s="24" t="s">
        <v>33</v>
      </c>
      <c r="B24" s="38"/>
      <c r="C24" s="38"/>
      <c r="D24" s="38"/>
      <c r="E24" s="38"/>
      <c r="F24" s="38"/>
      <c r="G24" s="38"/>
      <c r="H24" s="38"/>
      <c r="I24" s="38"/>
      <c r="J24" s="38"/>
      <c r="K24" s="38"/>
      <c r="L24" s="38"/>
      <c r="M24" s="38"/>
      <c r="N24" s="38"/>
      <c r="O24" s="111"/>
      <c r="P24" s="38"/>
    </row>
    <row r="25" spans="1:18" x14ac:dyDescent="0.25">
      <c r="A25" s="34" t="s">
        <v>2</v>
      </c>
      <c r="B25" s="35"/>
      <c r="C25" s="35"/>
      <c r="D25" s="35"/>
      <c r="E25" s="35"/>
      <c r="F25" s="35"/>
      <c r="G25" s="35"/>
      <c r="H25" s="35"/>
      <c r="I25" s="35"/>
      <c r="J25" s="35"/>
      <c r="K25" s="35"/>
      <c r="L25" s="35"/>
      <c r="M25" s="35"/>
      <c r="N25" s="35"/>
      <c r="O25" s="109"/>
      <c r="P25" s="35"/>
    </row>
    <row r="26" spans="1:18" x14ac:dyDescent="0.25">
      <c r="A26" s="39" t="s">
        <v>34</v>
      </c>
      <c r="B26" s="134">
        <v>5252</v>
      </c>
      <c r="C26" s="134">
        <v>6907</v>
      </c>
      <c r="D26" s="134">
        <v>8951</v>
      </c>
      <c r="E26" s="134">
        <v>9109</v>
      </c>
      <c r="F26" s="134">
        <v>9429</v>
      </c>
      <c r="G26" s="134">
        <v>9448</v>
      </c>
      <c r="H26" s="134">
        <v>8116</v>
      </c>
      <c r="I26" s="134">
        <v>4720</v>
      </c>
      <c r="J26" s="40">
        <v>3333</v>
      </c>
      <c r="K26" s="40">
        <v>2669</v>
      </c>
      <c r="L26" s="40">
        <v>1655</v>
      </c>
      <c r="M26" s="143">
        <v>1155</v>
      </c>
      <c r="N26" s="134">
        <f>SUM(B26:M26)</f>
        <v>70744</v>
      </c>
      <c r="O26" s="111">
        <v>34569</v>
      </c>
      <c r="P26" s="40" t="s">
        <v>16</v>
      </c>
    </row>
    <row r="27" spans="1:18" x14ac:dyDescent="0.25">
      <c r="A27" s="34" t="s">
        <v>35</v>
      </c>
      <c r="B27" s="35"/>
      <c r="C27" s="35"/>
      <c r="D27" s="35"/>
      <c r="E27" s="35"/>
      <c r="F27" s="35"/>
      <c r="G27" s="35"/>
      <c r="H27" s="35"/>
      <c r="I27" s="35"/>
      <c r="J27" s="35"/>
      <c r="K27" s="35"/>
      <c r="L27" s="35"/>
      <c r="M27" s="35"/>
      <c r="N27" s="35"/>
      <c r="O27" s="109"/>
      <c r="P27" s="35"/>
    </row>
    <row r="28" spans="1:18" x14ac:dyDescent="0.25">
      <c r="A28" s="39" t="s">
        <v>36</v>
      </c>
      <c r="B28" s="40">
        <v>34</v>
      </c>
      <c r="C28" s="40">
        <v>30</v>
      </c>
      <c r="D28" s="40">
        <v>39</v>
      </c>
      <c r="E28" s="40">
        <v>48</v>
      </c>
      <c r="F28" s="40">
        <v>71</v>
      </c>
      <c r="G28" s="40">
        <v>38</v>
      </c>
      <c r="H28" s="40">
        <v>28</v>
      </c>
      <c r="I28" s="40">
        <v>43</v>
      </c>
      <c r="J28" s="40">
        <v>10</v>
      </c>
      <c r="K28" s="40">
        <v>5</v>
      </c>
      <c r="L28" s="40">
        <v>45</v>
      </c>
      <c r="M28" s="40">
        <v>31</v>
      </c>
      <c r="N28" s="40">
        <f>SUM(B28:M28)</f>
        <v>422</v>
      </c>
      <c r="O28" s="110">
        <v>508</v>
      </c>
      <c r="P28" s="40">
        <v>611</v>
      </c>
    </row>
    <row r="29" spans="1:18" s="6" customFormat="1" x14ac:dyDescent="0.25">
      <c r="A29" s="41" t="s">
        <v>11</v>
      </c>
      <c r="B29" s="42">
        <f t="shared" ref="B29:G29" si="3">SUM(B20:B28)</f>
        <v>27435</v>
      </c>
      <c r="C29" s="132">
        <f t="shared" si="3"/>
        <v>33869</v>
      </c>
      <c r="D29" s="132">
        <f t="shared" si="3"/>
        <v>28265</v>
      </c>
      <c r="E29" s="132">
        <f t="shared" si="3"/>
        <v>45100</v>
      </c>
      <c r="F29" s="132">
        <f t="shared" si="3"/>
        <v>21453</v>
      </c>
      <c r="G29" s="132">
        <f t="shared" si="3"/>
        <v>18602</v>
      </c>
      <c r="H29" s="132">
        <f>SUM(H20,H21,H23,H26,H28)</f>
        <v>33610</v>
      </c>
      <c r="I29" s="132">
        <f t="shared" ref="I29:N29" si="4">SUM(I20:I28)</f>
        <v>22810</v>
      </c>
      <c r="J29" s="42">
        <f t="shared" si="4"/>
        <v>23224</v>
      </c>
      <c r="K29" s="132">
        <f t="shared" si="4"/>
        <v>26956</v>
      </c>
      <c r="L29" s="42">
        <f t="shared" si="4"/>
        <v>11430</v>
      </c>
      <c r="M29" s="42">
        <f t="shared" si="4"/>
        <v>9135</v>
      </c>
      <c r="N29" s="132">
        <f t="shared" si="4"/>
        <v>301889</v>
      </c>
      <c r="O29" s="112">
        <f>SUM(O19:O28)</f>
        <v>394005</v>
      </c>
      <c r="P29" s="104">
        <f>SUM(P20:P28)</f>
        <v>187195</v>
      </c>
      <c r="Q29"/>
    </row>
    <row r="30" spans="1:18" x14ac:dyDescent="0.25">
      <c r="A30" s="386"/>
      <c r="B30" s="386"/>
      <c r="C30" s="386"/>
      <c r="D30" s="386"/>
      <c r="E30" s="386"/>
      <c r="F30" s="386"/>
      <c r="G30" s="386"/>
      <c r="H30" s="386"/>
      <c r="I30" s="386"/>
      <c r="J30" s="386"/>
      <c r="K30" s="386"/>
      <c r="L30" s="386"/>
      <c r="M30" s="386"/>
      <c r="N30" s="386"/>
      <c r="O30" s="386"/>
      <c r="P30" s="386"/>
    </row>
    <row r="31" spans="1:18" x14ac:dyDescent="0.25">
      <c r="A31" s="387"/>
      <c r="B31" s="387"/>
      <c r="C31" s="387"/>
      <c r="D31" s="387"/>
      <c r="E31" s="387"/>
      <c r="F31" s="387"/>
      <c r="G31" s="387"/>
      <c r="H31" s="387"/>
      <c r="I31" s="387"/>
      <c r="J31" s="387"/>
      <c r="K31" s="387"/>
      <c r="L31" s="387"/>
      <c r="M31" s="387"/>
      <c r="N31" s="387"/>
      <c r="O31" s="387"/>
      <c r="P31" s="387"/>
    </row>
    <row r="32" spans="1:18" ht="25.15" customHeight="1" x14ac:dyDescent="0.25">
      <c r="A32" s="388" t="s">
        <v>14</v>
      </c>
      <c r="B32" s="389"/>
      <c r="C32" s="389"/>
      <c r="D32" s="389"/>
      <c r="E32" s="389"/>
      <c r="F32" s="389"/>
      <c r="G32" s="389"/>
      <c r="H32" s="389"/>
      <c r="I32" s="389"/>
      <c r="J32" s="389"/>
      <c r="K32" s="389"/>
      <c r="L32" s="389"/>
      <c r="M32" s="389"/>
      <c r="N32" s="389"/>
      <c r="O32" s="389"/>
      <c r="P32" s="389"/>
    </row>
    <row r="33" spans="1:17" s="6" customFormat="1" x14ac:dyDescent="0.25">
      <c r="A33" s="17"/>
      <c r="B33" s="17" t="s">
        <v>25</v>
      </c>
      <c r="C33" s="17" t="s">
        <v>3</v>
      </c>
      <c r="D33" s="15" t="s">
        <v>24</v>
      </c>
      <c r="E33" s="17" t="s">
        <v>5</v>
      </c>
      <c r="F33" s="15" t="s">
        <v>23</v>
      </c>
      <c r="G33" s="16" t="s">
        <v>7</v>
      </c>
      <c r="H33" s="17" t="s">
        <v>18</v>
      </c>
      <c r="I33" s="17" t="s">
        <v>22</v>
      </c>
      <c r="J33" s="17" t="s">
        <v>20</v>
      </c>
      <c r="K33" s="17" t="s">
        <v>21</v>
      </c>
      <c r="L33" s="17" t="s">
        <v>19</v>
      </c>
      <c r="M33" s="17" t="s">
        <v>26</v>
      </c>
      <c r="N33" s="17">
        <v>2017</v>
      </c>
      <c r="O33" s="17">
        <v>2016</v>
      </c>
      <c r="P33" s="17">
        <v>2015</v>
      </c>
    </row>
    <row r="34" spans="1:17" s="6" customFormat="1" ht="18.75" x14ac:dyDescent="0.3">
      <c r="A34" s="45"/>
      <c r="B34" s="46"/>
      <c r="C34" s="46"/>
      <c r="D34" s="47"/>
      <c r="E34" s="46"/>
      <c r="F34" s="47"/>
      <c r="G34" s="48"/>
      <c r="H34" s="46"/>
      <c r="I34" s="46"/>
      <c r="J34" s="46"/>
      <c r="K34" s="46"/>
      <c r="L34" s="46"/>
      <c r="M34" s="46"/>
      <c r="N34" s="414" t="s">
        <v>64</v>
      </c>
      <c r="O34" s="415"/>
      <c r="P34" s="416"/>
    </row>
    <row r="35" spans="1:17" s="6" customFormat="1" x14ac:dyDescent="0.25">
      <c r="A35" s="49" t="s">
        <v>0</v>
      </c>
      <c r="B35" s="50"/>
      <c r="C35" s="50"/>
      <c r="D35" s="51"/>
      <c r="E35" s="50"/>
      <c r="F35" s="51"/>
      <c r="G35" s="52"/>
      <c r="H35" s="50"/>
      <c r="I35" s="50"/>
      <c r="J35" s="50"/>
      <c r="K35" s="50"/>
      <c r="L35" s="50"/>
      <c r="M35" s="50"/>
      <c r="N35" s="50"/>
      <c r="O35" s="50"/>
      <c r="P35" s="50"/>
    </row>
    <row r="36" spans="1:17" s="6" customFormat="1" x14ac:dyDescent="0.25">
      <c r="A36" s="53" t="s">
        <v>66</v>
      </c>
      <c r="B36" s="40">
        <v>357</v>
      </c>
      <c r="C36" s="40">
        <v>475</v>
      </c>
      <c r="D36" s="40">
        <v>313</v>
      </c>
      <c r="E36" s="40">
        <v>1182</v>
      </c>
      <c r="F36" s="40">
        <v>157</v>
      </c>
      <c r="G36" s="40">
        <v>73</v>
      </c>
      <c r="H36" s="40">
        <v>522</v>
      </c>
      <c r="I36" s="40">
        <v>282</v>
      </c>
      <c r="J36" s="40">
        <v>233</v>
      </c>
      <c r="K36" s="40">
        <v>284</v>
      </c>
      <c r="L36" s="40">
        <v>310</v>
      </c>
      <c r="M36" s="40">
        <v>178</v>
      </c>
      <c r="N36" s="40">
        <f>SUM(B36:M36)</f>
        <v>4366</v>
      </c>
      <c r="O36" s="40">
        <v>3870</v>
      </c>
      <c r="P36" s="40">
        <v>5734</v>
      </c>
      <c r="Q36"/>
    </row>
    <row r="37" spans="1:17" s="6" customFormat="1" x14ac:dyDescent="0.25">
      <c r="A37" s="53" t="s">
        <v>125</v>
      </c>
      <c r="B37" s="40">
        <v>9</v>
      </c>
      <c r="C37" s="40">
        <v>30</v>
      </c>
      <c r="D37" s="40">
        <v>11</v>
      </c>
      <c r="E37" s="40">
        <v>182</v>
      </c>
      <c r="F37" s="40">
        <v>10</v>
      </c>
      <c r="G37" s="40">
        <v>4</v>
      </c>
      <c r="H37" s="40">
        <v>46</v>
      </c>
      <c r="I37" s="40">
        <v>15</v>
      </c>
      <c r="J37" s="40">
        <v>16</v>
      </c>
      <c r="K37" s="40">
        <v>16</v>
      </c>
      <c r="L37" s="40">
        <v>14</v>
      </c>
      <c r="M37" s="40">
        <v>7</v>
      </c>
      <c r="N37" s="40">
        <f>SUM(B37:M37)</f>
        <v>360</v>
      </c>
      <c r="O37" s="40">
        <v>303</v>
      </c>
      <c r="P37" s="40">
        <v>519</v>
      </c>
      <c r="Q37"/>
    </row>
    <row r="38" spans="1:17" s="6" customFormat="1" x14ac:dyDescent="0.25">
      <c r="A38" s="53" t="s">
        <v>39</v>
      </c>
      <c r="B38" s="40">
        <v>28</v>
      </c>
      <c r="C38" s="40">
        <v>80</v>
      </c>
      <c r="D38" s="40">
        <v>23</v>
      </c>
      <c r="E38" s="40">
        <v>130</v>
      </c>
      <c r="F38" s="40">
        <v>6</v>
      </c>
      <c r="G38" s="40">
        <v>7</v>
      </c>
      <c r="H38" s="40">
        <v>42</v>
      </c>
      <c r="I38" s="40">
        <v>25</v>
      </c>
      <c r="J38" s="40">
        <v>27</v>
      </c>
      <c r="K38" s="40">
        <v>15</v>
      </c>
      <c r="L38" s="40">
        <v>8</v>
      </c>
      <c r="M38" s="40">
        <v>6</v>
      </c>
      <c r="N38" s="40">
        <f>SUM(B38:M38)</f>
        <v>397</v>
      </c>
      <c r="O38" s="40">
        <v>390</v>
      </c>
      <c r="P38" s="40">
        <v>618</v>
      </c>
      <c r="Q38"/>
    </row>
    <row r="39" spans="1:17" s="6" customFormat="1" x14ac:dyDescent="0.25">
      <c r="A39" s="53" t="s">
        <v>57</v>
      </c>
      <c r="B39" s="40">
        <v>1735</v>
      </c>
      <c r="C39" s="40">
        <v>1877</v>
      </c>
      <c r="D39" s="40">
        <v>1536</v>
      </c>
      <c r="E39" s="40">
        <v>6391</v>
      </c>
      <c r="F39" s="40">
        <v>356</v>
      </c>
      <c r="G39" s="40">
        <v>84</v>
      </c>
      <c r="H39" s="40">
        <v>1824</v>
      </c>
      <c r="I39" s="40">
        <v>793</v>
      </c>
      <c r="J39" s="40">
        <v>690</v>
      </c>
      <c r="K39" s="40">
        <v>1010</v>
      </c>
      <c r="L39" s="40">
        <v>822</v>
      </c>
      <c r="M39" s="40">
        <v>459</v>
      </c>
      <c r="N39" s="40">
        <f>SUM(B39:M39)</f>
        <v>17577</v>
      </c>
      <c r="O39" s="40">
        <v>23002</v>
      </c>
      <c r="P39" s="40">
        <v>23243</v>
      </c>
      <c r="Q39"/>
    </row>
    <row r="40" spans="1:17" s="6" customFormat="1" ht="15.75" thickBot="1" x14ac:dyDescent="0.3">
      <c r="A40" s="54" t="s">
        <v>43</v>
      </c>
      <c r="B40" s="55">
        <f t="shared" ref="B40:G40" si="5">SUM(B36:B39)</f>
        <v>2129</v>
      </c>
      <c r="C40" s="55">
        <f t="shared" si="5"/>
        <v>2462</v>
      </c>
      <c r="D40" s="55">
        <f t="shared" si="5"/>
        <v>1883</v>
      </c>
      <c r="E40" s="55">
        <f t="shared" si="5"/>
        <v>7885</v>
      </c>
      <c r="F40" s="55">
        <f t="shared" si="5"/>
        <v>529</v>
      </c>
      <c r="G40" s="55">
        <f t="shared" si="5"/>
        <v>168</v>
      </c>
      <c r="H40" s="55">
        <f>SUM(H36:H39)</f>
        <v>2434</v>
      </c>
      <c r="I40" s="55">
        <f>SUM(I36:I39)</f>
        <v>1115</v>
      </c>
      <c r="J40" s="55">
        <f>SUM(J36:J39)</f>
        <v>966</v>
      </c>
      <c r="K40" s="55">
        <f>SUM(K36:K39)</f>
        <v>1325</v>
      </c>
      <c r="L40" s="55">
        <f>SUM(L36:L39)</f>
        <v>1154</v>
      </c>
      <c r="M40" s="55">
        <f>SUM(M37:M39)</f>
        <v>472</v>
      </c>
      <c r="N40" s="55">
        <f>SUM(B40:M40)</f>
        <v>22522</v>
      </c>
      <c r="O40" s="55">
        <f>SUM(O36:O39)</f>
        <v>27565</v>
      </c>
      <c r="P40" s="55">
        <f>SUM(P36:P39)</f>
        <v>30114</v>
      </c>
      <c r="Q40"/>
    </row>
    <row r="41" spans="1:17" s="6" customFormat="1" x14ac:dyDescent="0.25">
      <c r="A41" s="56" t="s">
        <v>1</v>
      </c>
      <c r="B41" s="57"/>
      <c r="C41" s="57"/>
      <c r="D41" s="57"/>
      <c r="E41" s="57"/>
      <c r="F41" s="57"/>
      <c r="G41" s="57"/>
      <c r="H41" s="57"/>
      <c r="I41" s="57"/>
      <c r="J41" s="57"/>
      <c r="K41" s="57"/>
      <c r="L41" s="57"/>
      <c r="M41" s="57"/>
      <c r="N41" s="57"/>
      <c r="O41" s="57"/>
      <c r="P41" s="57"/>
      <c r="Q41"/>
    </row>
    <row r="42" spans="1:17" s="6" customFormat="1" x14ac:dyDescent="0.25">
      <c r="A42" s="53" t="s">
        <v>41</v>
      </c>
      <c r="B42" s="40">
        <v>6</v>
      </c>
      <c r="C42" s="40">
        <v>0</v>
      </c>
      <c r="D42" s="40">
        <v>9</v>
      </c>
      <c r="E42" s="40">
        <v>3</v>
      </c>
      <c r="F42" s="40">
        <v>1</v>
      </c>
      <c r="G42" s="40">
        <v>1</v>
      </c>
      <c r="H42" s="40">
        <v>3</v>
      </c>
      <c r="I42" s="40">
        <v>5</v>
      </c>
      <c r="J42" s="40">
        <v>4</v>
      </c>
      <c r="K42" s="40">
        <v>1</v>
      </c>
      <c r="L42" s="40">
        <v>1</v>
      </c>
      <c r="M42" s="40">
        <v>0</v>
      </c>
      <c r="N42" s="40">
        <f>SUM(B42:M42)</f>
        <v>34</v>
      </c>
      <c r="O42" s="40">
        <v>82</v>
      </c>
      <c r="P42" s="40">
        <v>113</v>
      </c>
      <c r="Q42"/>
    </row>
    <row r="43" spans="1:17" s="6" customFormat="1" x14ac:dyDescent="0.25">
      <c r="A43" s="53" t="s">
        <v>37</v>
      </c>
      <c r="B43" s="40">
        <v>3</v>
      </c>
      <c r="C43" s="40">
        <v>1</v>
      </c>
      <c r="D43" s="40">
        <v>9</v>
      </c>
      <c r="E43" s="40">
        <v>14</v>
      </c>
      <c r="F43" s="40">
        <v>3</v>
      </c>
      <c r="G43" s="40">
        <v>2</v>
      </c>
      <c r="H43" s="40">
        <v>13</v>
      </c>
      <c r="I43" s="40">
        <v>5</v>
      </c>
      <c r="J43" s="40">
        <v>6</v>
      </c>
      <c r="K43" s="40">
        <v>1</v>
      </c>
      <c r="L43" s="40">
        <v>6</v>
      </c>
      <c r="M43" s="40">
        <v>5</v>
      </c>
      <c r="N43" s="40">
        <f>SUM(B43:M43)</f>
        <v>68</v>
      </c>
      <c r="O43" s="40">
        <v>121</v>
      </c>
      <c r="P43" s="40">
        <v>104</v>
      </c>
      <c r="Q43"/>
    </row>
    <row r="44" spans="1:17" s="6" customFormat="1" x14ac:dyDescent="0.25">
      <c r="A44" s="53" t="s">
        <v>40</v>
      </c>
      <c r="B44" s="40">
        <v>7</v>
      </c>
      <c r="C44" s="40">
        <v>5</v>
      </c>
      <c r="D44" s="40">
        <v>21</v>
      </c>
      <c r="E44" s="40">
        <v>8</v>
      </c>
      <c r="F44" s="40">
        <v>3</v>
      </c>
      <c r="G44" s="40">
        <v>0</v>
      </c>
      <c r="H44" s="40">
        <v>5</v>
      </c>
      <c r="I44" s="40">
        <v>7</v>
      </c>
      <c r="J44" s="40">
        <v>3</v>
      </c>
      <c r="K44" s="40">
        <v>1</v>
      </c>
      <c r="L44" s="40">
        <v>4</v>
      </c>
      <c r="M44" s="40">
        <v>5</v>
      </c>
      <c r="N44" s="40">
        <f>SUM(B44:M44)</f>
        <v>69</v>
      </c>
      <c r="O44" s="40">
        <v>108</v>
      </c>
      <c r="P44" s="40">
        <v>114</v>
      </c>
      <c r="Q44"/>
    </row>
    <row r="45" spans="1:17" s="6" customFormat="1" ht="15.75" thickBot="1" x14ac:dyDescent="0.3">
      <c r="A45" s="54" t="s">
        <v>43</v>
      </c>
      <c r="B45" s="55">
        <f t="shared" ref="B45:G45" si="6">SUM(B42:B44)</f>
        <v>16</v>
      </c>
      <c r="C45" s="55">
        <f t="shared" si="6"/>
        <v>6</v>
      </c>
      <c r="D45" s="55">
        <f t="shared" si="6"/>
        <v>39</v>
      </c>
      <c r="E45" s="55">
        <f t="shared" si="6"/>
        <v>25</v>
      </c>
      <c r="F45" s="55">
        <f t="shared" si="6"/>
        <v>7</v>
      </c>
      <c r="G45" s="55">
        <f t="shared" si="6"/>
        <v>3</v>
      </c>
      <c r="H45" s="55">
        <f t="shared" ref="H45:M45" si="7">SUM(H42:H44)</f>
        <v>21</v>
      </c>
      <c r="I45" s="55">
        <f t="shared" si="7"/>
        <v>17</v>
      </c>
      <c r="J45" s="55">
        <f t="shared" si="7"/>
        <v>13</v>
      </c>
      <c r="K45" s="55">
        <f t="shared" si="7"/>
        <v>3</v>
      </c>
      <c r="L45" s="55">
        <f t="shared" si="7"/>
        <v>11</v>
      </c>
      <c r="M45" s="55">
        <f t="shared" si="7"/>
        <v>10</v>
      </c>
      <c r="N45" s="55">
        <f>SUM(B45:M45)</f>
        <v>171</v>
      </c>
      <c r="O45" s="55">
        <f>SUM(O42:O44)</f>
        <v>311</v>
      </c>
      <c r="P45" s="55">
        <f>SUM(P42:P44)</f>
        <v>331</v>
      </c>
      <c r="Q45"/>
    </row>
    <row r="46" spans="1:17" s="6" customFormat="1" x14ac:dyDescent="0.25">
      <c r="A46" s="56" t="s">
        <v>17</v>
      </c>
      <c r="B46" s="58"/>
      <c r="C46" s="58"/>
      <c r="D46" s="58"/>
      <c r="E46" s="58"/>
      <c r="F46" s="58"/>
      <c r="G46" s="58"/>
      <c r="H46" s="58"/>
      <c r="I46" s="58"/>
      <c r="J46" s="58"/>
      <c r="K46" s="58"/>
      <c r="L46" s="58"/>
      <c r="M46" s="58"/>
      <c r="N46" s="58"/>
      <c r="O46" s="58"/>
      <c r="P46" s="58"/>
      <c r="Q46"/>
    </row>
    <row r="47" spans="1:17" s="6" customFormat="1" x14ac:dyDescent="0.25">
      <c r="A47" s="53" t="s">
        <v>37</v>
      </c>
      <c r="B47" s="40">
        <v>167</v>
      </c>
      <c r="C47" s="40">
        <v>113</v>
      </c>
      <c r="D47" s="40">
        <v>40</v>
      </c>
      <c r="E47" s="40">
        <v>355</v>
      </c>
      <c r="F47" s="40">
        <v>0</v>
      </c>
      <c r="G47" s="40">
        <v>0</v>
      </c>
      <c r="H47" s="40">
        <v>74</v>
      </c>
      <c r="I47" s="40">
        <v>282</v>
      </c>
      <c r="J47" s="40">
        <v>50</v>
      </c>
      <c r="K47" s="40">
        <v>93</v>
      </c>
      <c r="L47" s="40">
        <v>65</v>
      </c>
      <c r="M47" s="40">
        <v>37</v>
      </c>
      <c r="N47" s="40">
        <f>SUM(B47:M47)</f>
        <v>1276</v>
      </c>
      <c r="O47" s="40">
        <v>1712</v>
      </c>
      <c r="P47" s="40">
        <v>797</v>
      </c>
      <c r="Q47"/>
    </row>
    <row r="48" spans="1:17" s="6" customFormat="1" x14ac:dyDescent="0.25">
      <c r="A48" s="53" t="s">
        <v>38</v>
      </c>
      <c r="B48" s="40">
        <v>2</v>
      </c>
      <c r="C48" s="40">
        <v>6</v>
      </c>
      <c r="D48" s="40">
        <v>4</v>
      </c>
      <c r="E48" s="40">
        <v>32</v>
      </c>
      <c r="F48" s="40">
        <v>0</v>
      </c>
      <c r="G48" s="40">
        <v>0</v>
      </c>
      <c r="H48" s="40">
        <v>1</v>
      </c>
      <c r="I48" s="40">
        <v>3</v>
      </c>
      <c r="J48" s="40">
        <v>0</v>
      </c>
      <c r="K48" s="40">
        <v>1</v>
      </c>
      <c r="L48" s="40">
        <v>1</v>
      </c>
      <c r="M48" s="40">
        <v>0</v>
      </c>
      <c r="N48" s="40">
        <f>SUM(B48:M48)</f>
        <v>50</v>
      </c>
      <c r="O48" s="40">
        <v>64</v>
      </c>
      <c r="P48" s="40">
        <v>20</v>
      </c>
      <c r="Q48"/>
    </row>
    <row r="49" spans="1:17" s="6" customFormat="1" ht="15.75" thickBot="1" x14ac:dyDescent="0.3">
      <c r="A49" s="54" t="s">
        <v>43</v>
      </c>
      <c r="B49" s="55">
        <f t="shared" ref="B49:G49" si="8">SUM(B47:B48)</f>
        <v>169</v>
      </c>
      <c r="C49" s="55">
        <f t="shared" si="8"/>
        <v>119</v>
      </c>
      <c r="D49" s="55">
        <f t="shared" si="8"/>
        <v>44</v>
      </c>
      <c r="E49" s="55">
        <f t="shared" si="8"/>
        <v>387</v>
      </c>
      <c r="F49" s="55">
        <f t="shared" si="8"/>
        <v>0</v>
      </c>
      <c r="G49" s="55">
        <f t="shared" si="8"/>
        <v>0</v>
      </c>
      <c r="H49" s="55">
        <f>SUM(H47:H48)</f>
        <v>75</v>
      </c>
      <c r="I49" s="55">
        <f>SUM(I47:I48)</f>
        <v>285</v>
      </c>
      <c r="J49" s="55">
        <f>SUM(J47:J48)</f>
        <v>50</v>
      </c>
      <c r="K49" s="55">
        <f>SUM(K47:K48)</f>
        <v>94</v>
      </c>
      <c r="L49" s="55">
        <f>SUM(L48)</f>
        <v>1</v>
      </c>
      <c r="M49" s="55">
        <f>SUM(M47:M48)</f>
        <v>37</v>
      </c>
      <c r="N49" s="55">
        <f>SUM(B49:M49)</f>
        <v>1261</v>
      </c>
      <c r="O49" s="55">
        <f>SUM(O47:O48)</f>
        <v>1776</v>
      </c>
      <c r="P49" s="55">
        <f>SUM(P47:P48)</f>
        <v>817</v>
      </c>
      <c r="Q49"/>
    </row>
    <row r="50" spans="1:17" s="6" customFormat="1" x14ac:dyDescent="0.25">
      <c r="A50" s="56" t="s">
        <v>2</v>
      </c>
      <c r="B50" s="58"/>
      <c r="C50" s="58"/>
      <c r="D50" s="58"/>
      <c r="E50" s="58"/>
      <c r="F50" s="58"/>
      <c r="G50" s="58"/>
      <c r="H50" s="58"/>
      <c r="I50" s="58"/>
      <c r="J50" s="58"/>
      <c r="K50" s="58"/>
      <c r="L50" s="58"/>
      <c r="M50" s="58"/>
      <c r="N50" s="58"/>
      <c r="O50" s="58"/>
      <c r="P50" s="58"/>
      <c r="Q50"/>
    </row>
    <row r="51" spans="1:17" s="6" customFormat="1" x14ac:dyDescent="0.25">
      <c r="A51" s="53" t="s">
        <v>94</v>
      </c>
      <c r="B51" s="40">
        <v>29</v>
      </c>
      <c r="C51" s="40">
        <v>32</v>
      </c>
      <c r="D51" s="40">
        <v>45</v>
      </c>
      <c r="E51" s="40">
        <v>35</v>
      </c>
      <c r="F51" s="40">
        <v>52</v>
      </c>
      <c r="G51" s="40">
        <v>47</v>
      </c>
      <c r="H51" s="40">
        <v>30</v>
      </c>
      <c r="I51" s="40">
        <v>17</v>
      </c>
      <c r="J51" s="40">
        <v>18</v>
      </c>
      <c r="K51" s="40">
        <v>15</v>
      </c>
      <c r="L51" s="40">
        <v>14</v>
      </c>
      <c r="M51" s="40">
        <v>10</v>
      </c>
      <c r="N51" s="40">
        <f>SUM(B51:M51)</f>
        <v>344</v>
      </c>
      <c r="O51" s="40">
        <v>234</v>
      </c>
      <c r="P51" s="40" t="s">
        <v>16</v>
      </c>
      <c r="Q51"/>
    </row>
    <row r="52" spans="1:17" s="6" customFormat="1" x14ac:dyDescent="0.25">
      <c r="A52" s="53" t="s">
        <v>95</v>
      </c>
      <c r="B52" s="40">
        <v>15</v>
      </c>
      <c r="C52" s="40">
        <v>18</v>
      </c>
      <c r="D52" s="40">
        <v>19</v>
      </c>
      <c r="E52" s="40">
        <v>26</v>
      </c>
      <c r="F52" s="40">
        <v>23</v>
      </c>
      <c r="G52" s="40">
        <v>22</v>
      </c>
      <c r="H52" s="40">
        <v>18</v>
      </c>
      <c r="I52" s="40">
        <v>21</v>
      </c>
      <c r="J52" s="40">
        <v>6</v>
      </c>
      <c r="K52" s="40">
        <v>6</v>
      </c>
      <c r="L52" s="40">
        <v>9</v>
      </c>
      <c r="M52" s="40">
        <v>7</v>
      </c>
      <c r="N52" s="40">
        <f>SUM(B52:M52)</f>
        <v>190</v>
      </c>
      <c r="O52" s="40">
        <v>135</v>
      </c>
      <c r="P52" s="40" t="s">
        <v>16</v>
      </c>
      <c r="Q52"/>
    </row>
    <row r="53" spans="1:17" s="6" customFormat="1" ht="15.75" thickBot="1" x14ac:dyDescent="0.3">
      <c r="A53" s="54" t="s">
        <v>43</v>
      </c>
      <c r="B53" s="55">
        <f t="shared" ref="B53:G53" si="9">SUM(B51:B52)</f>
        <v>44</v>
      </c>
      <c r="C53" s="55">
        <f t="shared" si="9"/>
        <v>50</v>
      </c>
      <c r="D53" s="55">
        <f t="shared" si="9"/>
        <v>64</v>
      </c>
      <c r="E53" s="55">
        <f t="shared" si="9"/>
        <v>61</v>
      </c>
      <c r="F53" s="55">
        <f t="shared" si="9"/>
        <v>75</v>
      </c>
      <c r="G53" s="55">
        <f t="shared" si="9"/>
        <v>69</v>
      </c>
      <c r="H53" s="55">
        <f t="shared" ref="H53:M53" si="10">SUM(H51:H52)</f>
        <v>48</v>
      </c>
      <c r="I53" s="55">
        <f t="shared" si="10"/>
        <v>38</v>
      </c>
      <c r="J53" s="55">
        <f t="shared" si="10"/>
        <v>24</v>
      </c>
      <c r="K53" s="55">
        <f t="shared" si="10"/>
        <v>21</v>
      </c>
      <c r="L53" s="55">
        <f t="shared" si="10"/>
        <v>23</v>
      </c>
      <c r="M53" s="55">
        <f t="shared" si="10"/>
        <v>17</v>
      </c>
      <c r="N53" s="55">
        <f>SUM(B53:M53)</f>
        <v>534</v>
      </c>
      <c r="O53" s="55">
        <f>SUM(O51:O52)</f>
        <v>369</v>
      </c>
      <c r="P53" s="55"/>
      <c r="Q53"/>
    </row>
    <row r="54" spans="1:17" s="6" customFormat="1" x14ac:dyDescent="0.25">
      <c r="A54" s="56" t="s">
        <v>67</v>
      </c>
      <c r="B54" s="57"/>
      <c r="C54" s="57"/>
      <c r="D54" s="57"/>
      <c r="E54" s="57"/>
      <c r="F54" s="57"/>
      <c r="G54" s="57"/>
      <c r="H54" s="57"/>
      <c r="I54" s="57"/>
      <c r="J54" s="57"/>
      <c r="K54" s="57"/>
      <c r="L54" s="57"/>
      <c r="M54" s="57"/>
      <c r="N54" s="57"/>
      <c r="O54" s="57"/>
      <c r="P54" s="57"/>
      <c r="Q54"/>
    </row>
    <row r="55" spans="1:17" x14ac:dyDescent="0.25">
      <c r="A55" s="24" t="s">
        <v>28</v>
      </c>
      <c r="B55" s="38">
        <v>7518</v>
      </c>
      <c r="C55" s="38">
        <v>2166</v>
      </c>
      <c r="D55" s="38">
        <v>8452</v>
      </c>
      <c r="E55" s="38">
        <v>3949</v>
      </c>
      <c r="F55" s="38">
        <v>444</v>
      </c>
      <c r="G55" s="38">
        <v>6177</v>
      </c>
      <c r="H55" s="140">
        <v>2188</v>
      </c>
      <c r="I55" s="38">
        <v>4153</v>
      </c>
      <c r="J55" s="38">
        <v>2151</v>
      </c>
      <c r="K55" s="38">
        <v>2191</v>
      </c>
      <c r="L55" s="38">
        <v>2023</v>
      </c>
      <c r="M55" s="38">
        <v>2120</v>
      </c>
      <c r="N55" s="59">
        <f>SUM(B55:M55)</f>
        <v>43532</v>
      </c>
      <c r="O55" s="59">
        <v>66525</v>
      </c>
      <c r="P55" s="59">
        <v>29458</v>
      </c>
    </row>
    <row r="56" spans="1:17" x14ac:dyDescent="0.25">
      <c r="A56" s="24" t="s">
        <v>27</v>
      </c>
      <c r="B56" s="38">
        <v>434</v>
      </c>
      <c r="C56" s="38">
        <v>119</v>
      </c>
      <c r="D56" s="38">
        <v>423</v>
      </c>
      <c r="E56" s="38">
        <v>142</v>
      </c>
      <c r="F56" s="38">
        <v>46</v>
      </c>
      <c r="G56" s="38">
        <v>353</v>
      </c>
      <c r="H56" s="140">
        <v>96</v>
      </c>
      <c r="I56" s="38">
        <v>190</v>
      </c>
      <c r="J56" s="38">
        <v>156</v>
      </c>
      <c r="K56" s="38">
        <v>39</v>
      </c>
      <c r="L56" s="38">
        <v>356</v>
      </c>
      <c r="M56" s="38">
        <v>207</v>
      </c>
      <c r="N56" s="60">
        <f>SUM(B56:M56)</f>
        <v>2561</v>
      </c>
      <c r="O56" s="60">
        <v>3427</v>
      </c>
      <c r="P56" s="60">
        <v>983</v>
      </c>
    </row>
    <row r="57" spans="1:17" x14ac:dyDescent="0.25">
      <c r="A57" s="113" t="s">
        <v>43</v>
      </c>
      <c r="B57" s="114">
        <f t="shared" ref="B57:G57" si="11">SUM(B55:B56)</f>
        <v>7952</v>
      </c>
      <c r="C57" s="114">
        <f t="shared" si="11"/>
        <v>2285</v>
      </c>
      <c r="D57" s="114">
        <f t="shared" si="11"/>
        <v>8875</v>
      </c>
      <c r="E57" s="114">
        <f t="shared" si="11"/>
        <v>4091</v>
      </c>
      <c r="F57" s="114">
        <f t="shared" si="11"/>
        <v>490</v>
      </c>
      <c r="G57" s="114">
        <f t="shared" si="11"/>
        <v>6530</v>
      </c>
      <c r="H57" s="114">
        <f t="shared" ref="H57:M57" si="12">SUM(H55:H56)</f>
        <v>2284</v>
      </c>
      <c r="I57" s="114">
        <f t="shared" si="12"/>
        <v>4343</v>
      </c>
      <c r="J57" s="114">
        <f t="shared" si="12"/>
        <v>2307</v>
      </c>
      <c r="K57" s="114">
        <f t="shared" si="12"/>
        <v>2230</v>
      </c>
      <c r="L57" s="114">
        <f t="shared" si="12"/>
        <v>2379</v>
      </c>
      <c r="M57" s="114">
        <f t="shared" si="12"/>
        <v>2327</v>
      </c>
      <c r="N57" s="115">
        <f>SUM(B57:M57)</f>
        <v>46093</v>
      </c>
      <c r="O57" s="115">
        <f>SUM(O55:O56)</f>
        <v>69952</v>
      </c>
      <c r="P57" s="115">
        <f>SUM(P49,P45,P40)</f>
        <v>31262</v>
      </c>
    </row>
    <row r="58" spans="1:17" x14ac:dyDescent="0.25">
      <c r="A58" s="116" t="s">
        <v>11</v>
      </c>
      <c r="B58" s="117">
        <f>SUM(B40,B45,B49,B53,B57)</f>
        <v>10310</v>
      </c>
      <c r="C58" s="117">
        <f>SUM(C40,C45,C49,C53,C57)</f>
        <v>4922</v>
      </c>
      <c r="D58" s="117">
        <f>SUM(D40,D45,D49,D53,D57)</f>
        <v>10905</v>
      </c>
      <c r="E58" s="117">
        <f>SUM(E40, E45, E49, E53, E57)</f>
        <v>12449</v>
      </c>
      <c r="F58" s="117">
        <f>SUM(F40, F45, F49, F53, F57)</f>
        <v>1101</v>
      </c>
      <c r="G58" s="117">
        <f>SUM(G40,G45,G49,G53,G57)</f>
        <v>6770</v>
      </c>
      <c r="H58" s="117">
        <f t="shared" ref="H58:M58" si="13">SUM(H57,H53,H49,H45,H40)</f>
        <v>4862</v>
      </c>
      <c r="I58" s="117">
        <f t="shared" si="13"/>
        <v>5798</v>
      </c>
      <c r="J58" s="117">
        <f t="shared" si="13"/>
        <v>3360</v>
      </c>
      <c r="K58" s="117">
        <f t="shared" si="13"/>
        <v>3673</v>
      </c>
      <c r="L58" s="117">
        <f t="shared" si="13"/>
        <v>3568</v>
      </c>
      <c r="M58" s="117">
        <f t="shared" si="13"/>
        <v>2863</v>
      </c>
      <c r="N58" s="118">
        <f>SUM(B58:M58)</f>
        <v>70581</v>
      </c>
      <c r="O58" s="118">
        <f>SUM(O40+O45+O49+O53+O57)</f>
        <v>99973</v>
      </c>
      <c r="P58" s="118">
        <f>SUM(P40+P45+P49+P53+P57)</f>
        <v>62524</v>
      </c>
    </row>
    <row r="59" spans="1:17" x14ac:dyDescent="0.25">
      <c r="A59" s="390"/>
      <c r="B59" s="390"/>
      <c r="C59" s="390"/>
      <c r="D59" s="390"/>
      <c r="E59" s="390"/>
      <c r="F59" s="390"/>
      <c r="G59" s="390"/>
      <c r="H59" s="390"/>
      <c r="I59" s="390"/>
      <c r="J59" s="390"/>
      <c r="K59" s="390"/>
      <c r="L59" s="390"/>
      <c r="M59" s="390"/>
      <c r="N59" s="390"/>
      <c r="O59" s="390"/>
      <c r="P59" s="390"/>
      <c r="Q59" s="1"/>
    </row>
    <row r="60" spans="1:17" s="6" customFormat="1" x14ac:dyDescent="0.25">
      <c r="A60" s="391"/>
      <c r="B60" s="391"/>
      <c r="C60" s="391"/>
      <c r="D60" s="391"/>
      <c r="E60" s="391"/>
      <c r="F60" s="391"/>
      <c r="G60" s="391"/>
      <c r="H60" s="391"/>
      <c r="I60" s="391"/>
      <c r="J60" s="391"/>
      <c r="K60" s="391"/>
      <c r="L60" s="391"/>
      <c r="M60" s="391"/>
      <c r="N60" s="391"/>
      <c r="O60" s="391"/>
      <c r="P60" s="391"/>
      <c r="Q60" s="7"/>
    </row>
    <row r="61" spans="1:17" ht="18.75" x14ac:dyDescent="0.3">
      <c r="A61" s="392" t="s">
        <v>44</v>
      </c>
      <c r="B61" s="393"/>
      <c r="C61" s="393"/>
      <c r="D61" s="393"/>
      <c r="E61" s="393"/>
      <c r="F61" s="393"/>
      <c r="G61" s="393"/>
      <c r="H61" s="393"/>
      <c r="I61" s="393"/>
      <c r="J61" s="393"/>
      <c r="K61" s="393"/>
      <c r="L61" s="393"/>
      <c r="M61" s="393"/>
      <c r="N61" s="393"/>
      <c r="O61" s="393"/>
      <c r="P61" s="171"/>
    </row>
    <row r="62" spans="1:17" x14ac:dyDescent="0.25">
      <c r="A62" s="17"/>
      <c r="B62" s="17" t="s">
        <v>25</v>
      </c>
      <c r="C62" s="17" t="s">
        <v>3</v>
      </c>
      <c r="D62" s="15" t="s">
        <v>24</v>
      </c>
      <c r="E62" s="17" t="s">
        <v>5</v>
      </c>
      <c r="F62" s="15" t="s">
        <v>23</v>
      </c>
      <c r="G62" s="16" t="s">
        <v>7</v>
      </c>
      <c r="H62" s="17" t="s">
        <v>18</v>
      </c>
      <c r="I62" s="17" t="s">
        <v>22</v>
      </c>
      <c r="J62" s="17" t="s">
        <v>20</v>
      </c>
      <c r="K62" s="17" t="s">
        <v>21</v>
      </c>
      <c r="L62" s="17" t="s">
        <v>19</v>
      </c>
      <c r="M62" s="17" t="s">
        <v>26</v>
      </c>
      <c r="N62" s="17">
        <v>2017</v>
      </c>
      <c r="O62" s="119">
        <v>2016</v>
      </c>
      <c r="P62" s="172">
        <v>2015</v>
      </c>
    </row>
    <row r="63" spans="1:17" ht="18.75" x14ac:dyDescent="0.3">
      <c r="A63" s="61"/>
      <c r="B63" s="62"/>
      <c r="C63" s="62"/>
      <c r="D63" s="63"/>
      <c r="E63" s="62"/>
      <c r="F63" s="63"/>
      <c r="G63" s="64"/>
      <c r="H63" s="62"/>
      <c r="I63" s="62"/>
      <c r="J63" s="62"/>
      <c r="K63" s="62"/>
      <c r="L63" s="62"/>
      <c r="M63" s="62"/>
      <c r="N63" s="394" t="s">
        <v>64</v>
      </c>
      <c r="O63" s="395"/>
      <c r="P63" s="62"/>
    </row>
    <row r="64" spans="1:17" ht="13.9" customHeight="1" x14ac:dyDescent="0.25">
      <c r="A64" s="24" t="s">
        <v>68</v>
      </c>
      <c r="B64" s="87">
        <v>5</v>
      </c>
      <c r="C64" s="87">
        <v>4</v>
      </c>
      <c r="D64" s="88">
        <v>1</v>
      </c>
      <c r="E64" s="88">
        <v>4</v>
      </c>
      <c r="F64" s="88">
        <v>4</v>
      </c>
      <c r="G64" s="88">
        <v>3</v>
      </c>
      <c r="H64" s="88">
        <v>3</v>
      </c>
      <c r="I64" s="88">
        <v>3</v>
      </c>
      <c r="J64" s="88">
        <v>3</v>
      </c>
      <c r="K64" s="88">
        <v>2</v>
      </c>
      <c r="L64" s="89">
        <v>3</v>
      </c>
      <c r="M64" s="87">
        <v>3</v>
      </c>
      <c r="N64" s="87">
        <f>SUM(B64:M64)</f>
        <v>38</v>
      </c>
      <c r="O64" s="103">
        <v>48</v>
      </c>
      <c r="P64" s="174">
        <v>44</v>
      </c>
    </row>
    <row r="65" spans="1:16" s="6" customFormat="1" x14ac:dyDescent="0.25">
      <c r="A65" s="24" t="s">
        <v>69</v>
      </c>
      <c r="B65" s="87">
        <v>0</v>
      </c>
      <c r="C65" s="87">
        <v>3</v>
      </c>
      <c r="D65" s="88">
        <v>1</v>
      </c>
      <c r="E65" s="88">
        <v>2</v>
      </c>
      <c r="F65" s="88">
        <v>1</v>
      </c>
      <c r="G65" s="88">
        <v>1</v>
      </c>
      <c r="H65" s="88">
        <v>0</v>
      </c>
      <c r="I65" s="88">
        <v>3</v>
      </c>
      <c r="J65" s="88">
        <v>0</v>
      </c>
      <c r="K65" s="88">
        <v>1</v>
      </c>
      <c r="L65" s="89">
        <v>0</v>
      </c>
      <c r="M65" s="87">
        <v>0</v>
      </c>
      <c r="N65" s="87">
        <f>SUM(B65:M65)</f>
        <v>12</v>
      </c>
      <c r="O65" s="103">
        <v>9</v>
      </c>
      <c r="P65" s="173">
        <v>3</v>
      </c>
    </row>
    <row r="66" spans="1:16" s="6" customFormat="1" x14ac:dyDescent="0.25">
      <c r="A66" s="24" t="s">
        <v>93</v>
      </c>
      <c r="B66" s="279">
        <v>12</v>
      </c>
      <c r="C66" s="279">
        <v>20</v>
      </c>
      <c r="D66" s="279">
        <v>15</v>
      </c>
      <c r="E66" s="279">
        <v>20</v>
      </c>
      <c r="F66" s="87">
        <v>5</v>
      </c>
      <c r="G66" s="87">
        <v>1</v>
      </c>
      <c r="H66" s="87">
        <v>3</v>
      </c>
      <c r="I66" s="87">
        <v>4</v>
      </c>
      <c r="J66" s="87">
        <v>3</v>
      </c>
      <c r="K66" s="87">
        <v>4</v>
      </c>
      <c r="L66" s="87">
        <v>4</v>
      </c>
      <c r="M66" s="87">
        <v>2</v>
      </c>
      <c r="N66" s="87">
        <f>SUM(B66:M66)</f>
        <v>93</v>
      </c>
      <c r="O66" s="103">
        <v>153</v>
      </c>
      <c r="P66" s="173" t="s">
        <v>144</v>
      </c>
    </row>
    <row r="67" spans="1:16" s="6" customFormat="1" x14ac:dyDescent="0.25">
      <c r="A67" s="66" t="s">
        <v>43</v>
      </c>
      <c r="B67" s="105">
        <f t="shared" ref="B67:G67" si="14">SUM(B64:B66)</f>
        <v>17</v>
      </c>
      <c r="C67" s="105">
        <f t="shared" si="14"/>
        <v>27</v>
      </c>
      <c r="D67" s="105">
        <f t="shared" si="14"/>
        <v>17</v>
      </c>
      <c r="E67" s="105">
        <f t="shared" si="14"/>
        <v>26</v>
      </c>
      <c r="F67" s="105">
        <f t="shared" si="14"/>
        <v>10</v>
      </c>
      <c r="G67" s="105">
        <f t="shared" si="14"/>
        <v>5</v>
      </c>
      <c r="H67" s="105">
        <f t="shared" ref="H67:M67" si="15">SUM(H64:H66)</f>
        <v>6</v>
      </c>
      <c r="I67" s="105">
        <f t="shared" si="15"/>
        <v>10</v>
      </c>
      <c r="J67" s="105">
        <f t="shared" si="15"/>
        <v>6</v>
      </c>
      <c r="K67" s="105">
        <f t="shared" si="15"/>
        <v>7</v>
      </c>
      <c r="L67" s="105">
        <f t="shared" si="15"/>
        <v>7</v>
      </c>
      <c r="M67" s="105">
        <f t="shared" si="15"/>
        <v>5</v>
      </c>
      <c r="N67" s="105">
        <f>SUM(B67:M67)</f>
        <v>143</v>
      </c>
      <c r="O67" s="120">
        <f>SUM(O64:O66)</f>
        <v>210</v>
      </c>
      <c r="P67" s="105">
        <f t="shared" ref="P67" si="16">SUM(P64:P66)</f>
        <v>47</v>
      </c>
    </row>
    <row r="68" spans="1:16" x14ac:dyDescent="0.25">
      <c r="A68" s="390"/>
      <c r="B68" s="390"/>
      <c r="C68" s="390"/>
      <c r="D68" s="390"/>
      <c r="E68" s="390"/>
      <c r="F68" s="390"/>
      <c r="G68" s="390"/>
      <c r="H68" s="390"/>
      <c r="I68" s="390"/>
      <c r="J68" s="390"/>
      <c r="K68" s="390"/>
      <c r="L68" s="390"/>
      <c r="M68" s="390"/>
      <c r="N68" s="390"/>
      <c r="O68" s="390"/>
      <c r="P68" s="4"/>
    </row>
    <row r="69" spans="1:16" x14ac:dyDescent="0.25">
      <c r="A69" s="391"/>
      <c r="B69" s="391"/>
      <c r="C69" s="391"/>
      <c r="D69" s="391"/>
      <c r="E69" s="391"/>
      <c r="F69" s="391"/>
      <c r="G69" s="391"/>
      <c r="H69" s="391"/>
      <c r="I69" s="391"/>
      <c r="J69" s="391"/>
      <c r="K69" s="391"/>
      <c r="L69" s="391"/>
      <c r="M69" s="391"/>
      <c r="N69" s="391"/>
      <c r="O69" s="391"/>
      <c r="P69" s="4"/>
    </row>
    <row r="70" spans="1:16" ht="18.75" x14ac:dyDescent="0.25">
      <c r="A70" s="375" t="s">
        <v>42</v>
      </c>
      <c r="B70" s="376"/>
      <c r="C70" s="376"/>
      <c r="D70" s="376"/>
      <c r="E70" s="376"/>
      <c r="F70" s="376"/>
      <c r="G70" s="376"/>
      <c r="H70" s="376"/>
      <c r="I70" s="376"/>
      <c r="J70" s="376"/>
      <c r="K70" s="376"/>
      <c r="L70" s="376"/>
      <c r="M70" s="377"/>
      <c r="N70" s="65"/>
      <c r="O70" s="65"/>
      <c r="P70" s="4"/>
    </row>
    <row r="71" spans="1:16" x14ac:dyDescent="0.25">
      <c r="A71" s="17"/>
      <c r="B71" s="17" t="s">
        <v>25</v>
      </c>
      <c r="C71" s="17" t="s">
        <v>3</v>
      </c>
      <c r="D71" s="15" t="s">
        <v>24</v>
      </c>
      <c r="E71" s="17" t="s">
        <v>5</v>
      </c>
      <c r="F71" s="15" t="s">
        <v>23</v>
      </c>
      <c r="G71" s="16" t="s">
        <v>7</v>
      </c>
      <c r="H71" s="17" t="s">
        <v>18</v>
      </c>
      <c r="I71" s="17" t="s">
        <v>22</v>
      </c>
      <c r="J71" s="17" t="s">
        <v>20</v>
      </c>
      <c r="K71" s="17" t="s">
        <v>21</v>
      </c>
      <c r="L71" s="17" t="s">
        <v>19</v>
      </c>
      <c r="M71" s="17" t="s">
        <v>26</v>
      </c>
      <c r="N71" s="65"/>
      <c r="O71" s="65"/>
      <c r="P71" s="4"/>
    </row>
    <row r="72" spans="1:16" ht="18.75" x14ac:dyDescent="0.3">
      <c r="A72" s="67"/>
      <c r="B72" s="68"/>
      <c r="C72" s="68"/>
      <c r="D72" s="69"/>
      <c r="E72" s="68"/>
      <c r="F72" s="69"/>
      <c r="G72" s="70"/>
      <c r="H72" s="68"/>
      <c r="I72" s="68"/>
      <c r="J72" s="68"/>
      <c r="K72" s="68"/>
      <c r="L72" s="68"/>
      <c r="M72" s="68"/>
      <c r="N72" s="65"/>
      <c r="O72" s="65"/>
      <c r="P72" s="4"/>
    </row>
    <row r="73" spans="1:16" ht="42.75" customHeight="1" x14ac:dyDescent="0.25">
      <c r="A73" s="90" t="s">
        <v>12</v>
      </c>
      <c r="B73" s="123" t="s">
        <v>100</v>
      </c>
      <c r="C73" s="123" t="s">
        <v>100</v>
      </c>
      <c r="D73" s="123" t="s">
        <v>100</v>
      </c>
      <c r="E73" s="123" t="s">
        <v>100</v>
      </c>
      <c r="F73" s="123" t="s">
        <v>100</v>
      </c>
      <c r="G73" s="123" t="s">
        <v>100</v>
      </c>
      <c r="H73" s="123" t="s">
        <v>100</v>
      </c>
      <c r="I73" s="123" t="s">
        <v>100</v>
      </c>
      <c r="J73" s="123" t="s">
        <v>126</v>
      </c>
      <c r="K73" s="123" t="s">
        <v>126</v>
      </c>
      <c r="L73" s="123" t="s">
        <v>100</v>
      </c>
      <c r="M73" s="123" t="s">
        <v>100</v>
      </c>
      <c r="N73" s="91"/>
      <c r="O73" s="91"/>
      <c r="P73" s="4"/>
    </row>
    <row r="74" spans="1:16" s="93" customFormat="1" ht="111.6" customHeight="1" x14ac:dyDescent="0.25">
      <c r="A74" s="90" t="s">
        <v>0</v>
      </c>
      <c r="B74" s="123" t="s">
        <v>96</v>
      </c>
      <c r="C74" s="123" t="s">
        <v>102</v>
      </c>
      <c r="D74" s="123" t="s">
        <v>105</v>
      </c>
      <c r="E74" s="123" t="s">
        <v>112</v>
      </c>
      <c r="F74" s="135" t="s">
        <v>115</v>
      </c>
      <c r="G74" s="123" t="s">
        <v>118</v>
      </c>
      <c r="H74" s="139" t="s">
        <v>120</v>
      </c>
      <c r="I74" s="123" t="s">
        <v>122</v>
      </c>
      <c r="J74" s="123" t="s">
        <v>129</v>
      </c>
      <c r="K74" s="123" t="s">
        <v>130</v>
      </c>
      <c r="L74" s="123" t="s">
        <v>132</v>
      </c>
      <c r="M74" s="123" t="s">
        <v>133</v>
      </c>
      <c r="N74"/>
      <c r="O74"/>
      <c r="P74" s="92"/>
    </row>
    <row r="75" spans="1:16" s="93" customFormat="1" ht="187.9" customHeight="1" x14ac:dyDescent="0.25">
      <c r="A75" s="90" t="s">
        <v>1</v>
      </c>
      <c r="B75" s="123" t="s">
        <v>97</v>
      </c>
      <c r="C75" s="123" t="s">
        <v>104</v>
      </c>
      <c r="D75" s="123" t="s">
        <v>109</v>
      </c>
      <c r="E75" s="123" t="s">
        <v>113</v>
      </c>
      <c r="F75" s="123" t="s">
        <v>116</v>
      </c>
      <c r="G75" s="123" t="s">
        <v>117</v>
      </c>
      <c r="H75" s="138" t="s">
        <v>119</v>
      </c>
      <c r="I75" s="123" t="s">
        <v>123</v>
      </c>
      <c r="J75" s="142" t="s">
        <v>128</v>
      </c>
      <c r="K75" s="123" t="s">
        <v>135</v>
      </c>
      <c r="L75" s="123" t="s">
        <v>134</v>
      </c>
      <c r="M75" s="123" t="s">
        <v>134</v>
      </c>
      <c r="N75"/>
      <c r="O75"/>
      <c r="P75" s="92"/>
    </row>
    <row r="76" spans="1:16" s="93" customFormat="1" ht="38.25" customHeight="1" x14ac:dyDescent="0.25">
      <c r="A76" s="90" t="s">
        <v>2</v>
      </c>
      <c r="B76" s="123" t="s">
        <v>98</v>
      </c>
      <c r="C76" s="123" t="s">
        <v>98</v>
      </c>
      <c r="D76" s="123" t="s">
        <v>98</v>
      </c>
      <c r="E76" s="123" t="s">
        <v>98</v>
      </c>
      <c r="F76" s="123" t="s">
        <v>98</v>
      </c>
      <c r="G76" s="123" t="s">
        <v>98</v>
      </c>
      <c r="H76" s="123" t="s">
        <v>98</v>
      </c>
      <c r="I76" s="123" t="s">
        <v>98</v>
      </c>
      <c r="J76" s="123" t="s">
        <v>98</v>
      </c>
      <c r="K76" s="123" t="s">
        <v>98</v>
      </c>
      <c r="L76" s="123" t="s">
        <v>98</v>
      </c>
      <c r="M76" s="123" t="s">
        <v>98</v>
      </c>
      <c r="N76"/>
      <c r="O76"/>
      <c r="P76" s="92"/>
    </row>
    <row r="77" spans="1:16" s="93" customFormat="1" ht="99" customHeight="1" x14ac:dyDescent="0.25">
      <c r="A77" s="90" t="s">
        <v>17</v>
      </c>
      <c r="B77" s="123" t="s">
        <v>99</v>
      </c>
      <c r="C77" s="123" t="s">
        <v>103</v>
      </c>
      <c r="D77" s="135" t="s">
        <v>110</v>
      </c>
      <c r="E77" s="123" t="s">
        <v>114</v>
      </c>
      <c r="F77" s="123" t="s">
        <v>16</v>
      </c>
      <c r="G77" s="123" t="s">
        <v>16</v>
      </c>
      <c r="H77" s="138" t="s">
        <v>121</v>
      </c>
      <c r="I77" s="123" t="s">
        <v>124</v>
      </c>
      <c r="J77" s="93" t="s">
        <v>131</v>
      </c>
      <c r="K77" s="123" t="s">
        <v>127</v>
      </c>
      <c r="L77" s="123" t="s">
        <v>127</v>
      </c>
      <c r="M77" s="123" t="s">
        <v>127</v>
      </c>
      <c r="N77" s="91"/>
      <c r="O77" s="91"/>
      <c r="P77" s="92"/>
    </row>
    <row r="78" spans="1:16" s="93" customFormat="1" x14ac:dyDescent="0.25">
      <c r="A78" s="390"/>
      <c r="B78" s="390"/>
      <c r="C78" s="390"/>
      <c r="D78" s="390"/>
      <c r="E78" s="390"/>
      <c r="F78" s="390"/>
      <c r="G78" s="390"/>
      <c r="H78" s="390"/>
      <c r="I78" s="390"/>
      <c r="J78" s="390"/>
      <c r="K78" s="390"/>
      <c r="L78" s="390"/>
      <c r="M78" s="390"/>
      <c r="N78" s="44"/>
      <c r="O78" s="44"/>
      <c r="P78" s="92"/>
    </row>
    <row r="79" spans="1:16" s="93" customFormat="1" x14ac:dyDescent="0.25">
      <c r="A79" s="398"/>
      <c r="B79" s="398"/>
      <c r="C79" s="398"/>
      <c r="D79" s="398"/>
      <c r="E79" s="398"/>
      <c r="F79" s="398"/>
      <c r="G79" s="398"/>
      <c r="H79" s="398"/>
      <c r="I79" s="398"/>
      <c r="J79" s="398"/>
      <c r="K79" s="398"/>
      <c r="L79" s="398"/>
      <c r="M79" s="398"/>
      <c r="N79" s="44"/>
      <c r="O79" s="44"/>
      <c r="P79" s="92"/>
    </row>
    <row r="80" spans="1:16" ht="18.75" x14ac:dyDescent="0.25">
      <c r="A80" s="399" t="s">
        <v>45</v>
      </c>
      <c r="B80" s="400"/>
      <c r="C80" s="400"/>
      <c r="D80" s="400"/>
      <c r="E80" s="400"/>
      <c r="F80" s="400"/>
      <c r="G80" s="400"/>
      <c r="H80" s="400"/>
      <c r="I80" s="400"/>
      <c r="J80" s="400"/>
      <c r="K80" s="400"/>
      <c r="L80" s="400"/>
      <c r="M80" s="400"/>
      <c r="N80" s="400"/>
      <c r="O80" s="400"/>
      <c r="P80" s="400"/>
    </row>
    <row r="81" spans="1:16" x14ac:dyDescent="0.25">
      <c r="A81" s="71"/>
      <c r="B81" s="71" t="s">
        <v>25</v>
      </c>
      <c r="C81" s="71" t="s">
        <v>3</v>
      </c>
      <c r="D81" s="72" t="s">
        <v>24</v>
      </c>
      <c r="E81" s="71" t="s">
        <v>5</v>
      </c>
      <c r="F81" s="72" t="s">
        <v>23</v>
      </c>
      <c r="G81" s="73" t="s">
        <v>7</v>
      </c>
      <c r="H81" s="71" t="s">
        <v>18</v>
      </c>
      <c r="I81" s="71" t="s">
        <v>22</v>
      </c>
      <c r="J81" s="71" t="s">
        <v>20</v>
      </c>
      <c r="K81" s="71" t="s">
        <v>21</v>
      </c>
      <c r="L81" s="71" t="s">
        <v>19</v>
      </c>
      <c r="M81" s="71" t="s">
        <v>26</v>
      </c>
      <c r="N81" s="119">
        <v>2017</v>
      </c>
      <c r="O81" s="119">
        <v>2016</v>
      </c>
      <c r="P81" s="119">
        <v>2015</v>
      </c>
    </row>
    <row r="82" spans="1:16" ht="18.75" x14ac:dyDescent="0.3">
      <c r="A82" s="401"/>
      <c r="B82" s="401"/>
      <c r="C82" s="401"/>
      <c r="D82" s="401"/>
      <c r="E82" s="401"/>
      <c r="F82" s="401"/>
      <c r="G82" s="401"/>
      <c r="H82" s="401"/>
      <c r="I82" s="401"/>
      <c r="J82" s="401"/>
      <c r="K82" s="401"/>
      <c r="L82" s="401"/>
      <c r="M82" s="401"/>
      <c r="N82" s="402" t="s">
        <v>59</v>
      </c>
      <c r="O82" s="403"/>
      <c r="P82" s="404"/>
    </row>
    <row r="83" spans="1:16" x14ac:dyDescent="0.25">
      <c r="A83" s="74" t="s">
        <v>46</v>
      </c>
      <c r="B83" s="75"/>
      <c r="C83" s="75"/>
      <c r="D83" s="75"/>
      <c r="E83" s="75"/>
      <c r="F83" s="75"/>
      <c r="G83" s="75"/>
      <c r="H83" s="75"/>
      <c r="I83" s="75"/>
      <c r="J83" s="75"/>
      <c r="K83" s="75"/>
      <c r="L83" s="75"/>
      <c r="M83" s="125"/>
      <c r="N83" s="80"/>
      <c r="O83" s="80"/>
      <c r="P83" s="80"/>
    </row>
    <row r="84" spans="1:16" x14ac:dyDescent="0.25">
      <c r="A84" s="130" t="s">
        <v>101</v>
      </c>
      <c r="B84" s="130"/>
      <c r="C84" s="130"/>
      <c r="D84" s="130"/>
      <c r="E84" s="130"/>
      <c r="F84" s="130"/>
      <c r="G84" s="130"/>
      <c r="H84" s="130"/>
      <c r="I84" s="130"/>
      <c r="J84" s="130"/>
      <c r="K84" s="130"/>
      <c r="L84" s="130"/>
      <c r="M84" s="130"/>
      <c r="N84" s="127"/>
      <c r="O84" s="126"/>
      <c r="P84" s="126"/>
    </row>
    <row r="85" spans="1:16" x14ac:dyDescent="0.25">
      <c r="A85" s="128" t="s">
        <v>58</v>
      </c>
      <c r="B85" s="129">
        <v>8.8999999999999996E-2</v>
      </c>
      <c r="C85" s="129">
        <v>9.8000000000000004E-2</v>
      </c>
      <c r="D85" s="129">
        <v>0.12</v>
      </c>
      <c r="E85" s="129">
        <v>7.6999999999999999E-2</v>
      </c>
      <c r="F85" s="129">
        <v>6.8000000000000005E-2</v>
      </c>
      <c r="G85" s="129">
        <v>6.0999999999999999E-2</v>
      </c>
      <c r="H85" s="129">
        <v>6.4000000000000001E-2</v>
      </c>
      <c r="I85" s="129">
        <v>6.4000000000000001E-2</v>
      </c>
      <c r="J85" s="129">
        <v>0.05</v>
      </c>
      <c r="K85" s="129">
        <v>5.6000000000000001E-2</v>
      </c>
      <c r="L85" s="129">
        <v>7.0000000000000007E-2</v>
      </c>
      <c r="M85" s="129">
        <v>6.0999999999999999E-2</v>
      </c>
      <c r="N85" s="102">
        <f>AVERAGE(B85:M85)</f>
        <v>7.3166666666666672E-2</v>
      </c>
      <c r="O85" s="102">
        <v>0.15</v>
      </c>
      <c r="P85" s="79" t="s">
        <v>16</v>
      </c>
    </row>
    <row r="86" spans="1:16" x14ac:dyDescent="0.25">
      <c r="A86" s="39" t="s">
        <v>70</v>
      </c>
      <c r="B86" s="76">
        <v>0.316</v>
      </c>
      <c r="C86" s="76">
        <v>0.183</v>
      </c>
      <c r="D86" s="76">
        <v>0.18099999999999999</v>
      </c>
      <c r="E86" s="76">
        <v>0.248</v>
      </c>
      <c r="F86" s="76">
        <v>0.28100000000000003</v>
      </c>
      <c r="G86" s="137">
        <v>0.316</v>
      </c>
      <c r="H86" s="76">
        <v>0.39300000000000002</v>
      </c>
      <c r="I86" s="76">
        <v>0.33500000000000002</v>
      </c>
      <c r="J86" s="76">
        <v>0.27700000000000002</v>
      </c>
      <c r="K86" s="76">
        <v>0.2409</v>
      </c>
      <c r="L86" s="76">
        <v>0.50619999999999998</v>
      </c>
      <c r="M86" s="76">
        <v>0.33510000000000001</v>
      </c>
      <c r="N86" s="102">
        <f>AVERAGE(B86:M86)</f>
        <v>0.30101666666666665</v>
      </c>
      <c r="O86" s="102">
        <v>0.27789999999999998</v>
      </c>
      <c r="P86" s="79" t="s">
        <v>16</v>
      </c>
    </row>
    <row r="87" spans="1:16" x14ac:dyDescent="0.25">
      <c r="A87" s="74" t="s">
        <v>47</v>
      </c>
      <c r="B87" s="77"/>
      <c r="C87" s="77"/>
      <c r="D87" s="77"/>
      <c r="E87" s="77"/>
      <c r="F87" s="77"/>
      <c r="G87" s="77"/>
      <c r="H87" s="77"/>
      <c r="I87" s="77"/>
      <c r="J87" s="77"/>
      <c r="K87" s="77"/>
      <c r="L87" s="77"/>
      <c r="M87" s="77"/>
      <c r="N87" s="80"/>
      <c r="O87" s="77"/>
      <c r="P87" s="121"/>
    </row>
    <row r="88" spans="1:16" x14ac:dyDescent="0.25">
      <c r="A88" s="39" t="s">
        <v>48</v>
      </c>
      <c r="B88" s="76">
        <v>0.6038</v>
      </c>
      <c r="C88" s="76">
        <v>0.59470000000000001</v>
      </c>
      <c r="D88" s="76">
        <v>0.61380000000000001</v>
      </c>
      <c r="E88" s="76">
        <v>0.63900000000000001</v>
      </c>
      <c r="F88" s="76">
        <v>0.65310000000000001</v>
      </c>
      <c r="G88" s="76">
        <v>0.66520000000000001</v>
      </c>
      <c r="H88" s="76">
        <v>0.67449999999999999</v>
      </c>
      <c r="I88" s="76">
        <v>0.65280000000000005</v>
      </c>
      <c r="J88" s="76">
        <v>0.64019999999999999</v>
      </c>
      <c r="K88" s="76">
        <v>0.66259999999999997</v>
      </c>
      <c r="L88" s="141">
        <v>0.63419999999999999</v>
      </c>
      <c r="M88" s="107">
        <v>0.64400000000000002</v>
      </c>
      <c r="N88" s="102">
        <f>AVERAGE(B88:M88)</f>
        <v>0.63982499999999998</v>
      </c>
      <c r="O88" s="102">
        <v>0.64359999999999995</v>
      </c>
      <c r="P88" s="102">
        <v>0.66649999999999998</v>
      </c>
    </row>
    <row r="89" spans="1:16" x14ac:dyDescent="0.25">
      <c r="A89" s="39" t="s">
        <v>49</v>
      </c>
      <c r="B89" s="76">
        <v>0.48</v>
      </c>
      <c r="C89" s="76">
        <v>0.47460000000000002</v>
      </c>
      <c r="D89" s="76">
        <v>0.4703</v>
      </c>
      <c r="E89" s="76">
        <v>0.49459999999999998</v>
      </c>
      <c r="F89" s="76">
        <v>0.50180000000000002</v>
      </c>
      <c r="G89" s="76">
        <v>0.51749999999999996</v>
      </c>
      <c r="H89" s="76">
        <v>0.52800000000000002</v>
      </c>
      <c r="I89" s="76">
        <v>0.50180000000000002</v>
      </c>
      <c r="J89" s="76">
        <v>0.51349999999999996</v>
      </c>
      <c r="K89" s="76">
        <v>0.50290000000000001</v>
      </c>
      <c r="L89" s="76">
        <v>0.50439999999999996</v>
      </c>
      <c r="M89" s="107">
        <v>0.51029999999999998</v>
      </c>
      <c r="N89" s="102">
        <f>AVERAGE(B89:M89)</f>
        <v>0.499975</v>
      </c>
      <c r="O89" s="102">
        <v>0.49680000000000002</v>
      </c>
      <c r="P89" s="102">
        <v>0.49209999999999998</v>
      </c>
    </row>
    <row r="90" spans="1:16" x14ac:dyDescent="0.25">
      <c r="A90" s="74" t="s">
        <v>50</v>
      </c>
      <c r="B90" s="77"/>
      <c r="C90" s="77"/>
      <c r="D90" s="77"/>
      <c r="E90" s="77"/>
      <c r="F90" s="77"/>
      <c r="G90" s="77"/>
      <c r="H90" s="77"/>
      <c r="I90" s="77"/>
      <c r="J90" s="77"/>
      <c r="K90" s="77"/>
      <c r="L90" s="77"/>
      <c r="M90" s="77"/>
      <c r="N90" s="77"/>
      <c r="O90" s="77"/>
      <c r="P90" s="121"/>
    </row>
    <row r="91" spans="1:16" x14ac:dyDescent="0.25">
      <c r="A91" s="39" t="s">
        <v>51</v>
      </c>
      <c r="B91" s="124">
        <v>6695</v>
      </c>
      <c r="C91" s="124">
        <v>5626</v>
      </c>
      <c r="D91" s="124">
        <v>9836</v>
      </c>
      <c r="E91" s="124">
        <v>9516</v>
      </c>
      <c r="F91" s="136">
        <v>7025</v>
      </c>
      <c r="G91" s="131">
        <v>6915</v>
      </c>
      <c r="H91" s="131">
        <v>7332</v>
      </c>
      <c r="I91" s="131">
        <v>5894</v>
      </c>
      <c r="J91" s="131">
        <v>5130</v>
      </c>
      <c r="K91" s="131">
        <v>4394</v>
      </c>
      <c r="L91" s="131">
        <v>4692</v>
      </c>
      <c r="M91" s="78">
        <v>4765</v>
      </c>
      <c r="N91" s="148">
        <f>SUM(B91:M91)</f>
        <v>77820</v>
      </c>
      <c r="O91" s="79">
        <v>79215</v>
      </c>
      <c r="P91" s="79">
        <v>93166</v>
      </c>
    </row>
    <row r="92" spans="1:16" x14ac:dyDescent="0.25">
      <c r="A92" s="39" t="s">
        <v>52</v>
      </c>
      <c r="B92" s="124">
        <v>15551</v>
      </c>
      <c r="C92" s="124">
        <v>13131</v>
      </c>
      <c r="D92" s="124">
        <v>22278</v>
      </c>
      <c r="E92" s="124">
        <v>21067</v>
      </c>
      <c r="F92" s="136">
        <v>14872</v>
      </c>
      <c r="G92" s="124">
        <v>14165</v>
      </c>
      <c r="H92" s="131">
        <v>14757</v>
      </c>
      <c r="I92" s="131">
        <v>12710</v>
      </c>
      <c r="J92" s="131">
        <v>11059</v>
      </c>
      <c r="K92" s="131">
        <v>9856</v>
      </c>
      <c r="L92" s="38">
        <v>10.196999999999999</v>
      </c>
      <c r="M92" s="146">
        <v>10055</v>
      </c>
      <c r="N92" s="148">
        <f>SUM(B92:M92)</f>
        <v>159511.19699999999</v>
      </c>
      <c r="O92" s="79">
        <v>173247</v>
      </c>
      <c r="P92" s="79">
        <v>215140</v>
      </c>
    </row>
    <row r="93" spans="1:16" x14ac:dyDescent="0.25">
      <c r="A93" s="39" t="s">
        <v>53</v>
      </c>
      <c r="B93" s="124">
        <v>18757</v>
      </c>
      <c r="C93" s="124">
        <v>15980</v>
      </c>
      <c r="D93" s="124">
        <v>27125</v>
      </c>
      <c r="E93" s="124">
        <v>25454</v>
      </c>
      <c r="F93" s="136">
        <v>18168</v>
      </c>
      <c r="G93" s="131">
        <v>17219</v>
      </c>
      <c r="H93" s="131">
        <v>17770</v>
      </c>
      <c r="I93" s="131">
        <v>15286</v>
      </c>
      <c r="J93" s="131">
        <v>13071</v>
      </c>
      <c r="K93" s="38">
        <v>11691</v>
      </c>
      <c r="L93" s="131">
        <v>12147</v>
      </c>
      <c r="M93" s="145">
        <v>12099</v>
      </c>
      <c r="N93" s="148">
        <f>SUM(B93:M93)</f>
        <v>204767</v>
      </c>
      <c r="O93" s="79">
        <v>209236</v>
      </c>
      <c r="P93" s="79">
        <v>266435</v>
      </c>
    </row>
    <row r="94" spans="1:16" x14ac:dyDescent="0.25">
      <c r="A94" s="39" t="s">
        <v>54</v>
      </c>
      <c r="B94" s="38">
        <v>2.08</v>
      </c>
      <c r="C94" s="38">
        <v>2.11</v>
      </c>
      <c r="D94" s="38">
        <v>2.13</v>
      </c>
      <c r="E94" s="38">
        <v>2.02</v>
      </c>
      <c r="F94" s="100">
        <v>1.99</v>
      </c>
      <c r="G94" s="38">
        <v>1.93</v>
      </c>
      <c r="H94" s="38">
        <v>1.89</v>
      </c>
      <c r="I94" s="38">
        <v>1.99</v>
      </c>
      <c r="J94" s="38">
        <v>1.95</v>
      </c>
      <c r="K94" s="38">
        <v>1.99</v>
      </c>
      <c r="L94" s="38">
        <v>1.98</v>
      </c>
      <c r="M94" s="78">
        <v>1.96</v>
      </c>
      <c r="N94" s="150">
        <f>AVERAGE(B94:M94)</f>
        <v>2.0016666666666665</v>
      </c>
      <c r="O94" s="79">
        <v>2.0183300000000002</v>
      </c>
      <c r="P94" s="79">
        <v>2.0299999999999998</v>
      </c>
    </row>
    <row r="95" spans="1:16" x14ac:dyDescent="0.25">
      <c r="A95" s="39" t="s">
        <v>55</v>
      </c>
      <c r="B95" s="81">
        <v>7.4999999999999997E-2</v>
      </c>
      <c r="C95" s="81">
        <v>7.4305555555555555E-2</v>
      </c>
      <c r="D95" s="81">
        <v>7.9166666666666663E-2</v>
      </c>
      <c r="E95" s="81">
        <v>7.6388888888888895E-2</v>
      </c>
      <c r="F95" s="101">
        <v>7.1527777777777787E-2</v>
      </c>
      <c r="G95" s="81">
        <v>6.8749999999999992E-2</v>
      </c>
      <c r="H95" s="81">
        <v>6.805555555555555E-2</v>
      </c>
      <c r="I95" s="81">
        <v>6.8749999999999992E-2</v>
      </c>
      <c r="J95" s="81">
        <v>7.0833333333333331E-2</v>
      </c>
      <c r="K95" s="81">
        <v>6.6666666666666666E-2</v>
      </c>
      <c r="L95" s="81">
        <v>6.5277777777777782E-2</v>
      </c>
      <c r="M95" s="106">
        <v>6.25E-2</v>
      </c>
      <c r="N95" s="82">
        <f>AVERAGE(B95:M95)</f>
        <v>7.0601851851851846E-2</v>
      </c>
      <c r="O95" s="82">
        <v>7.6388888888888895E-2</v>
      </c>
      <c r="P95" s="82">
        <v>7.2916666666666671E-2</v>
      </c>
    </row>
    <row r="96" spans="1:16" x14ac:dyDescent="0.25">
      <c r="A96" s="44"/>
      <c r="B96" s="44"/>
      <c r="C96" s="44"/>
      <c r="D96" s="44"/>
      <c r="E96" s="44"/>
      <c r="F96" s="13"/>
      <c r="G96" s="44"/>
      <c r="H96" s="44"/>
      <c r="I96" s="44"/>
      <c r="J96" s="44"/>
      <c r="K96" s="44"/>
      <c r="L96" s="44"/>
      <c r="M96" s="44"/>
      <c r="N96" s="44"/>
      <c r="O96" s="44"/>
    </row>
    <row r="97" spans="1:18" s="133" customFormat="1" ht="18.75" x14ac:dyDescent="0.3">
      <c r="A97" s="176" t="s">
        <v>145</v>
      </c>
      <c r="B97" s="44"/>
      <c r="C97" s="44"/>
      <c r="D97" s="44"/>
      <c r="E97" s="44"/>
      <c r="F97" s="163"/>
      <c r="G97" s="44"/>
      <c r="H97" s="44"/>
      <c r="I97" s="44"/>
      <c r="J97" s="44"/>
      <c r="K97" s="44"/>
      <c r="L97" s="44"/>
      <c r="M97" s="44"/>
      <c r="N97" s="44"/>
      <c r="O97" s="44"/>
    </row>
    <row r="98" spans="1:18" s="133" customFormat="1" ht="18.75" x14ac:dyDescent="0.3">
      <c r="A98" s="177" t="s">
        <v>146</v>
      </c>
      <c r="B98" s="65"/>
      <c r="C98" s="65"/>
      <c r="D98" s="65"/>
      <c r="E98" s="65"/>
      <c r="F98" s="164"/>
      <c r="G98" s="65"/>
      <c r="H98" s="65"/>
      <c r="I98" s="65"/>
      <c r="J98" s="65"/>
      <c r="K98" s="65"/>
      <c r="L98" s="65"/>
      <c r="M98" s="65"/>
      <c r="N98" s="178">
        <v>127</v>
      </c>
      <c r="O98" s="178">
        <v>129</v>
      </c>
      <c r="P98" s="179" t="s">
        <v>144</v>
      </c>
    </row>
    <row r="99" spans="1:18" x14ac:dyDescent="0.25">
      <c r="A99" s="43"/>
      <c r="B99" s="43"/>
      <c r="C99" s="43"/>
      <c r="D99" s="43"/>
      <c r="E99" s="43"/>
      <c r="F99" s="43"/>
      <c r="G99" s="43"/>
      <c r="H99" s="43"/>
      <c r="I99" s="43"/>
      <c r="J99" s="43"/>
      <c r="K99" s="43"/>
      <c r="L99" s="43"/>
      <c r="M99" s="44"/>
      <c r="N99" s="43"/>
      <c r="O99" s="43"/>
    </row>
    <row r="100" spans="1:18" ht="18.75" x14ac:dyDescent="0.25">
      <c r="A100" s="98" t="s">
        <v>71</v>
      </c>
      <c r="B100" s="94"/>
      <c r="C100" s="94"/>
      <c r="D100" s="94"/>
      <c r="E100" s="94"/>
      <c r="F100" s="94"/>
      <c r="G100" s="94"/>
      <c r="H100" s="94"/>
      <c r="I100" s="94"/>
      <c r="J100" s="94"/>
      <c r="K100" s="83"/>
      <c r="L100" s="83"/>
      <c r="M100" s="83"/>
      <c r="N100" s="43"/>
      <c r="O100" s="43"/>
    </row>
    <row r="101" spans="1:18" x14ac:dyDescent="0.25">
      <c r="A101" s="43" t="s">
        <v>72</v>
      </c>
      <c r="B101" s="407" t="s">
        <v>75</v>
      </c>
      <c r="C101" s="407"/>
      <c r="D101" s="407"/>
      <c r="E101" s="407"/>
      <c r="F101" s="407"/>
      <c r="G101" s="407"/>
      <c r="H101" s="43"/>
      <c r="I101" s="43"/>
      <c r="J101" s="43"/>
      <c r="K101" s="43"/>
      <c r="L101" s="43"/>
      <c r="M101" s="43"/>
      <c r="N101" s="28"/>
      <c r="O101" s="28"/>
      <c r="P101" s="5"/>
    </row>
    <row r="102" spans="1:18" x14ac:dyDescent="0.25">
      <c r="A102" s="43" t="s">
        <v>73</v>
      </c>
      <c r="B102" s="396" t="s">
        <v>76</v>
      </c>
      <c r="C102" s="396"/>
      <c r="D102" s="396"/>
      <c r="E102" s="396"/>
      <c r="F102" s="396"/>
      <c r="G102" s="396"/>
      <c r="H102" s="43"/>
      <c r="I102" s="43"/>
      <c r="J102" s="43"/>
      <c r="K102" s="43"/>
      <c r="L102" s="43"/>
      <c r="M102" s="43"/>
      <c r="N102" s="43"/>
      <c r="O102" s="43"/>
      <c r="P102" s="5"/>
    </row>
    <row r="103" spans="1:18" x14ac:dyDescent="0.25">
      <c r="A103" s="43" t="s">
        <v>74</v>
      </c>
      <c r="B103" s="396" t="s">
        <v>76</v>
      </c>
      <c r="C103" s="396"/>
      <c r="D103" s="396"/>
      <c r="E103" s="396"/>
      <c r="F103" s="396"/>
      <c r="G103" s="396"/>
      <c r="H103" s="43"/>
      <c r="I103" s="43"/>
      <c r="J103" s="43"/>
      <c r="K103" s="43"/>
      <c r="L103" s="43"/>
      <c r="M103" s="149">
        <f>AVERAGE(B91:M91)</f>
        <v>6485</v>
      </c>
      <c r="N103" s="43"/>
      <c r="O103" s="43"/>
      <c r="P103" s="8"/>
    </row>
    <row r="104" spans="1:18" x14ac:dyDescent="0.25">
      <c r="A104" s="43"/>
      <c r="B104" s="387"/>
      <c r="C104" s="387"/>
      <c r="D104" s="387"/>
      <c r="E104" s="387"/>
      <c r="F104" s="43"/>
      <c r="G104" s="43"/>
      <c r="H104" s="43"/>
      <c r="I104" s="43"/>
      <c r="J104" s="43"/>
      <c r="K104" s="43"/>
      <c r="L104" s="43"/>
      <c r="M104" s="43"/>
      <c r="N104" s="85"/>
      <c r="O104" s="85"/>
      <c r="P104" s="5"/>
    </row>
    <row r="105" spans="1:18" ht="18.75" x14ac:dyDescent="0.3">
      <c r="A105" s="95" t="s">
        <v>77</v>
      </c>
      <c r="B105" s="99"/>
      <c r="C105" s="99"/>
      <c r="D105" s="99"/>
      <c r="E105" s="99"/>
      <c r="F105" s="28"/>
      <c r="G105" s="28"/>
      <c r="H105" s="28"/>
      <c r="I105" s="28"/>
      <c r="J105" s="28"/>
      <c r="K105" s="28"/>
      <c r="L105" s="28"/>
      <c r="M105" s="28"/>
      <c r="N105" s="85"/>
      <c r="O105" s="85"/>
      <c r="P105" s="5"/>
    </row>
    <row r="106" spans="1:18" x14ac:dyDescent="0.25">
      <c r="A106" s="43" t="s">
        <v>78</v>
      </c>
      <c r="B106" s="396" t="s">
        <v>81</v>
      </c>
      <c r="C106" s="408"/>
      <c r="D106" s="408"/>
      <c r="E106" s="408"/>
      <c r="F106" s="43"/>
      <c r="G106" s="43"/>
      <c r="H106" s="43"/>
      <c r="I106" s="43"/>
      <c r="J106" s="43"/>
      <c r="K106" s="43"/>
      <c r="L106" s="43"/>
      <c r="M106" s="43"/>
      <c r="N106" s="44"/>
      <c r="O106" s="44"/>
      <c r="P106" s="11"/>
      <c r="Q106" s="10"/>
      <c r="R106" s="10"/>
    </row>
    <row r="107" spans="1:18" x14ac:dyDescent="0.25">
      <c r="A107" s="43" t="s">
        <v>73</v>
      </c>
      <c r="B107" s="396" t="s">
        <v>82</v>
      </c>
      <c r="C107" s="408"/>
      <c r="D107" s="408"/>
      <c r="E107" s="408"/>
      <c r="F107" s="43"/>
      <c r="G107" s="43"/>
      <c r="H107" s="43"/>
      <c r="I107" s="43"/>
      <c r="J107" s="43"/>
      <c r="K107" s="43"/>
      <c r="L107" s="43"/>
      <c r="M107" s="43"/>
      <c r="N107" s="44"/>
      <c r="O107" s="44"/>
      <c r="P107" s="11"/>
      <c r="Q107" s="10"/>
      <c r="R107" s="10"/>
    </row>
    <row r="108" spans="1:18" x14ac:dyDescent="0.25">
      <c r="A108" s="43" t="s">
        <v>79</v>
      </c>
      <c r="B108" s="396" t="s">
        <v>83</v>
      </c>
      <c r="C108" s="397"/>
      <c r="D108" s="397"/>
      <c r="E108" s="397"/>
      <c r="F108" s="28"/>
      <c r="G108" s="28"/>
      <c r="H108" s="28"/>
      <c r="I108" s="28"/>
      <c r="J108" s="28"/>
      <c r="K108" s="147">
        <f>AVERAGE(B86:M88)</f>
        <v>0.47042083333333345</v>
      </c>
      <c r="L108" s="28"/>
      <c r="M108" s="28"/>
      <c r="N108" s="44"/>
      <c r="O108" s="44"/>
    </row>
    <row r="109" spans="1:18" x14ac:dyDescent="0.25">
      <c r="A109" s="43" t="s">
        <v>80</v>
      </c>
      <c r="B109" s="396" t="s">
        <v>82</v>
      </c>
      <c r="C109" s="408"/>
      <c r="D109" s="408"/>
      <c r="E109" s="408"/>
      <c r="F109" s="43"/>
      <c r="G109" s="43"/>
      <c r="H109" s="43"/>
      <c r="I109" s="43"/>
      <c r="J109" s="43"/>
      <c r="K109" s="43"/>
      <c r="L109" s="43"/>
      <c r="M109" s="43"/>
      <c r="N109" s="44"/>
      <c r="O109" s="44"/>
    </row>
    <row r="110" spans="1:18" x14ac:dyDescent="0.25">
      <c r="A110" s="43"/>
      <c r="B110" s="43"/>
      <c r="C110" s="43"/>
      <c r="D110" s="43"/>
      <c r="E110" s="43"/>
      <c r="F110" s="43"/>
      <c r="G110" s="43"/>
      <c r="H110" s="43"/>
      <c r="I110" s="43"/>
      <c r="J110" s="43"/>
      <c r="K110" s="43"/>
      <c r="L110" s="43"/>
      <c r="M110" s="43"/>
      <c r="N110" s="44"/>
      <c r="O110" s="44"/>
    </row>
    <row r="111" spans="1:18" ht="18.75" x14ac:dyDescent="0.3">
      <c r="A111" s="95" t="s">
        <v>84</v>
      </c>
      <c r="B111" s="28"/>
      <c r="C111" s="28"/>
      <c r="D111" s="28"/>
      <c r="E111" s="28"/>
      <c r="F111" s="28"/>
      <c r="G111" s="28"/>
      <c r="H111" s="28"/>
      <c r="I111" s="28"/>
      <c r="J111" s="28"/>
      <c r="K111" s="28"/>
      <c r="L111" s="28"/>
      <c r="M111" s="28"/>
      <c r="N111" s="44"/>
      <c r="O111" s="44"/>
    </row>
    <row r="112" spans="1:18" x14ac:dyDescent="0.25">
      <c r="A112" s="43" t="s">
        <v>78</v>
      </c>
      <c r="B112" s="396" t="s">
        <v>85</v>
      </c>
      <c r="C112" s="408"/>
      <c r="D112" s="408"/>
      <c r="E112" s="408"/>
      <c r="F112" s="43"/>
      <c r="G112" s="43"/>
      <c r="H112" s="43"/>
      <c r="I112" s="43"/>
      <c r="J112" s="43"/>
      <c r="K112" s="43"/>
      <c r="L112" s="43"/>
      <c r="M112" s="43"/>
      <c r="N112" s="44"/>
      <c r="O112" s="44"/>
    </row>
    <row r="113" spans="1:15" x14ac:dyDescent="0.25">
      <c r="A113" s="43" t="s">
        <v>34</v>
      </c>
      <c r="B113" s="396" t="s">
        <v>86</v>
      </c>
      <c r="C113" s="408"/>
      <c r="D113" s="408"/>
      <c r="E113" s="408"/>
      <c r="F113" s="43"/>
      <c r="G113" s="43"/>
      <c r="H113" s="43"/>
      <c r="I113" s="43"/>
      <c r="J113" s="43"/>
      <c r="K113" s="43"/>
      <c r="L113" s="43"/>
      <c r="M113" s="43"/>
      <c r="N113" s="44"/>
      <c r="O113" s="44"/>
    </row>
    <row r="114" spans="1:15" x14ac:dyDescent="0.25">
      <c r="A114" s="43" t="s">
        <v>94</v>
      </c>
      <c r="B114" s="396" t="s">
        <v>86</v>
      </c>
      <c r="C114" s="408"/>
      <c r="D114" s="408"/>
      <c r="E114" s="408"/>
      <c r="F114" s="28"/>
      <c r="G114" s="28"/>
      <c r="H114" s="28"/>
      <c r="I114" s="28"/>
      <c r="J114" s="28"/>
      <c r="K114" s="28"/>
      <c r="L114" s="28"/>
      <c r="M114" s="28"/>
      <c r="N114" s="44"/>
      <c r="O114" s="44"/>
    </row>
    <row r="115" spans="1:15" x14ac:dyDescent="0.25">
      <c r="A115" s="43" t="s">
        <v>95</v>
      </c>
      <c r="B115" s="396" t="s">
        <v>86</v>
      </c>
      <c r="C115" s="408"/>
      <c r="D115" s="408"/>
      <c r="E115" s="408"/>
      <c r="F115" s="43"/>
      <c r="G115" s="43"/>
      <c r="H115" s="43"/>
      <c r="I115" s="43"/>
      <c r="J115" s="43"/>
      <c r="K115" s="43"/>
      <c r="L115" s="43"/>
      <c r="M115" s="43"/>
      <c r="N115" s="44"/>
      <c r="O115" s="44"/>
    </row>
    <row r="116" spans="1:15" x14ac:dyDescent="0.25">
      <c r="A116" s="28"/>
      <c r="B116" s="28"/>
      <c r="C116" s="28"/>
      <c r="D116" s="28"/>
      <c r="E116" s="28"/>
      <c r="F116" s="28"/>
      <c r="G116" s="28"/>
      <c r="H116" s="28"/>
      <c r="I116" s="28"/>
      <c r="J116" s="28"/>
      <c r="K116" s="28"/>
      <c r="L116" s="28"/>
      <c r="M116" s="28"/>
      <c r="N116" s="44"/>
      <c r="O116" s="44"/>
    </row>
    <row r="117" spans="1:15" ht="18.75" x14ac:dyDescent="0.3">
      <c r="A117" s="95" t="s">
        <v>87</v>
      </c>
      <c r="B117" s="43"/>
      <c r="C117" s="43"/>
      <c r="D117" s="43"/>
      <c r="E117" s="43"/>
      <c r="F117" s="43"/>
      <c r="G117" s="43"/>
      <c r="H117" s="43"/>
      <c r="I117" s="43"/>
      <c r="J117" s="43"/>
      <c r="K117" s="43"/>
      <c r="L117" s="43"/>
      <c r="M117" s="43"/>
      <c r="N117" s="44"/>
      <c r="O117" s="44"/>
    </row>
    <row r="118" spans="1:15" x14ac:dyDescent="0.25">
      <c r="A118" s="43" t="s">
        <v>88</v>
      </c>
      <c r="B118" s="396" t="s">
        <v>89</v>
      </c>
      <c r="C118" s="408"/>
      <c r="D118" s="408"/>
      <c r="E118" s="408"/>
      <c r="F118" s="43"/>
      <c r="G118" s="43"/>
      <c r="H118" s="43"/>
      <c r="I118" s="43"/>
      <c r="J118" s="43"/>
      <c r="K118" s="43"/>
      <c r="L118" s="43"/>
      <c r="M118" s="43"/>
      <c r="N118" s="44"/>
      <c r="O118" s="44"/>
    </row>
    <row r="119" spans="1:15" x14ac:dyDescent="0.25">
      <c r="A119" s="28"/>
      <c r="B119" s="28"/>
      <c r="C119" s="28"/>
      <c r="D119" s="28"/>
      <c r="E119" s="28"/>
      <c r="F119" s="28"/>
      <c r="G119" s="28"/>
      <c r="H119" s="28"/>
      <c r="I119" s="28"/>
      <c r="J119" s="28"/>
      <c r="K119" s="28"/>
      <c r="L119" s="28"/>
      <c r="M119" s="28"/>
      <c r="N119" s="44"/>
      <c r="O119" s="44"/>
    </row>
    <row r="120" spans="1:15" ht="18.75" x14ac:dyDescent="0.3">
      <c r="A120" s="95" t="s">
        <v>90</v>
      </c>
      <c r="B120" s="43"/>
      <c r="C120" s="43"/>
      <c r="D120" s="43"/>
      <c r="E120" s="43"/>
      <c r="F120" s="43"/>
      <c r="G120" s="43"/>
      <c r="H120" s="43"/>
      <c r="I120" s="43"/>
      <c r="J120" s="43"/>
      <c r="K120" s="43"/>
      <c r="L120" s="43"/>
      <c r="M120" s="43"/>
      <c r="N120" s="44"/>
      <c r="O120" s="44"/>
    </row>
    <row r="121" spans="1:15" x14ac:dyDescent="0.25">
      <c r="A121" s="43" t="s">
        <v>91</v>
      </c>
      <c r="B121" s="396" t="s">
        <v>92</v>
      </c>
      <c r="C121" s="408"/>
      <c r="D121" s="408"/>
      <c r="E121" s="408"/>
      <c r="F121" s="43"/>
      <c r="G121" s="43"/>
      <c r="H121" s="43"/>
      <c r="I121" s="43"/>
      <c r="J121" s="43"/>
      <c r="K121" s="43"/>
      <c r="L121" s="43"/>
      <c r="M121" s="43"/>
      <c r="N121" s="44"/>
      <c r="O121" s="44"/>
    </row>
    <row r="122" spans="1:15" x14ac:dyDescent="0.25">
      <c r="A122" s="28"/>
      <c r="B122" s="28"/>
      <c r="C122" s="28"/>
      <c r="D122" s="28"/>
      <c r="E122" s="28"/>
      <c r="F122" s="28"/>
      <c r="G122" s="28"/>
      <c r="H122" s="28"/>
      <c r="I122" s="28"/>
      <c r="J122" s="28"/>
      <c r="K122" s="28"/>
      <c r="L122" s="28"/>
      <c r="M122" s="28"/>
      <c r="N122" s="44"/>
      <c r="O122" s="44"/>
    </row>
    <row r="123" spans="1:15" x14ac:dyDescent="0.25">
      <c r="A123" s="28" t="s">
        <v>106</v>
      </c>
      <c r="B123" s="43"/>
      <c r="C123" s="43"/>
      <c r="D123" s="43"/>
      <c r="E123" s="43"/>
      <c r="F123" s="43"/>
      <c r="G123" s="43"/>
      <c r="H123" s="43"/>
      <c r="I123" s="43"/>
      <c r="J123" s="43"/>
      <c r="K123" s="43"/>
      <c r="L123" s="43"/>
      <c r="M123" s="43"/>
      <c r="N123" s="44"/>
      <c r="O123" s="44"/>
    </row>
    <row r="124" spans="1:15" x14ac:dyDescent="0.25">
      <c r="A124" s="43" t="s">
        <v>107</v>
      </c>
      <c r="B124" s="417" t="s">
        <v>108</v>
      </c>
      <c r="C124" s="410"/>
      <c r="D124" s="410"/>
      <c r="E124" s="410"/>
      <c r="F124" s="410"/>
      <c r="G124" s="410"/>
      <c r="H124" s="410"/>
      <c r="I124" s="410"/>
      <c r="J124" s="43"/>
      <c r="K124" s="43"/>
      <c r="L124" s="43"/>
      <c r="M124" s="43"/>
      <c r="N124" s="44"/>
      <c r="O124" s="44"/>
    </row>
    <row r="125" spans="1:15" x14ac:dyDescent="0.25">
      <c r="A125" s="28"/>
      <c r="B125" s="28"/>
      <c r="C125" s="28"/>
      <c r="D125" s="28"/>
      <c r="E125" s="28"/>
      <c r="F125" s="28"/>
      <c r="G125" s="28"/>
      <c r="H125" s="28"/>
      <c r="I125" s="28"/>
      <c r="J125" s="28"/>
      <c r="K125" s="28"/>
      <c r="L125" s="28"/>
      <c r="M125" s="28"/>
      <c r="N125" s="44"/>
      <c r="O125" s="44"/>
    </row>
    <row r="126" spans="1:15" x14ac:dyDescent="0.25">
      <c r="A126" s="28"/>
      <c r="B126" s="43"/>
      <c r="C126" s="43"/>
      <c r="D126" s="43"/>
      <c r="E126" s="43"/>
      <c r="F126" s="43"/>
      <c r="G126" s="43"/>
      <c r="H126" s="43"/>
      <c r="I126" s="43"/>
      <c r="J126" s="43"/>
      <c r="K126" s="43"/>
      <c r="L126" s="43"/>
      <c r="M126" s="43"/>
      <c r="N126" s="44"/>
      <c r="O126" s="44"/>
    </row>
    <row r="127" spans="1:15" x14ac:dyDescent="0.25">
      <c r="A127" s="43"/>
      <c r="B127" s="43"/>
      <c r="C127" s="43"/>
      <c r="D127" s="43"/>
      <c r="E127" s="43"/>
      <c r="F127" s="43"/>
      <c r="G127" s="43"/>
      <c r="H127" s="43"/>
      <c r="I127" s="43"/>
      <c r="J127" s="43"/>
      <c r="K127" s="43"/>
      <c r="L127" s="43"/>
      <c r="M127" s="43"/>
      <c r="N127" s="44"/>
      <c r="O127" s="44"/>
    </row>
    <row r="128" spans="1:15" x14ac:dyDescent="0.25">
      <c r="A128" s="28"/>
      <c r="B128" s="28"/>
      <c r="C128" s="28"/>
      <c r="D128" s="28"/>
      <c r="E128" s="28"/>
      <c r="F128" s="28"/>
      <c r="G128" s="28"/>
      <c r="H128" s="28"/>
      <c r="I128" s="28"/>
      <c r="J128" s="28"/>
      <c r="K128" s="28"/>
      <c r="L128" s="28"/>
      <c r="M128" s="28"/>
      <c r="N128" s="44"/>
      <c r="O128" s="44"/>
    </row>
    <row r="129" spans="1:18" x14ac:dyDescent="0.25">
      <c r="A129" s="28"/>
      <c r="B129" s="43"/>
      <c r="C129" s="43"/>
      <c r="D129" s="43"/>
      <c r="E129" s="43"/>
      <c r="F129" s="43"/>
      <c r="G129" s="43"/>
      <c r="H129" s="43"/>
      <c r="I129" s="43"/>
      <c r="J129" s="43"/>
      <c r="K129" s="43"/>
      <c r="L129" s="43"/>
      <c r="M129" s="43"/>
      <c r="N129" s="44"/>
      <c r="O129" s="44"/>
    </row>
    <row r="130" spans="1:18" x14ac:dyDescent="0.25">
      <c r="A130" s="43"/>
      <c r="B130" s="43"/>
      <c r="C130" s="43"/>
      <c r="D130" s="43"/>
      <c r="E130" s="43"/>
      <c r="F130" s="43"/>
      <c r="G130" s="43"/>
      <c r="H130" s="43"/>
      <c r="I130" s="43"/>
      <c r="J130" s="43"/>
      <c r="K130" s="43"/>
      <c r="L130" s="43"/>
      <c r="M130" s="43"/>
      <c r="N130" s="44"/>
      <c r="O130" s="44"/>
    </row>
    <row r="131" spans="1:18" x14ac:dyDescent="0.25">
      <c r="A131" s="28"/>
      <c r="B131" s="28"/>
      <c r="C131" s="28"/>
      <c r="D131" s="28"/>
      <c r="E131" s="28"/>
      <c r="F131" s="28"/>
      <c r="G131" s="28"/>
      <c r="H131" s="28"/>
      <c r="I131" s="28"/>
      <c r="J131" s="28"/>
      <c r="K131" s="28"/>
      <c r="L131" s="28"/>
      <c r="M131" s="28"/>
      <c r="N131" s="44"/>
      <c r="O131" s="44"/>
    </row>
    <row r="132" spans="1:18" x14ac:dyDescent="0.25">
      <c r="A132" s="28"/>
      <c r="B132" s="43"/>
      <c r="C132" s="43"/>
      <c r="D132" s="43"/>
      <c r="E132" s="43"/>
      <c r="F132" s="43"/>
      <c r="G132" s="43"/>
      <c r="H132" s="43"/>
      <c r="I132" s="43"/>
      <c r="J132" s="43"/>
      <c r="K132" s="43"/>
      <c r="L132" s="43"/>
      <c r="M132" s="43"/>
      <c r="N132" s="44"/>
      <c r="O132" s="44"/>
    </row>
    <row r="133" spans="1:18" x14ac:dyDescent="0.25">
      <c r="A133" s="43"/>
      <c r="B133" s="43"/>
      <c r="C133" s="43"/>
      <c r="D133" s="43"/>
      <c r="E133" s="43"/>
      <c r="F133" s="43"/>
      <c r="G133" s="43"/>
      <c r="H133" s="43"/>
      <c r="I133" s="43"/>
      <c r="J133" s="43"/>
      <c r="K133" s="43"/>
      <c r="L133" s="43"/>
      <c r="M133" s="43"/>
      <c r="N133" s="44"/>
      <c r="O133" s="44"/>
    </row>
    <row r="134" spans="1:18" x14ac:dyDescent="0.25">
      <c r="A134" s="28"/>
      <c r="B134" s="28"/>
      <c r="C134" s="28"/>
      <c r="D134" s="28"/>
      <c r="E134" s="28"/>
      <c r="F134" s="28"/>
      <c r="G134" s="28"/>
      <c r="H134" s="28"/>
      <c r="I134" s="28"/>
      <c r="J134" s="28"/>
      <c r="K134" s="28"/>
      <c r="L134" s="28"/>
      <c r="M134" s="28"/>
      <c r="N134" s="44"/>
      <c r="O134" s="44"/>
    </row>
    <row r="135" spans="1:18" x14ac:dyDescent="0.25">
      <c r="A135" s="28"/>
      <c r="B135" s="43"/>
      <c r="C135" s="43"/>
      <c r="D135" s="43"/>
      <c r="E135" s="43"/>
      <c r="F135" s="43"/>
      <c r="G135" s="43"/>
      <c r="H135" s="43"/>
      <c r="I135" s="43"/>
      <c r="J135" s="43"/>
      <c r="K135" s="43"/>
      <c r="L135" s="43"/>
      <c r="M135" s="43"/>
      <c r="N135" s="44"/>
      <c r="O135" s="44"/>
    </row>
    <row r="136" spans="1:18" x14ac:dyDescent="0.25">
      <c r="A136" s="43"/>
      <c r="B136" s="43"/>
      <c r="C136" s="43"/>
      <c r="D136" s="43"/>
      <c r="E136" s="43"/>
      <c r="F136" s="43"/>
      <c r="G136" s="43"/>
      <c r="H136" s="43"/>
      <c r="I136" s="43"/>
      <c r="J136" s="43"/>
      <c r="K136" s="43"/>
      <c r="L136" s="43"/>
      <c r="M136" s="43"/>
      <c r="N136" s="44"/>
      <c r="O136" s="44"/>
    </row>
    <row r="137" spans="1:18" x14ac:dyDescent="0.25">
      <c r="A137" s="85"/>
      <c r="B137" s="85"/>
      <c r="C137" s="85"/>
      <c r="D137" s="85"/>
      <c r="E137" s="85"/>
      <c r="F137" s="85"/>
      <c r="G137" s="85"/>
      <c r="H137" s="85"/>
      <c r="I137" s="85"/>
      <c r="J137" s="85"/>
      <c r="K137" s="85"/>
      <c r="L137" s="85"/>
      <c r="M137" s="85"/>
      <c r="N137" s="44"/>
      <c r="O137" s="44"/>
    </row>
    <row r="138" spans="1:18" x14ac:dyDescent="0.25">
      <c r="A138" s="85"/>
      <c r="B138" s="85"/>
      <c r="C138" s="85"/>
      <c r="D138" s="85"/>
      <c r="E138" s="85"/>
      <c r="F138" s="85"/>
      <c r="G138" s="85"/>
      <c r="H138" s="85"/>
      <c r="I138" s="85"/>
      <c r="J138" s="85"/>
      <c r="K138" s="85"/>
      <c r="L138" s="85"/>
      <c r="M138" s="85"/>
      <c r="N138" s="44"/>
      <c r="O138" s="44"/>
    </row>
    <row r="139" spans="1:18" ht="18.75" x14ac:dyDescent="0.3">
      <c r="A139" s="95"/>
      <c r="B139" s="43"/>
      <c r="C139" s="43"/>
      <c r="D139" s="43"/>
      <c r="E139" s="43"/>
      <c r="F139" s="43"/>
      <c r="G139" s="43"/>
      <c r="H139" s="43"/>
      <c r="I139" s="43"/>
      <c r="J139" s="43"/>
      <c r="K139" s="43"/>
      <c r="L139" s="43"/>
      <c r="M139" s="44"/>
      <c r="N139" s="44"/>
      <c r="O139" s="44"/>
    </row>
    <row r="140" spans="1:18" x14ac:dyDescent="0.25">
      <c r="A140" s="28"/>
      <c r="B140" s="43"/>
      <c r="C140" s="43"/>
      <c r="D140" s="43"/>
      <c r="E140" s="43"/>
      <c r="F140" s="43"/>
      <c r="G140" s="43"/>
      <c r="H140" s="43"/>
      <c r="I140" s="43"/>
      <c r="J140" s="43"/>
      <c r="K140" s="43"/>
      <c r="L140" s="43"/>
      <c r="M140" s="44"/>
      <c r="N140" s="44"/>
      <c r="O140" s="44"/>
    </row>
    <row r="141" spans="1:18" x14ac:dyDescent="0.25">
      <c r="A141" s="43"/>
      <c r="B141" s="43"/>
      <c r="C141" s="43"/>
      <c r="D141" s="43"/>
      <c r="E141" s="43"/>
      <c r="F141" s="43"/>
      <c r="G141" s="43"/>
      <c r="H141" s="43"/>
      <c r="I141" s="43"/>
      <c r="J141" s="43"/>
      <c r="K141" s="43"/>
      <c r="L141" s="43"/>
      <c r="M141" s="44"/>
      <c r="N141" s="44"/>
      <c r="O141" s="44"/>
    </row>
    <row r="142" spans="1:18" x14ac:dyDescent="0.25">
      <c r="A142" s="28"/>
      <c r="B142" s="28"/>
      <c r="C142" s="28"/>
      <c r="D142" s="28"/>
      <c r="E142" s="28"/>
      <c r="F142" s="28"/>
      <c r="G142" s="28"/>
      <c r="H142" s="28"/>
      <c r="I142" s="28"/>
      <c r="J142" s="28"/>
      <c r="K142" s="43"/>
      <c r="L142" s="43"/>
      <c r="M142" s="44"/>
      <c r="N142" s="85"/>
      <c r="O142" s="85"/>
    </row>
    <row r="143" spans="1:18" x14ac:dyDescent="0.25">
      <c r="A143" s="28"/>
      <c r="B143" s="43"/>
      <c r="C143" s="43"/>
      <c r="D143" s="43"/>
      <c r="E143" s="43"/>
      <c r="F143" s="43"/>
      <c r="G143" s="43"/>
      <c r="H143" s="43"/>
      <c r="I143" s="43"/>
      <c r="J143" s="43"/>
      <c r="K143" s="43"/>
      <c r="L143" s="43"/>
      <c r="M143" s="44"/>
      <c r="N143" s="44"/>
      <c r="O143" s="44"/>
    </row>
    <row r="144" spans="1:18" x14ac:dyDescent="0.25">
      <c r="A144" s="43"/>
      <c r="B144" s="43"/>
      <c r="C144" s="43"/>
      <c r="D144" s="43"/>
      <c r="E144" s="43"/>
      <c r="F144" s="43"/>
      <c r="G144" s="43"/>
      <c r="H144" s="43"/>
      <c r="I144" s="43"/>
      <c r="J144" s="43"/>
      <c r="K144" s="43"/>
      <c r="L144" s="43"/>
      <c r="M144" s="44"/>
      <c r="N144" s="44"/>
      <c r="O144" s="44"/>
      <c r="P144" s="11"/>
      <c r="Q144" s="10"/>
      <c r="R144" s="10"/>
    </row>
    <row r="145" spans="1:15" x14ac:dyDescent="0.25">
      <c r="A145" s="28"/>
      <c r="B145" s="28"/>
      <c r="C145" s="28"/>
      <c r="D145" s="28"/>
      <c r="E145" s="28"/>
      <c r="F145" s="28"/>
      <c r="G145" s="28"/>
      <c r="H145" s="28"/>
      <c r="I145" s="28"/>
      <c r="J145" s="28"/>
      <c r="K145" s="43"/>
      <c r="L145" s="43"/>
      <c r="M145" s="44"/>
      <c r="N145" s="44"/>
      <c r="O145" s="44"/>
    </row>
    <row r="146" spans="1:15" x14ac:dyDescent="0.25">
      <c r="A146" s="28"/>
      <c r="B146" s="43"/>
      <c r="C146" s="43"/>
      <c r="D146" s="43"/>
      <c r="E146" s="43"/>
      <c r="F146" s="43"/>
      <c r="G146" s="43"/>
      <c r="H146" s="43"/>
      <c r="I146" s="43"/>
      <c r="J146" s="43"/>
      <c r="K146" s="43"/>
      <c r="L146" s="43"/>
      <c r="M146" s="44"/>
      <c r="N146" s="44"/>
      <c r="O146" s="44"/>
    </row>
    <row r="147" spans="1:15" x14ac:dyDescent="0.25">
      <c r="A147" s="43"/>
      <c r="B147" s="43"/>
      <c r="C147" s="43"/>
      <c r="D147" s="43"/>
      <c r="E147" s="43"/>
      <c r="F147" s="43"/>
      <c r="G147" s="43"/>
      <c r="H147" s="43"/>
      <c r="I147" s="43"/>
      <c r="J147" s="43"/>
      <c r="K147" s="43"/>
      <c r="L147" s="43"/>
      <c r="M147" s="44"/>
      <c r="N147" s="44"/>
      <c r="O147" s="44"/>
    </row>
    <row r="148" spans="1:15" x14ac:dyDescent="0.25">
      <c r="A148" s="28"/>
      <c r="B148" s="28"/>
      <c r="C148" s="28"/>
      <c r="D148" s="28"/>
      <c r="E148" s="28"/>
      <c r="F148" s="28"/>
      <c r="G148" s="28"/>
      <c r="H148" s="28"/>
      <c r="I148" s="28"/>
      <c r="J148" s="28"/>
      <c r="K148" s="43"/>
      <c r="L148" s="43"/>
      <c r="M148" s="44"/>
      <c r="N148" s="44"/>
      <c r="O148" s="44"/>
    </row>
    <row r="149" spans="1:15" x14ac:dyDescent="0.25">
      <c r="A149" s="28"/>
      <c r="B149" s="43"/>
      <c r="C149" s="43"/>
      <c r="D149" s="43"/>
      <c r="E149" s="43"/>
      <c r="F149" s="43"/>
      <c r="G149" s="43"/>
      <c r="H149" s="43"/>
      <c r="I149" s="43"/>
      <c r="J149" s="43"/>
      <c r="K149" s="43"/>
      <c r="L149" s="43"/>
      <c r="M149" s="44"/>
      <c r="N149" s="44"/>
      <c r="O149" s="44"/>
    </row>
    <row r="150" spans="1:15" x14ac:dyDescent="0.25">
      <c r="A150" s="43"/>
      <c r="B150" s="43"/>
      <c r="C150" s="43"/>
      <c r="D150" s="43"/>
      <c r="E150" s="43"/>
      <c r="F150" s="43"/>
      <c r="G150" s="43"/>
      <c r="H150" s="43"/>
      <c r="I150" s="43"/>
      <c r="J150" s="43"/>
      <c r="K150" s="43"/>
      <c r="L150" s="43"/>
      <c r="M150" s="44"/>
      <c r="N150" s="44"/>
      <c r="O150" s="44"/>
    </row>
    <row r="151" spans="1:15" x14ac:dyDescent="0.25">
      <c r="A151" s="28"/>
      <c r="B151" s="28"/>
      <c r="C151" s="28"/>
      <c r="D151" s="28"/>
      <c r="E151" s="28"/>
      <c r="F151" s="28"/>
      <c r="G151" s="28"/>
      <c r="H151" s="28"/>
      <c r="I151" s="28"/>
      <c r="J151" s="28"/>
      <c r="K151" s="43"/>
      <c r="L151" s="43"/>
      <c r="M151" s="44"/>
      <c r="N151" s="44"/>
      <c r="O151" s="44"/>
    </row>
    <row r="152" spans="1:15" x14ac:dyDescent="0.25">
      <c r="A152" s="28"/>
      <c r="B152" s="43"/>
      <c r="C152" s="43"/>
      <c r="D152" s="43"/>
      <c r="E152" s="43"/>
      <c r="F152" s="43"/>
      <c r="G152" s="43"/>
      <c r="H152" s="43"/>
      <c r="I152" s="43"/>
      <c r="J152" s="43"/>
      <c r="K152" s="43"/>
      <c r="L152" s="43"/>
      <c r="M152" s="44"/>
      <c r="N152" s="44"/>
      <c r="O152" s="44"/>
    </row>
    <row r="153" spans="1:15" x14ac:dyDescent="0.25">
      <c r="A153" s="43"/>
      <c r="B153" s="43"/>
      <c r="C153" s="43"/>
      <c r="D153" s="43"/>
      <c r="E153" s="43"/>
      <c r="F153" s="43"/>
      <c r="G153" s="43"/>
      <c r="H153" s="43"/>
      <c r="I153" s="43"/>
      <c r="J153" s="43"/>
      <c r="K153" s="43"/>
      <c r="L153" s="43"/>
      <c r="M153" s="44"/>
      <c r="N153" s="44"/>
      <c r="O153" s="44"/>
    </row>
    <row r="154" spans="1:15" x14ac:dyDescent="0.25">
      <c r="A154" s="28"/>
      <c r="B154" s="28"/>
      <c r="C154" s="28"/>
      <c r="D154" s="28"/>
      <c r="E154" s="28"/>
      <c r="F154" s="28"/>
      <c r="G154" s="28"/>
      <c r="H154" s="28"/>
      <c r="I154" s="28"/>
      <c r="J154" s="28"/>
      <c r="K154" s="43"/>
      <c r="L154" s="43"/>
      <c r="M154" s="44"/>
      <c r="N154" s="44"/>
      <c r="O154" s="44"/>
    </row>
    <row r="155" spans="1:15" x14ac:dyDescent="0.25">
      <c r="A155" s="28"/>
      <c r="B155" s="43"/>
      <c r="C155" s="43"/>
      <c r="D155" s="43"/>
      <c r="E155" s="43"/>
      <c r="F155" s="43"/>
      <c r="G155" s="43"/>
      <c r="H155" s="43"/>
      <c r="I155" s="43"/>
      <c r="J155" s="43"/>
      <c r="K155" s="43"/>
      <c r="L155" s="43"/>
      <c r="M155" s="44"/>
      <c r="N155" s="44"/>
      <c r="O155" s="44"/>
    </row>
    <row r="156" spans="1:15" x14ac:dyDescent="0.25">
      <c r="A156" s="43"/>
      <c r="B156" s="43"/>
      <c r="C156" s="43"/>
      <c r="D156" s="43"/>
      <c r="E156" s="43"/>
      <c r="F156" s="43"/>
      <c r="G156" s="43"/>
      <c r="H156" s="43"/>
      <c r="I156" s="43"/>
      <c r="J156" s="43"/>
      <c r="K156" s="43"/>
      <c r="L156" s="43"/>
      <c r="M156" s="44"/>
      <c r="N156" s="44"/>
      <c r="O156" s="44"/>
    </row>
    <row r="157" spans="1:15" x14ac:dyDescent="0.25">
      <c r="A157" s="28"/>
      <c r="B157" s="28"/>
      <c r="C157" s="28"/>
      <c r="D157" s="28"/>
      <c r="E157" s="28"/>
      <c r="F157" s="28"/>
      <c r="G157" s="28"/>
      <c r="H157" s="28"/>
      <c r="I157" s="28"/>
      <c r="J157" s="28"/>
      <c r="K157" s="43"/>
      <c r="L157" s="43"/>
      <c r="M157" s="44"/>
      <c r="N157" s="44"/>
      <c r="O157" s="44"/>
    </row>
    <row r="158" spans="1:15" x14ac:dyDescent="0.25">
      <c r="A158" s="28"/>
      <c r="B158" s="43"/>
      <c r="C158" s="43"/>
      <c r="D158" s="43"/>
      <c r="E158" s="43"/>
      <c r="F158" s="43"/>
      <c r="G158" s="43"/>
      <c r="H158" s="43"/>
      <c r="I158" s="43"/>
      <c r="J158" s="43"/>
      <c r="K158" s="43"/>
      <c r="L158" s="43"/>
      <c r="M158" s="44"/>
      <c r="N158" s="44"/>
      <c r="O158" s="44"/>
    </row>
    <row r="159" spans="1:15" x14ac:dyDescent="0.25">
      <c r="A159" s="43"/>
      <c r="B159" s="43"/>
      <c r="C159" s="43"/>
      <c r="D159" s="43"/>
      <c r="E159" s="43"/>
      <c r="F159" s="43"/>
      <c r="G159" s="43"/>
      <c r="H159" s="43"/>
      <c r="I159" s="43"/>
      <c r="J159" s="43"/>
      <c r="K159" s="43"/>
      <c r="L159" s="43"/>
      <c r="M159" s="44"/>
      <c r="N159" s="44"/>
      <c r="O159" s="44"/>
    </row>
    <row r="160" spans="1:15" x14ac:dyDescent="0.25">
      <c r="A160" s="28"/>
      <c r="B160" s="28"/>
      <c r="C160" s="28"/>
      <c r="D160" s="28"/>
      <c r="E160" s="28"/>
      <c r="F160" s="28"/>
      <c r="G160" s="28"/>
      <c r="H160" s="28"/>
      <c r="I160" s="28"/>
      <c r="J160" s="28"/>
      <c r="K160" s="43"/>
      <c r="L160" s="43"/>
      <c r="M160" s="44"/>
      <c r="N160" s="44"/>
      <c r="O160" s="44"/>
    </row>
    <row r="161" spans="1:15" x14ac:dyDescent="0.25">
      <c r="A161" s="28"/>
      <c r="B161" s="43"/>
      <c r="C161" s="43"/>
      <c r="D161" s="43"/>
      <c r="E161" s="43"/>
      <c r="F161" s="43"/>
      <c r="G161" s="43"/>
      <c r="H161" s="43"/>
      <c r="I161" s="43"/>
      <c r="J161" s="43"/>
      <c r="K161" s="43"/>
      <c r="L161" s="43"/>
      <c r="M161" s="44"/>
      <c r="N161" s="44"/>
      <c r="O161" s="44"/>
    </row>
    <row r="162" spans="1:15" x14ac:dyDescent="0.25">
      <c r="A162" s="43"/>
      <c r="B162" s="43"/>
      <c r="C162" s="43"/>
      <c r="D162" s="43"/>
      <c r="E162" s="43"/>
      <c r="F162" s="43"/>
      <c r="G162" s="43"/>
      <c r="H162" s="43"/>
      <c r="I162" s="43"/>
      <c r="J162" s="43"/>
      <c r="K162" s="43"/>
      <c r="L162" s="43"/>
      <c r="M162" s="44"/>
      <c r="N162" s="44"/>
      <c r="O162" s="44"/>
    </row>
    <row r="163" spans="1:15" x14ac:dyDescent="0.25">
      <c r="A163" s="28"/>
      <c r="B163" s="28"/>
      <c r="C163" s="28"/>
      <c r="D163" s="28"/>
      <c r="E163" s="28"/>
      <c r="F163" s="28"/>
      <c r="G163" s="28"/>
      <c r="H163" s="28"/>
      <c r="I163" s="28"/>
      <c r="J163" s="28"/>
      <c r="K163" s="43"/>
      <c r="L163" s="43"/>
      <c r="M163" s="44"/>
      <c r="N163" s="44"/>
      <c r="O163" s="44"/>
    </row>
    <row r="164" spans="1:15" x14ac:dyDescent="0.25">
      <c r="A164" s="28"/>
      <c r="B164" s="43"/>
      <c r="C164" s="43"/>
      <c r="D164" s="43"/>
      <c r="E164" s="43"/>
      <c r="F164" s="43"/>
      <c r="G164" s="43"/>
      <c r="H164" s="43"/>
      <c r="I164" s="43"/>
      <c r="J164" s="43"/>
      <c r="K164" s="43"/>
      <c r="L164" s="43"/>
      <c r="M164" s="44"/>
      <c r="N164" s="44"/>
      <c r="O164" s="44"/>
    </row>
    <row r="165" spans="1:15" x14ac:dyDescent="0.25">
      <c r="A165" s="43"/>
      <c r="B165" s="43"/>
      <c r="C165" s="43"/>
      <c r="D165" s="43"/>
      <c r="E165" s="43"/>
      <c r="F165" s="43"/>
      <c r="G165" s="43"/>
      <c r="H165" s="43"/>
      <c r="I165" s="43"/>
      <c r="J165" s="43"/>
      <c r="K165" s="43"/>
      <c r="L165" s="43"/>
      <c r="M165" s="44"/>
      <c r="N165" s="44"/>
      <c r="O165" s="44"/>
    </row>
    <row r="166" spans="1:15" x14ac:dyDescent="0.25">
      <c r="A166" s="28"/>
      <c r="B166" s="28"/>
      <c r="C166" s="28"/>
      <c r="D166" s="28"/>
      <c r="E166" s="28"/>
      <c r="F166" s="28"/>
      <c r="G166" s="28"/>
      <c r="H166" s="28"/>
      <c r="I166" s="28"/>
      <c r="J166" s="28"/>
      <c r="K166" s="43"/>
      <c r="L166" s="43"/>
      <c r="M166" s="44"/>
      <c r="N166" s="44"/>
      <c r="O166" s="44"/>
    </row>
    <row r="167" spans="1:15" x14ac:dyDescent="0.25">
      <c r="A167" s="28"/>
      <c r="B167" s="43"/>
      <c r="C167" s="43"/>
      <c r="D167" s="43"/>
      <c r="E167" s="43"/>
      <c r="F167" s="43"/>
      <c r="G167" s="43"/>
      <c r="H167" s="43"/>
      <c r="I167" s="43"/>
      <c r="J167" s="43"/>
      <c r="K167" s="43"/>
      <c r="L167" s="43"/>
      <c r="M167" s="44"/>
      <c r="N167" s="44"/>
      <c r="O167" s="44"/>
    </row>
    <row r="168" spans="1:15" x14ac:dyDescent="0.25">
      <c r="A168" s="43"/>
      <c r="B168" s="43"/>
      <c r="C168" s="43"/>
      <c r="D168" s="43"/>
      <c r="E168" s="43"/>
      <c r="F168" s="43"/>
      <c r="G168" s="43"/>
      <c r="H168" s="43"/>
      <c r="I168" s="43"/>
      <c r="J168" s="43"/>
      <c r="K168" s="43"/>
      <c r="L168" s="43"/>
      <c r="M168" s="44"/>
      <c r="N168" s="44"/>
      <c r="O168" s="44"/>
    </row>
    <row r="169" spans="1:15" x14ac:dyDescent="0.25">
      <c r="A169" s="28"/>
      <c r="B169" s="28"/>
      <c r="C169" s="28"/>
      <c r="D169" s="28"/>
      <c r="E169" s="28"/>
      <c r="F169" s="28"/>
      <c r="G169" s="28"/>
      <c r="H169" s="28"/>
      <c r="I169" s="28"/>
      <c r="J169" s="28"/>
      <c r="K169" s="43"/>
      <c r="L169" s="43"/>
      <c r="M169" s="44"/>
      <c r="N169" s="44"/>
      <c r="O169" s="44"/>
    </row>
    <row r="170" spans="1:15" x14ac:dyDescent="0.25">
      <c r="A170" s="28"/>
      <c r="B170" s="43"/>
      <c r="C170" s="43"/>
      <c r="D170" s="43"/>
      <c r="E170" s="43"/>
      <c r="F170" s="43"/>
      <c r="G170" s="43"/>
      <c r="H170" s="43"/>
      <c r="I170" s="43"/>
      <c r="J170" s="43"/>
      <c r="K170" s="43"/>
      <c r="L170" s="43"/>
      <c r="M170" s="44"/>
      <c r="N170" s="44"/>
      <c r="O170" s="44"/>
    </row>
    <row r="171" spans="1:15" x14ac:dyDescent="0.25">
      <c r="A171" s="43"/>
      <c r="B171" s="43"/>
      <c r="C171" s="43"/>
      <c r="D171" s="43"/>
      <c r="E171" s="43"/>
      <c r="F171" s="43"/>
      <c r="G171" s="43"/>
      <c r="H171" s="43"/>
      <c r="I171" s="43"/>
      <c r="J171" s="43"/>
      <c r="K171" s="43"/>
      <c r="L171" s="43"/>
      <c r="M171" s="44"/>
      <c r="N171" s="44"/>
      <c r="O171" s="44"/>
    </row>
    <row r="172" spans="1:15" x14ac:dyDescent="0.25">
      <c r="A172" s="28"/>
      <c r="B172" s="28"/>
      <c r="C172" s="28"/>
      <c r="D172" s="28"/>
      <c r="E172" s="28"/>
      <c r="F172" s="28"/>
      <c r="G172" s="28"/>
      <c r="H172" s="28"/>
      <c r="I172" s="28"/>
      <c r="J172" s="28"/>
      <c r="K172" s="43"/>
      <c r="L172" s="43"/>
      <c r="M172" s="44"/>
      <c r="N172" s="44"/>
      <c r="O172" s="44"/>
    </row>
    <row r="173" spans="1:15" x14ac:dyDescent="0.25">
      <c r="A173" s="28"/>
      <c r="B173" s="43"/>
      <c r="C173" s="43"/>
      <c r="D173" s="43"/>
      <c r="E173" s="43"/>
      <c r="F173" s="43"/>
      <c r="G173" s="43"/>
      <c r="H173" s="43"/>
      <c r="I173" s="43"/>
      <c r="J173" s="43"/>
      <c r="K173" s="43"/>
      <c r="L173" s="43"/>
      <c r="M173" s="44"/>
      <c r="N173" s="44"/>
      <c r="O173" s="44"/>
    </row>
    <row r="174" spans="1:15" x14ac:dyDescent="0.25">
      <c r="A174" s="43"/>
      <c r="B174" s="43"/>
      <c r="C174" s="43"/>
      <c r="D174" s="43"/>
      <c r="E174" s="43"/>
      <c r="F174" s="43"/>
      <c r="G174" s="43"/>
      <c r="H174" s="43"/>
      <c r="I174" s="43"/>
      <c r="J174" s="43"/>
      <c r="K174" s="43"/>
      <c r="L174" s="43"/>
      <c r="M174" s="44"/>
      <c r="N174" s="44"/>
      <c r="O174" s="44"/>
    </row>
    <row r="175" spans="1:15" x14ac:dyDescent="0.25">
      <c r="A175" s="85"/>
      <c r="B175" s="85"/>
      <c r="C175" s="85"/>
      <c r="D175" s="85"/>
      <c r="E175" s="85"/>
      <c r="F175" s="85"/>
      <c r="G175" s="85"/>
      <c r="H175" s="85"/>
      <c r="I175" s="85"/>
      <c r="J175" s="85"/>
      <c r="K175" s="43"/>
      <c r="L175" s="43"/>
      <c r="M175" s="44"/>
      <c r="N175" s="44"/>
      <c r="O175" s="44"/>
    </row>
    <row r="176" spans="1:15" x14ac:dyDescent="0.25">
      <c r="A176" s="85"/>
      <c r="B176" s="85"/>
      <c r="C176" s="85"/>
      <c r="D176" s="85"/>
      <c r="E176" s="85"/>
      <c r="F176" s="85"/>
      <c r="G176" s="85"/>
      <c r="H176" s="85"/>
      <c r="I176" s="85"/>
      <c r="J176" s="85"/>
      <c r="K176" s="85"/>
      <c r="L176" s="85"/>
      <c r="M176" s="85"/>
      <c r="N176" s="44"/>
      <c r="O176" s="44"/>
    </row>
    <row r="177" spans="1:12" x14ac:dyDescent="0.25">
      <c r="A177" s="5"/>
      <c r="B177" s="5"/>
      <c r="C177" s="5"/>
      <c r="D177" s="5"/>
      <c r="E177" s="5"/>
      <c r="F177" s="5"/>
      <c r="G177" s="5"/>
      <c r="H177" s="5"/>
      <c r="I177" s="5"/>
      <c r="J177" s="5"/>
      <c r="K177" s="5"/>
      <c r="L177" s="5"/>
    </row>
    <row r="178" spans="1:12" x14ac:dyDescent="0.25">
      <c r="A178" s="5"/>
      <c r="B178" s="5"/>
      <c r="C178" s="5"/>
      <c r="D178" s="5"/>
      <c r="E178" s="5"/>
      <c r="F178" s="5"/>
      <c r="G178" s="5"/>
      <c r="H178" s="5"/>
      <c r="I178" s="5"/>
      <c r="J178" s="5"/>
      <c r="K178" s="5"/>
      <c r="L178" s="5"/>
    </row>
    <row r="179" spans="1:12" x14ac:dyDescent="0.25">
      <c r="A179" s="5"/>
      <c r="B179" s="5"/>
      <c r="C179" s="5"/>
      <c r="D179" s="5"/>
      <c r="E179" s="5"/>
      <c r="F179" s="5"/>
      <c r="G179" s="5"/>
      <c r="H179" s="5"/>
      <c r="I179" s="5"/>
      <c r="J179" s="5"/>
      <c r="K179" s="5"/>
      <c r="L179" s="5"/>
    </row>
    <row r="180" spans="1:12" x14ac:dyDescent="0.25">
      <c r="A180" s="5"/>
      <c r="B180" s="5"/>
      <c r="C180" s="5"/>
      <c r="D180" s="5"/>
      <c r="E180" s="5"/>
      <c r="F180" s="5"/>
      <c r="G180" s="5"/>
      <c r="H180" s="5"/>
      <c r="I180" s="5"/>
      <c r="J180" s="5"/>
      <c r="K180" s="5"/>
      <c r="L180" s="5"/>
    </row>
    <row r="181" spans="1:12" x14ac:dyDescent="0.25">
      <c r="A181" s="5"/>
      <c r="B181" s="5"/>
      <c r="C181" s="5"/>
      <c r="D181" s="5"/>
      <c r="E181" s="5"/>
      <c r="F181" s="5"/>
      <c r="G181" s="5"/>
      <c r="H181" s="5"/>
      <c r="I181" s="5"/>
      <c r="J181" s="5"/>
      <c r="K181" s="5"/>
      <c r="L181" s="5"/>
    </row>
    <row r="182" spans="1:12" x14ac:dyDescent="0.25">
      <c r="A182" s="5"/>
      <c r="B182" s="5"/>
      <c r="C182" s="5"/>
      <c r="D182" s="5"/>
      <c r="E182" s="5"/>
      <c r="F182" s="5"/>
      <c r="G182" s="5"/>
      <c r="H182" s="5"/>
      <c r="I182" s="5"/>
      <c r="J182" s="5"/>
      <c r="K182" s="5"/>
      <c r="L182" s="5"/>
    </row>
    <row r="183" spans="1:12" x14ac:dyDescent="0.25">
      <c r="A183" s="5"/>
      <c r="B183" s="5"/>
      <c r="C183" s="5"/>
      <c r="D183" s="5"/>
      <c r="E183" s="5"/>
      <c r="F183" s="5"/>
      <c r="G183" s="5"/>
      <c r="H183" s="5"/>
      <c r="I183" s="5"/>
      <c r="J183" s="5"/>
      <c r="K183" s="5"/>
      <c r="L183" s="5"/>
    </row>
    <row r="184" spans="1:12" x14ac:dyDescent="0.25">
      <c r="A184" s="5"/>
      <c r="B184" s="5"/>
      <c r="C184" s="5"/>
      <c r="D184" s="5"/>
      <c r="E184" s="5"/>
      <c r="F184" s="5"/>
      <c r="G184" s="5"/>
      <c r="H184" s="5"/>
      <c r="I184" s="5"/>
      <c r="J184" s="5"/>
      <c r="K184" s="5"/>
      <c r="L184" s="5"/>
    </row>
    <row r="185" spans="1:12" x14ac:dyDescent="0.25">
      <c r="A185" s="5"/>
      <c r="B185" s="5"/>
      <c r="C185" s="5"/>
      <c r="D185" s="5"/>
      <c r="E185" s="5"/>
      <c r="F185" s="5"/>
      <c r="G185" s="5"/>
      <c r="H185" s="5"/>
      <c r="I185" s="5"/>
      <c r="J185" s="5"/>
      <c r="K185" s="5"/>
      <c r="L185" s="5"/>
    </row>
    <row r="186" spans="1:12" x14ac:dyDescent="0.25">
      <c r="A186" s="5"/>
      <c r="B186" s="5"/>
      <c r="C186" s="5"/>
      <c r="D186" s="5"/>
      <c r="E186" s="5"/>
      <c r="F186" s="5"/>
      <c r="G186" s="5"/>
      <c r="H186" s="5"/>
      <c r="I186" s="5"/>
      <c r="J186" s="5"/>
      <c r="K186" s="5"/>
      <c r="L186" s="5"/>
    </row>
    <row r="187" spans="1:12" x14ac:dyDescent="0.25">
      <c r="A187" s="5"/>
      <c r="B187" s="5"/>
      <c r="C187" s="5"/>
      <c r="D187" s="5"/>
      <c r="E187" s="5"/>
      <c r="F187" s="5"/>
      <c r="G187" s="5"/>
      <c r="H187" s="5"/>
      <c r="I187" s="5"/>
      <c r="J187" s="5"/>
      <c r="K187" s="5"/>
      <c r="L187" s="5"/>
    </row>
    <row r="188" spans="1:12" x14ac:dyDescent="0.25">
      <c r="A188" s="5"/>
      <c r="B188" s="5"/>
      <c r="C188" s="5"/>
      <c r="D188" s="5"/>
      <c r="E188" s="5"/>
      <c r="F188" s="5"/>
      <c r="G188" s="5"/>
      <c r="H188" s="5"/>
      <c r="I188" s="5"/>
      <c r="J188" s="5"/>
      <c r="K188" s="5"/>
      <c r="L188" s="5"/>
    </row>
    <row r="189" spans="1:12" x14ac:dyDescent="0.25">
      <c r="A189" s="5"/>
      <c r="B189" s="5"/>
      <c r="C189" s="5"/>
      <c r="D189" s="5"/>
      <c r="E189" s="5"/>
      <c r="F189" s="5"/>
      <c r="G189" s="5"/>
      <c r="H189" s="5"/>
      <c r="I189" s="5"/>
      <c r="J189" s="5"/>
      <c r="K189" s="5"/>
      <c r="L189" s="5"/>
    </row>
    <row r="190" spans="1:12" x14ac:dyDescent="0.25">
      <c r="A190" s="5"/>
      <c r="B190" s="5"/>
      <c r="C190" s="5"/>
      <c r="D190" s="5"/>
      <c r="E190" s="5"/>
      <c r="F190" s="5"/>
      <c r="G190" s="5"/>
      <c r="H190" s="5"/>
      <c r="I190" s="5"/>
      <c r="J190" s="5"/>
      <c r="K190" s="5"/>
      <c r="L190" s="5"/>
    </row>
    <row r="191" spans="1:12" x14ac:dyDescent="0.25">
      <c r="A191" s="5"/>
      <c r="B191" s="5"/>
      <c r="C191" s="5"/>
      <c r="D191" s="5"/>
      <c r="E191" s="5"/>
      <c r="F191" s="5"/>
      <c r="G191" s="5"/>
      <c r="H191" s="5"/>
      <c r="I191" s="5"/>
      <c r="J191" s="5"/>
      <c r="K191" s="5"/>
      <c r="L191" s="5"/>
    </row>
    <row r="192" spans="1:12" x14ac:dyDescent="0.25">
      <c r="A192" s="5"/>
      <c r="B192" s="5"/>
      <c r="C192" s="5"/>
      <c r="D192" s="5"/>
      <c r="E192" s="5"/>
      <c r="F192" s="5"/>
      <c r="G192" s="5"/>
      <c r="H192" s="5"/>
      <c r="I192" s="5"/>
      <c r="J192" s="5"/>
      <c r="K192" s="5"/>
      <c r="L192" s="5"/>
    </row>
    <row r="193" spans="1:12" x14ac:dyDescent="0.25">
      <c r="A193" s="5"/>
      <c r="B193" s="5"/>
      <c r="C193" s="5"/>
      <c r="D193" s="5"/>
      <c r="E193" s="5"/>
      <c r="F193" s="5"/>
      <c r="G193" s="5"/>
      <c r="H193" s="5"/>
      <c r="I193" s="5"/>
      <c r="J193" s="5"/>
      <c r="K193" s="5"/>
      <c r="L193" s="5"/>
    </row>
    <row r="194" spans="1:12" x14ac:dyDescent="0.25">
      <c r="A194" s="5"/>
      <c r="B194" s="5"/>
      <c r="C194" s="5"/>
      <c r="D194" s="5"/>
      <c r="E194" s="5"/>
      <c r="F194" s="5"/>
      <c r="G194" s="5"/>
      <c r="H194" s="5"/>
      <c r="I194" s="5"/>
      <c r="J194" s="5"/>
      <c r="K194" s="5"/>
      <c r="L194" s="5"/>
    </row>
    <row r="195" spans="1:12" x14ac:dyDescent="0.25">
      <c r="A195" s="5"/>
      <c r="B195" s="5"/>
      <c r="C195" s="5"/>
      <c r="D195" s="5"/>
      <c r="E195" s="5"/>
      <c r="F195" s="5"/>
      <c r="G195" s="5"/>
      <c r="H195" s="5"/>
      <c r="I195" s="5"/>
      <c r="J195" s="5"/>
      <c r="K195" s="5"/>
      <c r="L195" s="5"/>
    </row>
    <row r="196" spans="1:12" x14ac:dyDescent="0.25">
      <c r="A196" s="5"/>
      <c r="B196" s="5"/>
      <c r="C196" s="5"/>
      <c r="D196" s="5"/>
      <c r="E196" s="5"/>
      <c r="F196" s="5"/>
      <c r="G196" s="5"/>
      <c r="H196" s="5"/>
      <c r="I196" s="5"/>
      <c r="J196" s="5"/>
      <c r="K196" s="5"/>
      <c r="L196" s="5"/>
    </row>
    <row r="197" spans="1:12" x14ac:dyDescent="0.25">
      <c r="A197" s="5"/>
      <c r="B197" s="5"/>
      <c r="C197" s="5"/>
      <c r="D197" s="5"/>
      <c r="E197" s="5"/>
      <c r="F197" s="5"/>
      <c r="G197" s="5"/>
      <c r="H197" s="5"/>
      <c r="I197" s="5"/>
      <c r="J197" s="5"/>
      <c r="K197" s="5"/>
      <c r="L197" s="5"/>
    </row>
    <row r="198" spans="1:12" x14ac:dyDescent="0.25">
      <c r="A198" s="5"/>
      <c r="B198" s="5"/>
      <c r="C198" s="5"/>
      <c r="D198" s="5"/>
      <c r="E198" s="5"/>
      <c r="F198" s="5"/>
      <c r="G198" s="5"/>
      <c r="H198" s="5"/>
      <c r="I198" s="5"/>
      <c r="J198" s="5"/>
      <c r="K198" s="5"/>
      <c r="L198" s="5"/>
    </row>
    <row r="199" spans="1:12" x14ac:dyDescent="0.25">
      <c r="A199" s="5"/>
      <c r="B199" s="5"/>
      <c r="C199" s="5"/>
      <c r="D199" s="5"/>
      <c r="E199" s="5"/>
      <c r="F199" s="5"/>
      <c r="G199" s="5"/>
      <c r="H199" s="5"/>
      <c r="I199" s="5"/>
      <c r="J199" s="5"/>
      <c r="K199" s="5"/>
      <c r="L199" s="5"/>
    </row>
    <row r="200" spans="1:12" x14ac:dyDescent="0.25">
      <c r="A200" s="5"/>
      <c r="B200" s="5"/>
      <c r="C200" s="5"/>
      <c r="D200" s="5"/>
      <c r="E200" s="5"/>
      <c r="F200" s="5"/>
      <c r="G200" s="5"/>
      <c r="H200" s="5"/>
      <c r="I200" s="5"/>
      <c r="J200" s="5"/>
      <c r="K200" s="5"/>
      <c r="L200" s="5"/>
    </row>
    <row r="201" spans="1:12" x14ac:dyDescent="0.25">
      <c r="A201" s="5"/>
      <c r="B201" s="5"/>
      <c r="C201" s="5"/>
      <c r="D201" s="5"/>
      <c r="E201" s="5"/>
      <c r="F201" s="5"/>
      <c r="G201" s="5"/>
      <c r="H201" s="5"/>
      <c r="I201" s="5"/>
      <c r="J201" s="5"/>
      <c r="K201" s="5"/>
      <c r="L201" s="5"/>
    </row>
    <row r="202" spans="1:12" x14ac:dyDescent="0.25">
      <c r="A202" s="5"/>
      <c r="B202" s="5"/>
      <c r="C202" s="5"/>
      <c r="D202" s="5"/>
      <c r="E202" s="5"/>
      <c r="F202" s="5"/>
      <c r="G202" s="5"/>
      <c r="H202" s="5"/>
      <c r="I202" s="5"/>
      <c r="J202" s="5"/>
      <c r="K202" s="5"/>
      <c r="L202" s="5"/>
    </row>
    <row r="203" spans="1:12" x14ac:dyDescent="0.25">
      <c r="A203" s="5"/>
      <c r="B203" s="5"/>
      <c r="C203" s="5"/>
      <c r="D203" s="5"/>
      <c r="E203" s="5"/>
      <c r="F203" s="5"/>
      <c r="G203" s="5"/>
      <c r="H203" s="5"/>
      <c r="I203" s="5"/>
      <c r="J203" s="5"/>
      <c r="K203" s="5"/>
      <c r="L203" s="5"/>
    </row>
    <row r="204" spans="1:12" x14ac:dyDescent="0.25">
      <c r="A204" s="5"/>
      <c r="B204" s="5"/>
      <c r="C204" s="5"/>
      <c r="D204" s="5"/>
      <c r="E204" s="5"/>
      <c r="F204" s="5"/>
      <c r="G204" s="5"/>
      <c r="H204" s="5"/>
      <c r="I204" s="5"/>
      <c r="J204" s="5"/>
      <c r="K204" s="5"/>
      <c r="L204" s="5"/>
    </row>
    <row r="205" spans="1:12" x14ac:dyDescent="0.25">
      <c r="A205" s="5"/>
      <c r="B205" s="5"/>
      <c r="C205" s="5"/>
      <c r="D205" s="5"/>
      <c r="E205" s="5"/>
      <c r="F205" s="5"/>
      <c r="G205" s="5"/>
      <c r="H205" s="5"/>
      <c r="I205" s="5"/>
      <c r="J205" s="5"/>
      <c r="K205" s="5"/>
      <c r="L205" s="5"/>
    </row>
    <row r="206" spans="1:12" x14ac:dyDescent="0.25">
      <c r="A206" s="5"/>
      <c r="B206" s="5"/>
      <c r="C206" s="5"/>
      <c r="D206" s="5"/>
      <c r="E206" s="5"/>
      <c r="F206" s="5"/>
      <c r="G206" s="5"/>
      <c r="H206" s="5"/>
      <c r="I206" s="5"/>
      <c r="J206" s="5"/>
      <c r="K206" s="5"/>
      <c r="L206" s="5"/>
    </row>
    <row r="207" spans="1:12" x14ac:dyDescent="0.25">
      <c r="A207" s="5"/>
      <c r="B207" s="5"/>
      <c r="C207" s="5"/>
      <c r="D207" s="5"/>
      <c r="E207" s="5"/>
      <c r="F207" s="5"/>
      <c r="G207" s="5"/>
      <c r="H207" s="5"/>
      <c r="I207" s="5"/>
      <c r="J207" s="5"/>
      <c r="K207" s="5"/>
      <c r="L207" s="5"/>
    </row>
    <row r="208" spans="1:12" x14ac:dyDescent="0.25">
      <c r="A208" s="5"/>
      <c r="B208" s="5"/>
      <c r="C208" s="5"/>
      <c r="D208" s="5"/>
      <c r="E208" s="5"/>
      <c r="F208" s="5"/>
      <c r="G208" s="5"/>
      <c r="H208" s="5"/>
      <c r="I208" s="5"/>
      <c r="J208" s="5"/>
      <c r="K208" s="5"/>
      <c r="L208" s="5"/>
    </row>
    <row r="209" spans="1:12" x14ac:dyDescent="0.25">
      <c r="A209" s="5"/>
      <c r="B209" s="5"/>
      <c r="C209" s="5"/>
      <c r="D209" s="5"/>
      <c r="E209" s="5"/>
      <c r="F209" s="5"/>
      <c r="G209" s="5"/>
      <c r="H209" s="5"/>
      <c r="I209" s="5"/>
      <c r="J209" s="5"/>
      <c r="K209" s="5"/>
      <c r="L209" s="5"/>
    </row>
  </sheetData>
  <mergeCells count="33">
    <mergeCell ref="B104:E104"/>
    <mergeCell ref="B106:E106"/>
    <mergeCell ref="B107:E107"/>
    <mergeCell ref="B108:E108"/>
    <mergeCell ref="B109:E109"/>
    <mergeCell ref="B112:E112"/>
    <mergeCell ref="B118:E118"/>
    <mergeCell ref="B124:I124"/>
    <mergeCell ref="B121:E121"/>
    <mergeCell ref="B113:E113"/>
    <mergeCell ref="B114:E114"/>
    <mergeCell ref="B115:E115"/>
    <mergeCell ref="N82:P82"/>
    <mergeCell ref="A59:P60"/>
    <mergeCell ref="B103:G103"/>
    <mergeCell ref="A80:P80"/>
    <mergeCell ref="A82:M82"/>
    <mergeCell ref="A78:M79"/>
    <mergeCell ref="B102:G102"/>
    <mergeCell ref="A68:O69"/>
    <mergeCell ref="B101:G101"/>
    <mergeCell ref="A1:O1"/>
    <mergeCell ref="A70:M70"/>
    <mergeCell ref="A16:O16"/>
    <mergeCell ref="A3:O3"/>
    <mergeCell ref="N18:P18"/>
    <mergeCell ref="N34:P34"/>
    <mergeCell ref="A61:O61"/>
    <mergeCell ref="N63:O63"/>
    <mergeCell ref="A32:P32"/>
    <mergeCell ref="A2:O2"/>
    <mergeCell ref="A14:O15"/>
    <mergeCell ref="A30:P31"/>
  </mergeCells>
  <phoneticPr fontId="5" type="noConversion"/>
  <hyperlinks>
    <hyperlink ref="B101" r:id="rId1" xr:uid="{00000000-0004-0000-0600-000000000000}"/>
    <hyperlink ref="B103" r:id="rId2" xr:uid="{00000000-0004-0000-0600-000001000000}"/>
    <hyperlink ref="B106" r:id="rId3" xr:uid="{00000000-0004-0000-0600-000002000000}"/>
    <hyperlink ref="B107" r:id="rId4" xr:uid="{00000000-0004-0000-0600-000003000000}"/>
    <hyperlink ref="B109" r:id="rId5" xr:uid="{00000000-0004-0000-0600-000004000000}"/>
    <hyperlink ref="B108" r:id="rId6" xr:uid="{00000000-0004-0000-0600-000005000000}"/>
    <hyperlink ref="B112" r:id="rId7" xr:uid="{00000000-0004-0000-0600-000006000000}"/>
    <hyperlink ref="B113" r:id="rId8" xr:uid="{00000000-0004-0000-0600-000007000000}"/>
    <hyperlink ref="B118" r:id="rId9" xr:uid="{00000000-0004-0000-0600-000008000000}"/>
    <hyperlink ref="B121" r:id="rId10" location="r=summary;fi=u-ttyRWPCG-nDUQbH0lEicFA" xr:uid="{00000000-0004-0000-0600-000009000000}"/>
    <hyperlink ref="B102" r:id="rId11" xr:uid="{00000000-0004-0000-0600-00000A000000}"/>
    <hyperlink ref="B114" r:id="rId12" xr:uid="{00000000-0004-0000-0600-00000B000000}"/>
    <hyperlink ref="B115" r:id="rId13" xr:uid="{00000000-0004-0000-0600-00000C000000}"/>
    <hyperlink ref="B124" r:id="rId14" location="dashboard/4SRxl9ttSIa0TFDwy9AgFQ/a20962617w41617978p41486707/" xr:uid="{00000000-0004-0000-0600-00000D000000}"/>
  </hyperlinks>
  <pageMargins left="0.7" right="0.7" top="0.75" bottom="0.75" header="0.3" footer="0.3"/>
  <pageSetup paperSize="5" scale="65" fitToHeight="3" orientation="landscape" horizontalDpi="4294967295" verticalDpi="4294967295" r:id="rId15"/>
  <legacyDrawing r:id="rId1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Communications Snapshot</vt:lpstr>
      <vt:lpstr>Communications Snapshot 2019</vt:lpstr>
      <vt:lpstr>2021</vt:lpstr>
      <vt:lpstr>2020</vt:lpstr>
      <vt:lpstr>2019</vt:lpstr>
      <vt:lpstr>2018</vt:lpstr>
      <vt:lpstr>2017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dc:creator>
  <cp:lastModifiedBy>Timofey Obraztsov</cp:lastModifiedBy>
  <cp:lastPrinted>2017-01-10T00:26:40Z</cp:lastPrinted>
  <dcterms:created xsi:type="dcterms:W3CDTF">2012-12-28T04:10:18Z</dcterms:created>
  <dcterms:modified xsi:type="dcterms:W3CDTF">2021-10-31T21:59:06Z</dcterms:modified>
</cp:coreProperties>
</file>