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KER\OneDrive - Instituto Tecnologico y de Estudios Superiores de Monterrey\Desktop\Proyecto Ingeniería Matemática\Datos\"/>
    </mc:Choice>
  </mc:AlternateContent>
  <xr:revisionPtr revIDLastSave="0" documentId="13_ncr:1_{BFC83D66-2BDB-4E9C-BF03-271E9D5484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icos" sheetId="1" r:id="rId1"/>
    <sheet name="Reglas y E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8" i="1" l="1"/>
  <c r="Y58" i="1" s="1"/>
  <c r="X58" i="1" s="1"/>
  <c r="W58" i="1" s="1"/>
  <c r="V58" i="1" s="1"/>
  <c r="U58" i="1" s="1"/>
  <c r="T58" i="1" s="1"/>
  <c r="S58" i="1" s="1"/>
  <c r="R58" i="1" s="1"/>
  <c r="Q58" i="1" s="1"/>
  <c r="P58" i="1" s="1"/>
  <c r="O58" i="1" s="1"/>
  <c r="N58" i="1" s="1"/>
  <c r="M58" i="1" s="1"/>
  <c r="L58" i="1" s="1"/>
  <c r="K58" i="1" s="1"/>
  <c r="J58" i="1" s="1"/>
  <c r="I58" i="1" s="1"/>
  <c r="H58" i="1" s="1"/>
  <c r="G58" i="1" s="1"/>
  <c r="F58" i="1" s="1"/>
  <c r="E58" i="1" s="1"/>
  <c r="D58" i="1" s="1"/>
  <c r="C58" i="1" s="1"/>
  <c r="B58" i="1" s="1"/>
  <c r="AA33" i="1"/>
  <c r="Z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Y32" i="1"/>
  <c r="Y26" i="1"/>
  <c r="Y25" i="1"/>
  <c r="Y24" i="1"/>
  <c r="Y23" i="1"/>
  <c r="Y12" i="1"/>
  <c r="AA6" i="1"/>
  <c r="Z6" i="1"/>
  <c r="Y6" i="1"/>
  <c r="X6" i="1"/>
  <c r="W6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F6" i="1"/>
  <c r="E6" i="1"/>
  <c r="D6" i="1"/>
  <c r="C6" i="1"/>
  <c r="B6" i="1"/>
  <c r="N4" i="1"/>
  <c r="N6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Y33" i="1" l="1"/>
</calcChain>
</file>

<file path=xl/sharedStrings.xml><?xml version="1.0" encoding="utf-8"?>
<sst xmlns="http://schemas.openxmlformats.org/spreadsheetml/2006/main" count="632" uniqueCount="73">
  <si>
    <t>Data Tec</t>
  </si>
  <si>
    <t>Nuevos Usuarios</t>
  </si>
  <si>
    <t>Cardstore</t>
  </si>
  <si>
    <t>-</t>
  </si>
  <si>
    <t>Reemplazos</t>
  </si>
  <si>
    <t>Adicionales</t>
  </si>
  <si>
    <t>Real Total</t>
  </si>
  <si>
    <t>RT</t>
  </si>
  <si>
    <t>Mensajería</t>
  </si>
  <si>
    <t>Reglas</t>
  </si>
  <si>
    <t>Siempre tiene que haber Black en todas sus presentaciones y Cardjolote Black, Ocean Plastic</t>
  </si>
  <si>
    <t>Determinar y asegurar stock de seguridad de insumos</t>
  </si>
  <si>
    <t>Tarjetas Ocean Plastic y todos los nuevos lanzamientos con kit reciclable</t>
  </si>
  <si>
    <t>Todos los que lleve kit reciclable se entrega con flyer germinable</t>
  </si>
  <si>
    <t>Contemplar una nueva tarjeta cada 3 meses</t>
  </si>
  <si>
    <t>Forecast 12 meses</t>
  </si>
  <si>
    <t>ETA Proveedores</t>
  </si>
  <si>
    <t>Tarjetas Cardbody - 8 Semanas</t>
  </si>
  <si>
    <t>Personalización - 2 Semanas</t>
  </si>
  <si>
    <t>Bolsas - 8 Semanas</t>
  </si>
  <si>
    <t>Stickers - 4 Semanas</t>
  </si>
  <si>
    <t>Flyer Germinable - 6 Semanas</t>
  </si>
  <si>
    <t>Kit - 5 Semanas (Contemplar un 10% de merma en planta al personalizar)</t>
  </si>
  <si>
    <t>Stocks Tarjetas Personalizadas</t>
  </si>
  <si>
    <t>Stocks Cardbody Black</t>
  </si>
  <si>
    <t>Stocks Flyer Germinable</t>
  </si>
  <si>
    <t>Stocks Bolsas</t>
  </si>
  <si>
    <t>Stocks Stickers</t>
  </si>
  <si>
    <t>Stocks Black</t>
  </si>
  <si>
    <t>Stocks Cincita Reemplazo</t>
  </si>
  <si>
    <t>Stocks Mundial</t>
  </si>
  <si>
    <t>Stocks Pride Hologlam</t>
  </si>
  <si>
    <t>Stocks Pride Colors</t>
  </si>
  <si>
    <t>Stocks Cardlaveritas</t>
  </si>
  <si>
    <t>Stocks Cardtrina</t>
  </si>
  <si>
    <t>Stocks Cardjolote White</t>
  </si>
  <si>
    <t>Stocks Cardjolote Black</t>
  </si>
  <si>
    <t>Stocks Ocean Plastic</t>
  </si>
  <si>
    <t>Stocks Play Guy</t>
  </si>
  <si>
    <t>Stocks Gótica</t>
  </si>
  <si>
    <t>Stocks Pride 2024</t>
  </si>
  <si>
    <t>Stocks Minion Mega</t>
  </si>
  <si>
    <t>Stocks Minon Rayo</t>
  </si>
  <si>
    <t>Stocks Cardlaveritas 2024</t>
  </si>
  <si>
    <t>Stocks Alebrije</t>
  </si>
  <si>
    <t>Stocks Total</t>
  </si>
  <si>
    <t>Stocks Ónix</t>
  </si>
  <si>
    <t>Stocks Pride 2022</t>
  </si>
  <si>
    <t>Stocks Cincita</t>
  </si>
  <si>
    <t>Stock Wicked</t>
  </si>
  <si>
    <t>Entregas Cincita</t>
  </si>
  <si>
    <t>Entregas Black</t>
  </si>
  <si>
    <t>Entregas Ónix</t>
  </si>
  <si>
    <t>Entregas Cincita Reemplazo</t>
  </si>
  <si>
    <t>Entregas Pride 2022</t>
  </si>
  <si>
    <t>Entregas Pride Colors</t>
  </si>
  <si>
    <t>Entregas Gotica</t>
  </si>
  <si>
    <t>Entregas Pride 2024</t>
  </si>
  <si>
    <t>EntregasMinion Rayo</t>
  </si>
  <si>
    <t>EntregasMinion Mega</t>
  </si>
  <si>
    <t>EntregasCardlaveritas 2024</t>
  </si>
  <si>
    <t>EntregasWicked</t>
  </si>
  <si>
    <t>Entregas Demanda Total</t>
  </si>
  <si>
    <t># de Usuarios Nuevos</t>
  </si>
  <si>
    <t>Entregas Mundial</t>
  </si>
  <si>
    <t>Entregas Pride Hologlam</t>
  </si>
  <si>
    <t>Entregas Cardlaveritas</t>
  </si>
  <si>
    <t>Entregas Cardtrinas</t>
  </si>
  <si>
    <t>Entregas Cardjolote</t>
  </si>
  <si>
    <t>Entregas Cardjolote Black</t>
  </si>
  <si>
    <t>Entregas Ocean Plastic</t>
  </si>
  <si>
    <t>Entregas PlayCard</t>
  </si>
  <si>
    <t>Entregas Alebrije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</si>
</sst>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-&quot;yy"/>
  </numFmts>
  <fonts count="5" x14ac:knownFonts="1">
    <font>
      <sz val="10"/>
      <color rgb="FF000000"/>
      <name val="Arial"/>
      <scheme val="minor"/>
    </font>
    <font>
      <b/>
      <sz val="9"/>
      <color rgb="FFFFFFFF"/>
      <name val="DM Sans"/>
    </font>
    <font>
      <b/>
      <sz val="10"/>
      <color rgb="FFFFFFFF"/>
      <name val="DM Sans"/>
    </font>
    <font>
      <sz val="10"/>
      <color theme="1"/>
      <name val="DM Sans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5757FF"/>
        <bgColor rgb="FF5757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64" fontId="2" fillId="3" borderId="0" xfId="0" applyNumberFormat="1" applyFont="1" applyFill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8"/>
  <sheetViews>
    <sheetView tabSelected="1" topLeftCell="A3" workbookViewId="0">
      <pane xSplit="1" topLeftCell="B1" activePane="topRight" state="frozen"/>
      <selection pane="topRight" activeCell="A12" sqref="A12"/>
    </sheetView>
  </sheetViews>
  <sheetFormatPr baseColWidth="10" defaultColWidth="12.6328125" defaultRowHeight="15.75" customHeight="1" x14ac:dyDescent="0.25"/>
  <cols>
    <col min="1" max="1" width="18.26953125" customWidth="1"/>
  </cols>
  <sheetData>
    <row r="1" spans="1:27" ht="15.75" customHeight="1" x14ac:dyDescent="0.35">
      <c r="A1" s="1" t="s">
        <v>0</v>
      </c>
      <c r="B1" s="2">
        <v>44927</v>
      </c>
      <c r="C1" s="2">
        <f t="shared" ref="C1:AA1" si="0">B1+31</f>
        <v>44958</v>
      </c>
      <c r="D1" s="2">
        <f t="shared" si="0"/>
        <v>44989</v>
      </c>
      <c r="E1" s="2">
        <f t="shared" si="0"/>
        <v>45020</v>
      </c>
      <c r="F1" s="2">
        <f t="shared" si="0"/>
        <v>45051</v>
      </c>
      <c r="G1" s="2">
        <f t="shared" si="0"/>
        <v>45082</v>
      </c>
      <c r="H1" s="2">
        <f t="shared" si="0"/>
        <v>45113</v>
      </c>
      <c r="I1" s="2">
        <f t="shared" si="0"/>
        <v>45144</v>
      </c>
      <c r="J1" s="2">
        <f t="shared" si="0"/>
        <v>45175</v>
      </c>
      <c r="K1" s="2">
        <f t="shared" si="0"/>
        <v>45206</v>
      </c>
      <c r="L1" s="2">
        <f t="shared" si="0"/>
        <v>45237</v>
      </c>
      <c r="M1" s="2">
        <f t="shared" si="0"/>
        <v>45268</v>
      </c>
      <c r="N1" s="2">
        <f t="shared" si="0"/>
        <v>45299</v>
      </c>
      <c r="O1" s="2">
        <f t="shared" si="0"/>
        <v>45330</v>
      </c>
      <c r="P1" s="2">
        <f t="shared" si="0"/>
        <v>45361</v>
      </c>
      <c r="Q1" s="2">
        <f t="shared" si="0"/>
        <v>45392</v>
      </c>
      <c r="R1" s="2">
        <f t="shared" si="0"/>
        <v>45423</v>
      </c>
      <c r="S1" s="2">
        <f t="shared" si="0"/>
        <v>45454</v>
      </c>
      <c r="T1" s="2">
        <f t="shared" si="0"/>
        <v>45485</v>
      </c>
      <c r="U1" s="2">
        <f t="shared" si="0"/>
        <v>45516</v>
      </c>
      <c r="V1" s="2">
        <f t="shared" si="0"/>
        <v>45547</v>
      </c>
      <c r="W1" s="2">
        <f t="shared" si="0"/>
        <v>45578</v>
      </c>
      <c r="X1" s="2">
        <f t="shared" si="0"/>
        <v>45609</v>
      </c>
      <c r="Y1" s="2">
        <f t="shared" si="0"/>
        <v>45640</v>
      </c>
      <c r="Z1" s="2">
        <f t="shared" si="0"/>
        <v>45671</v>
      </c>
      <c r="AA1" s="2">
        <f t="shared" si="0"/>
        <v>45702</v>
      </c>
    </row>
    <row r="2" spans="1:27" ht="15.75" customHeight="1" x14ac:dyDescent="0.35">
      <c r="A2" s="1" t="s">
        <v>1</v>
      </c>
      <c r="B2" s="3">
        <v>24414</v>
      </c>
      <c r="C2" s="3">
        <v>29252</v>
      </c>
      <c r="D2" s="3">
        <v>27605</v>
      </c>
      <c r="E2" s="3">
        <v>24300</v>
      </c>
      <c r="F2" s="3">
        <v>18994</v>
      </c>
      <c r="G2" s="3">
        <v>7429</v>
      </c>
      <c r="H2" s="3">
        <v>8093</v>
      </c>
      <c r="I2" s="3">
        <v>6104</v>
      </c>
      <c r="J2" s="3">
        <v>5574</v>
      </c>
      <c r="K2" s="3">
        <v>5288</v>
      </c>
      <c r="L2" s="3">
        <v>5472</v>
      </c>
      <c r="M2" s="3">
        <v>8101</v>
      </c>
      <c r="N2" s="3">
        <v>9815</v>
      </c>
      <c r="O2" s="3">
        <v>10172</v>
      </c>
      <c r="P2" s="3">
        <v>11398</v>
      </c>
      <c r="Q2" s="3">
        <v>15195</v>
      </c>
      <c r="R2" s="3">
        <v>17382</v>
      </c>
      <c r="S2" s="3">
        <v>14457</v>
      </c>
      <c r="T2" s="3">
        <v>16849</v>
      </c>
      <c r="U2" s="3">
        <v>17995</v>
      </c>
      <c r="V2" s="3">
        <v>18287</v>
      </c>
      <c r="W2" s="3">
        <v>9690</v>
      </c>
      <c r="X2" s="3">
        <v>7570</v>
      </c>
      <c r="Y2" s="3">
        <v>6212</v>
      </c>
      <c r="Z2" s="3">
        <v>5188</v>
      </c>
      <c r="AA2" s="3">
        <v>2480</v>
      </c>
    </row>
    <row r="3" spans="1:27" ht="15.75" customHeight="1" x14ac:dyDescent="0.35">
      <c r="A3" s="1" t="s">
        <v>2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>
        <v>2407</v>
      </c>
      <c r="L3" s="3">
        <v>2661</v>
      </c>
      <c r="M3" s="3">
        <v>1996</v>
      </c>
      <c r="N3" s="3">
        <v>1119</v>
      </c>
      <c r="O3" s="3">
        <v>1203</v>
      </c>
      <c r="P3" s="3">
        <v>1951</v>
      </c>
      <c r="Q3" s="3">
        <v>1306</v>
      </c>
      <c r="R3" s="3">
        <v>1061</v>
      </c>
      <c r="S3" s="3">
        <v>964</v>
      </c>
      <c r="T3" s="3">
        <v>1262</v>
      </c>
      <c r="U3" s="3">
        <v>909</v>
      </c>
      <c r="V3" s="3">
        <v>954</v>
      </c>
      <c r="W3" s="3">
        <v>1817</v>
      </c>
      <c r="X3" s="3">
        <v>1288</v>
      </c>
      <c r="Y3" s="3">
        <v>1075</v>
      </c>
      <c r="Z3" s="3">
        <v>875</v>
      </c>
      <c r="AA3" s="3">
        <v>692</v>
      </c>
    </row>
    <row r="4" spans="1:27" ht="15.75" customHeight="1" x14ac:dyDescent="0.35">
      <c r="A4" s="1" t="s">
        <v>4</v>
      </c>
      <c r="B4" s="3">
        <v>2553</v>
      </c>
      <c r="C4" s="3">
        <v>2310</v>
      </c>
      <c r="D4" s="3">
        <v>2181</v>
      </c>
      <c r="E4" s="3">
        <v>2736</v>
      </c>
      <c r="F4" s="3">
        <v>1281</v>
      </c>
      <c r="G4" s="3">
        <v>1469</v>
      </c>
      <c r="H4" s="3">
        <v>268</v>
      </c>
      <c r="I4" s="3">
        <v>2132</v>
      </c>
      <c r="J4" s="3">
        <v>2379</v>
      </c>
      <c r="K4" s="3">
        <v>2641</v>
      </c>
      <c r="L4" s="3">
        <v>2386</v>
      </c>
      <c r="M4" s="3">
        <v>2457</v>
      </c>
      <c r="N4" s="3">
        <f>2068+23</f>
        <v>2091</v>
      </c>
      <c r="O4" s="3">
        <v>2001</v>
      </c>
      <c r="P4" s="3">
        <v>1994</v>
      </c>
      <c r="Q4" s="3">
        <v>2031</v>
      </c>
      <c r="R4" s="3">
        <v>2206</v>
      </c>
      <c r="S4" s="3">
        <v>1753</v>
      </c>
      <c r="T4" s="3">
        <v>1987</v>
      </c>
      <c r="U4" s="3">
        <v>1832</v>
      </c>
      <c r="V4" s="3">
        <v>1797</v>
      </c>
      <c r="W4" s="3">
        <v>2285</v>
      </c>
      <c r="X4" s="3">
        <v>2171</v>
      </c>
      <c r="Y4" s="3">
        <v>2201</v>
      </c>
      <c r="Z4" s="3">
        <v>1560</v>
      </c>
      <c r="AA4" s="3">
        <v>1639</v>
      </c>
    </row>
    <row r="5" spans="1:27" ht="15.75" customHeight="1" x14ac:dyDescent="0.35">
      <c r="A5" s="1" t="s">
        <v>5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>
        <v>7190</v>
      </c>
      <c r="Y5" s="3">
        <v>3224</v>
      </c>
      <c r="Z5" s="3">
        <v>1225</v>
      </c>
      <c r="AA5" s="3">
        <v>2911</v>
      </c>
    </row>
    <row r="6" spans="1:27" ht="15.75" customHeight="1" x14ac:dyDescent="0.35">
      <c r="A6" s="4" t="s">
        <v>6</v>
      </c>
      <c r="B6" s="4">
        <f t="shared" ref="B6:K6" si="1">SUM(B2:B4)</f>
        <v>26967</v>
      </c>
      <c r="C6" s="4">
        <f t="shared" si="1"/>
        <v>31562</v>
      </c>
      <c r="D6" s="4">
        <f t="shared" si="1"/>
        <v>29786</v>
      </c>
      <c r="E6" s="4">
        <f t="shared" si="1"/>
        <v>27036</v>
      </c>
      <c r="F6" s="4">
        <f t="shared" si="1"/>
        <v>20275</v>
      </c>
      <c r="G6" s="4">
        <f t="shared" si="1"/>
        <v>8898</v>
      </c>
      <c r="H6" s="4">
        <f t="shared" si="1"/>
        <v>8361</v>
      </c>
      <c r="I6" s="4">
        <f t="shared" si="1"/>
        <v>8236</v>
      </c>
      <c r="J6" s="4">
        <f t="shared" si="1"/>
        <v>7953</v>
      </c>
      <c r="K6" s="4">
        <f t="shared" si="1"/>
        <v>10336</v>
      </c>
      <c r="L6" s="4">
        <f t="shared" ref="L6:AA6" si="2">SUM(L2:L5)</f>
        <v>10519</v>
      </c>
      <c r="M6" s="4">
        <f t="shared" si="2"/>
        <v>12554</v>
      </c>
      <c r="N6" s="4">
        <f t="shared" si="2"/>
        <v>13025</v>
      </c>
      <c r="O6" s="4">
        <f t="shared" si="2"/>
        <v>13376</v>
      </c>
      <c r="P6" s="4">
        <f t="shared" si="2"/>
        <v>15343</v>
      </c>
      <c r="Q6" s="4">
        <f t="shared" si="2"/>
        <v>18532</v>
      </c>
      <c r="R6" s="4">
        <f t="shared" si="2"/>
        <v>20649</v>
      </c>
      <c r="S6" s="4">
        <f t="shared" si="2"/>
        <v>17174</v>
      </c>
      <c r="T6" s="4">
        <f t="shared" si="2"/>
        <v>20098</v>
      </c>
      <c r="U6" s="4">
        <f t="shared" si="2"/>
        <v>20736</v>
      </c>
      <c r="V6" s="4">
        <f t="shared" si="2"/>
        <v>21038</v>
      </c>
      <c r="W6" s="4">
        <f t="shared" si="2"/>
        <v>13792</v>
      </c>
      <c r="X6" s="4">
        <f t="shared" si="2"/>
        <v>18219</v>
      </c>
      <c r="Y6" s="4">
        <f t="shared" si="2"/>
        <v>12712</v>
      </c>
      <c r="Z6" s="4">
        <f t="shared" si="2"/>
        <v>8848</v>
      </c>
      <c r="AA6" s="4">
        <f t="shared" si="2"/>
        <v>7722</v>
      </c>
    </row>
    <row r="7" spans="1:27" ht="15.75" customHeight="1" x14ac:dyDescent="0.35">
      <c r="A7" s="1" t="s">
        <v>23</v>
      </c>
      <c r="B7" s="3">
        <v>47367</v>
      </c>
      <c r="C7" s="3">
        <v>52111</v>
      </c>
      <c r="D7" s="3">
        <v>59117</v>
      </c>
      <c r="E7" s="3">
        <v>70432</v>
      </c>
      <c r="F7" s="3">
        <v>66385</v>
      </c>
      <c r="G7" s="3">
        <v>95974</v>
      </c>
      <c r="H7" s="3">
        <v>92061</v>
      </c>
      <c r="I7" s="3">
        <v>83563</v>
      </c>
      <c r="J7" s="3">
        <v>89996</v>
      </c>
      <c r="K7" s="3">
        <v>89996</v>
      </c>
      <c r="L7" s="3">
        <v>90763</v>
      </c>
      <c r="M7" s="3">
        <v>82708</v>
      </c>
      <c r="N7" s="3">
        <v>83671</v>
      </c>
      <c r="O7" s="3">
        <v>76727</v>
      </c>
      <c r="P7" s="3">
        <v>79914</v>
      </c>
      <c r="Q7" s="3">
        <v>73639</v>
      </c>
      <c r="R7" s="3">
        <v>72399</v>
      </c>
      <c r="S7" s="3">
        <v>67414</v>
      </c>
      <c r="T7" s="3">
        <v>87742</v>
      </c>
      <c r="U7" s="3">
        <v>72336</v>
      </c>
      <c r="V7" s="3">
        <v>62149</v>
      </c>
      <c r="W7" s="3">
        <v>72072</v>
      </c>
      <c r="X7" s="3">
        <v>67084</v>
      </c>
      <c r="Y7" s="3">
        <v>40411</v>
      </c>
      <c r="Z7" s="3">
        <v>41827</v>
      </c>
      <c r="AA7" s="3">
        <v>49571</v>
      </c>
    </row>
    <row r="8" spans="1:27" ht="15.75" customHeight="1" x14ac:dyDescent="0.35">
      <c r="A8" s="1" t="s">
        <v>24</v>
      </c>
      <c r="B8" s="3">
        <v>176429</v>
      </c>
      <c r="C8" s="3">
        <v>138093</v>
      </c>
      <c r="D8" s="3">
        <v>87305</v>
      </c>
      <c r="E8" s="3">
        <v>146434</v>
      </c>
      <c r="F8" s="3">
        <v>230209</v>
      </c>
      <c r="G8" s="3">
        <v>198014</v>
      </c>
      <c r="H8" s="3">
        <v>189970</v>
      </c>
      <c r="I8" s="3">
        <v>189970</v>
      </c>
      <c r="J8" s="3">
        <v>189970</v>
      </c>
      <c r="K8" s="3">
        <v>189970</v>
      </c>
      <c r="L8" s="3">
        <v>191056</v>
      </c>
      <c r="M8" s="3">
        <v>191056</v>
      </c>
      <c r="N8" s="3">
        <v>199862</v>
      </c>
      <c r="O8" s="3">
        <v>200079</v>
      </c>
      <c r="P8" s="3">
        <v>204756</v>
      </c>
      <c r="Q8" s="3">
        <v>208262</v>
      </c>
      <c r="R8" s="3">
        <v>214236</v>
      </c>
      <c r="S8" s="3">
        <v>256850</v>
      </c>
      <c r="T8" s="3">
        <v>206041</v>
      </c>
      <c r="U8" s="3">
        <v>200036</v>
      </c>
      <c r="V8" s="3">
        <v>195891</v>
      </c>
      <c r="W8" s="3">
        <v>185974</v>
      </c>
      <c r="X8" s="3">
        <v>185474</v>
      </c>
      <c r="Y8" s="3">
        <v>165474</v>
      </c>
      <c r="Z8" s="3">
        <v>165474</v>
      </c>
      <c r="AA8" s="3">
        <v>165474</v>
      </c>
    </row>
    <row r="9" spans="1:27" ht="15.75" customHeight="1" x14ac:dyDescent="0.35">
      <c r="A9" s="1" t="s">
        <v>25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>
        <v>9574</v>
      </c>
      <c r="U9" s="3">
        <v>4722</v>
      </c>
      <c r="V9" s="3">
        <v>17000</v>
      </c>
      <c r="W9" s="3">
        <v>15124</v>
      </c>
      <c r="X9" s="3">
        <v>12156</v>
      </c>
      <c r="Y9" s="3">
        <v>6300</v>
      </c>
      <c r="Z9" s="3">
        <v>5104</v>
      </c>
      <c r="AA9" s="3">
        <v>3946</v>
      </c>
    </row>
    <row r="10" spans="1:27" ht="15.75" customHeight="1" x14ac:dyDescent="0.35">
      <c r="A10" s="1" t="s">
        <v>26</v>
      </c>
      <c r="B10" s="3">
        <v>88384</v>
      </c>
      <c r="C10" s="3">
        <v>56822</v>
      </c>
      <c r="D10" s="3">
        <v>27036</v>
      </c>
      <c r="E10" s="3">
        <v>113343</v>
      </c>
      <c r="F10" s="3">
        <v>93068</v>
      </c>
      <c r="G10" s="3">
        <v>84170</v>
      </c>
      <c r="H10" s="3">
        <v>75809</v>
      </c>
      <c r="I10" s="3">
        <v>67573</v>
      </c>
      <c r="J10" s="3">
        <v>59620</v>
      </c>
      <c r="K10" s="3">
        <v>49284</v>
      </c>
      <c r="L10" s="3">
        <v>38954</v>
      </c>
      <c r="M10" s="3">
        <v>26401</v>
      </c>
      <c r="N10" s="3">
        <v>13376</v>
      </c>
      <c r="O10" s="3">
        <v>112525</v>
      </c>
      <c r="P10" s="3">
        <v>97190</v>
      </c>
      <c r="Q10" s="3">
        <v>78658</v>
      </c>
      <c r="R10" s="3">
        <v>58008</v>
      </c>
      <c r="S10" s="3">
        <v>40834</v>
      </c>
      <c r="T10" s="3">
        <v>20736</v>
      </c>
      <c r="U10" s="3">
        <v>158107</v>
      </c>
      <c r="V10" s="3">
        <v>137069</v>
      </c>
      <c r="W10" s="3">
        <v>123277</v>
      </c>
      <c r="X10" s="3">
        <v>105009</v>
      </c>
      <c r="Y10" s="3">
        <v>92297</v>
      </c>
      <c r="Z10" s="3">
        <v>83479</v>
      </c>
      <c r="AA10" s="3">
        <v>75757</v>
      </c>
    </row>
    <row r="11" spans="1:27" ht="15.75" customHeight="1" x14ac:dyDescent="0.35">
      <c r="A11" s="1" t="s">
        <v>27</v>
      </c>
      <c r="B11" s="3">
        <v>117557</v>
      </c>
      <c r="C11" s="3">
        <v>85995</v>
      </c>
      <c r="D11" s="3">
        <v>56209</v>
      </c>
      <c r="E11" s="3">
        <v>29173</v>
      </c>
      <c r="F11" s="3">
        <v>8898</v>
      </c>
      <c r="G11" s="3">
        <v>118037</v>
      </c>
      <c r="H11" s="3">
        <v>109676</v>
      </c>
      <c r="I11" s="3">
        <v>101440</v>
      </c>
      <c r="J11" s="3">
        <v>93487</v>
      </c>
      <c r="K11" s="3">
        <v>83151</v>
      </c>
      <c r="L11" s="3">
        <v>72821</v>
      </c>
      <c r="M11" s="3">
        <v>60268</v>
      </c>
      <c r="N11" s="3">
        <v>47243</v>
      </c>
      <c r="O11" s="3">
        <v>33867</v>
      </c>
      <c r="P11" s="3">
        <v>18532</v>
      </c>
      <c r="Q11" s="3">
        <v>113488</v>
      </c>
      <c r="R11" s="3">
        <v>92838</v>
      </c>
      <c r="S11" s="3">
        <v>75664</v>
      </c>
      <c r="T11" s="3">
        <v>55566</v>
      </c>
      <c r="U11" s="3">
        <v>34830</v>
      </c>
      <c r="V11" s="3">
        <v>13792</v>
      </c>
      <c r="W11" s="3">
        <v>128300</v>
      </c>
      <c r="X11" s="3">
        <v>110032</v>
      </c>
      <c r="Y11" s="3">
        <v>97320</v>
      </c>
      <c r="Z11" s="3">
        <v>88502</v>
      </c>
      <c r="AA11" s="3">
        <v>80780</v>
      </c>
    </row>
    <row r="12" spans="1:27" ht="15.75" customHeight="1" x14ac:dyDescent="0.35">
      <c r="A12" s="6" t="s">
        <v>28</v>
      </c>
      <c r="B12" s="3">
        <v>35624</v>
      </c>
      <c r="C12" s="3">
        <v>41088</v>
      </c>
      <c r="D12" s="3">
        <v>41654</v>
      </c>
      <c r="E12" s="3">
        <v>46829</v>
      </c>
      <c r="F12" s="3">
        <v>32590</v>
      </c>
      <c r="G12" s="3">
        <v>60597</v>
      </c>
      <c r="H12" s="3">
        <v>63530</v>
      </c>
      <c r="I12" s="3">
        <v>59291</v>
      </c>
      <c r="J12" s="3">
        <v>58668</v>
      </c>
      <c r="K12" s="3">
        <v>58668</v>
      </c>
      <c r="L12" s="3">
        <v>56263</v>
      </c>
      <c r="M12" s="3">
        <v>57469</v>
      </c>
      <c r="N12" s="3">
        <v>54116</v>
      </c>
      <c r="O12" s="3">
        <v>49632</v>
      </c>
      <c r="P12" s="3">
        <v>41789</v>
      </c>
      <c r="Q12" s="3">
        <v>47798</v>
      </c>
      <c r="R12" s="3">
        <v>40667</v>
      </c>
      <c r="S12" s="3">
        <v>34978</v>
      </c>
      <c r="T12" s="3">
        <v>29479</v>
      </c>
      <c r="U12" s="3">
        <v>20613</v>
      </c>
      <c r="V12" s="3">
        <v>24231</v>
      </c>
      <c r="W12" s="3">
        <v>20705</v>
      </c>
      <c r="X12" s="3">
        <v>19156</v>
      </c>
      <c r="Y12" s="3">
        <f>X12-2878</f>
        <v>16278</v>
      </c>
      <c r="Z12" s="3">
        <v>20141</v>
      </c>
      <c r="AA12" s="3">
        <v>18664</v>
      </c>
    </row>
    <row r="13" spans="1:27" ht="15.75" customHeight="1" x14ac:dyDescent="0.35">
      <c r="A13" s="1" t="s">
        <v>48</v>
      </c>
      <c r="B13" s="3">
        <v>60</v>
      </c>
      <c r="C13" s="3">
        <v>60</v>
      </c>
      <c r="D13" s="3">
        <v>60</v>
      </c>
      <c r="E13" s="3">
        <v>60</v>
      </c>
      <c r="F13" s="3">
        <v>4628</v>
      </c>
      <c r="G13" s="3">
        <v>4628</v>
      </c>
      <c r="H13" s="3">
        <v>4628</v>
      </c>
      <c r="I13" s="3">
        <v>4628</v>
      </c>
      <c r="J13" s="3">
        <v>4503</v>
      </c>
      <c r="K13" s="3">
        <v>4503</v>
      </c>
      <c r="L13" s="3">
        <v>4405</v>
      </c>
      <c r="M13" s="3">
        <v>4182</v>
      </c>
      <c r="N13" s="3">
        <v>4015</v>
      </c>
      <c r="O13" s="3">
        <v>3715</v>
      </c>
      <c r="P13" s="3">
        <v>3534</v>
      </c>
      <c r="Q13" s="3">
        <v>3271</v>
      </c>
      <c r="R13" s="3">
        <v>2840</v>
      </c>
      <c r="S13" s="3">
        <v>2588</v>
      </c>
      <c r="T13" s="3">
        <v>2177</v>
      </c>
      <c r="U13" s="3">
        <v>1996</v>
      </c>
      <c r="V13" s="3">
        <v>1745</v>
      </c>
      <c r="W13" s="3">
        <v>1637</v>
      </c>
      <c r="X13" s="3">
        <v>1582</v>
      </c>
      <c r="Y13" s="3">
        <v>0</v>
      </c>
      <c r="Z13" s="3">
        <v>0</v>
      </c>
      <c r="AA13" s="3">
        <v>0</v>
      </c>
    </row>
    <row r="14" spans="1:27" ht="13.5" x14ac:dyDescent="0.35">
      <c r="A14" s="1" t="s">
        <v>29</v>
      </c>
      <c r="B14" s="3">
        <v>3400</v>
      </c>
      <c r="C14" s="3">
        <v>3400</v>
      </c>
      <c r="D14" s="3">
        <v>3400</v>
      </c>
      <c r="E14" s="3">
        <v>6390</v>
      </c>
      <c r="F14" s="3">
        <v>6253</v>
      </c>
      <c r="G14" s="3">
        <v>6622</v>
      </c>
      <c r="H14" s="3">
        <v>6512</v>
      </c>
      <c r="I14" s="3">
        <v>6515</v>
      </c>
      <c r="J14" s="3">
        <v>6421</v>
      </c>
      <c r="K14" s="3">
        <v>6421</v>
      </c>
      <c r="L14" s="3">
        <v>6393</v>
      </c>
      <c r="M14" s="3">
        <v>6320</v>
      </c>
      <c r="N14" s="3">
        <v>6257</v>
      </c>
      <c r="O14" s="3">
        <v>6232</v>
      </c>
      <c r="P14" s="3">
        <v>6144</v>
      </c>
      <c r="Q14" s="3">
        <v>6087</v>
      </c>
      <c r="R14" s="3">
        <v>6047</v>
      </c>
      <c r="S14" s="3">
        <v>6007</v>
      </c>
      <c r="T14" s="3">
        <v>5875</v>
      </c>
      <c r="U14" s="3">
        <v>5852</v>
      </c>
      <c r="V14" s="3">
        <v>5832</v>
      </c>
      <c r="W14" s="3">
        <v>5840</v>
      </c>
      <c r="X14" s="3">
        <v>5774</v>
      </c>
      <c r="Y14" s="3">
        <v>0</v>
      </c>
      <c r="Z14" s="3">
        <v>0</v>
      </c>
      <c r="AA14" s="3">
        <v>0</v>
      </c>
    </row>
    <row r="15" spans="1:27" ht="13.5" x14ac:dyDescent="0.35">
      <c r="A15" s="1" t="s">
        <v>46</v>
      </c>
      <c r="B15" s="3">
        <v>240</v>
      </c>
      <c r="C15" s="3">
        <v>240</v>
      </c>
      <c r="D15" s="3">
        <v>1680</v>
      </c>
      <c r="E15" s="3">
        <v>1680</v>
      </c>
      <c r="F15" s="3">
        <v>1680</v>
      </c>
      <c r="G15" s="3">
        <v>1560</v>
      </c>
      <c r="H15" s="3">
        <v>1140</v>
      </c>
      <c r="I15" s="3">
        <v>660</v>
      </c>
      <c r="J15" s="3">
        <v>326</v>
      </c>
      <c r="K15" s="3">
        <v>326</v>
      </c>
      <c r="L15" s="3">
        <v>256</v>
      </c>
      <c r="M15" s="3">
        <v>85</v>
      </c>
      <c r="N15" s="3">
        <v>85</v>
      </c>
      <c r="O15" s="3">
        <v>85</v>
      </c>
      <c r="P15" s="3">
        <v>85</v>
      </c>
      <c r="Q15" s="3">
        <v>85</v>
      </c>
      <c r="R15" s="3">
        <v>94</v>
      </c>
      <c r="S15" s="3">
        <v>94</v>
      </c>
      <c r="T15" s="3">
        <v>94</v>
      </c>
      <c r="U15" s="3">
        <v>94</v>
      </c>
      <c r="V15" s="3">
        <v>94</v>
      </c>
      <c r="W15" s="3">
        <v>94</v>
      </c>
      <c r="X15" s="3">
        <v>94</v>
      </c>
      <c r="Y15" s="3">
        <v>94</v>
      </c>
      <c r="Z15" s="3">
        <v>94</v>
      </c>
      <c r="AA15" s="3">
        <v>94</v>
      </c>
    </row>
    <row r="16" spans="1:27" ht="13.5" x14ac:dyDescent="0.35">
      <c r="A16" s="1" t="s">
        <v>47</v>
      </c>
      <c r="B16" s="3">
        <v>2340</v>
      </c>
      <c r="C16" s="3">
        <v>2340</v>
      </c>
      <c r="D16" s="3">
        <v>1740</v>
      </c>
      <c r="E16" s="3">
        <v>1740</v>
      </c>
      <c r="F16" s="3">
        <v>1740</v>
      </c>
      <c r="G16" s="3">
        <v>1740</v>
      </c>
      <c r="H16" s="3">
        <v>180</v>
      </c>
      <c r="I16" s="3">
        <v>180</v>
      </c>
      <c r="J16" s="3">
        <v>180</v>
      </c>
      <c r="K16" s="3">
        <v>180</v>
      </c>
      <c r="L16" s="3">
        <v>158</v>
      </c>
      <c r="M16" s="3">
        <v>158</v>
      </c>
      <c r="N16" s="3">
        <v>87</v>
      </c>
      <c r="O16" s="3">
        <v>87</v>
      </c>
      <c r="P16" s="3">
        <v>87</v>
      </c>
      <c r="Q16" s="3">
        <v>87</v>
      </c>
      <c r="R16" s="3">
        <v>89</v>
      </c>
      <c r="S16" s="3">
        <v>89</v>
      </c>
      <c r="T16" s="3">
        <v>79</v>
      </c>
      <c r="U16" s="3">
        <v>79</v>
      </c>
      <c r="V16" s="3">
        <v>79</v>
      </c>
      <c r="W16" s="3">
        <v>79</v>
      </c>
      <c r="X16" s="3">
        <v>79</v>
      </c>
      <c r="Y16" s="3">
        <v>79</v>
      </c>
      <c r="Z16" s="3">
        <v>78</v>
      </c>
      <c r="AA16" s="3">
        <v>76</v>
      </c>
    </row>
    <row r="17" spans="1:27" ht="13.5" x14ac:dyDescent="0.35">
      <c r="A17" s="1" t="s">
        <v>30</v>
      </c>
      <c r="B17" s="7">
        <v>4983</v>
      </c>
      <c r="C17" s="7">
        <v>4983</v>
      </c>
      <c r="D17" s="7">
        <v>4983</v>
      </c>
      <c r="E17" s="7">
        <v>4983</v>
      </c>
      <c r="F17" s="7">
        <v>3688</v>
      </c>
      <c r="G17" s="7">
        <v>1857</v>
      </c>
      <c r="H17" s="7">
        <v>1891</v>
      </c>
      <c r="I17" s="7">
        <v>1857</v>
      </c>
      <c r="J17" s="7">
        <v>1678</v>
      </c>
      <c r="K17" s="7">
        <v>1678</v>
      </c>
      <c r="L17" s="7">
        <v>1257</v>
      </c>
      <c r="M17" s="7">
        <v>714</v>
      </c>
      <c r="N17" s="7">
        <v>443</v>
      </c>
      <c r="O17" s="7">
        <v>315</v>
      </c>
      <c r="P17" s="7">
        <v>313</v>
      </c>
      <c r="Q17" s="7">
        <v>313</v>
      </c>
      <c r="R17" s="7">
        <v>312</v>
      </c>
      <c r="S17" s="7">
        <v>312</v>
      </c>
      <c r="T17" s="7">
        <v>241</v>
      </c>
      <c r="U17" s="7">
        <v>241</v>
      </c>
      <c r="V17" s="7">
        <v>217</v>
      </c>
      <c r="W17" s="7">
        <v>214</v>
      </c>
      <c r="X17" s="7">
        <v>208</v>
      </c>
      <c r="Y17" s="7">
        <v>208</v>
      </c>
      <c r="Z17" s="7">
        <v>150</v>
      </c>
      <c r="AA17" s="7">
        <v>145</v>
      </c>
    </row>
    <row r="18" spans="1:27" ht="13.5" x14ac:dyDescent="0.35">
      <c r="A18" s="1" t="s">
        <v>31</v>
      </c>
      <c r="B18" s="7" t="s">
        <v>3</v>
      </c>
      <c r="C18" s="7" t="s">
        <v>3</v>
      </c>
      <c r="D18" s="7" t="s">
        <v>3</v>
      </c>
      <c r="E18" s="5">
        <v>5000</v>
      </c>
      <c r="F18" s="7">
        <v>4440</v>
      </c>
      <c r="G18" s="7">
        <v>3440</v>
      </c>
      <c r="H18" s="7">
        <v>1193</v>
      </c>
      <c r="I18" s="7">
        <v>356</v>
      </c>
      <c r="J18" s="7">
        <v>304</v>
      </c>
      <c r="K18" s="7">
        <v>304</v>
      </c>
      <c r="L18" s="7">
        <v>235</v>
      </c>
      <c r="M18" s="7">
        <v>174</v>
      </c>
      <c r="N18" s="7">
        <v>167</v>
      </c>
      <c r="O18" s="7">
        <v>167</v>
      </c>
      <c r="P18" s="7">
        <v>157</v>
      </c>
      <c r="Q18" s="7">
        <v>157</v>
      </c>
      <c r="R18" s="7">
        <v>155</v>
      </c>
      <c r="S18" s="7">
        <v>155</v>
      </c>
      <c r="T18" s="7">
        <v>150</v>
      </c>
      <c r="U18" s="7">
        <v>150</v>
      </c>
      <c r="V18" s="7">
        <v>118</v>
      </c>
      <c r="W18" s="7">
        <v>118</v>
      </c>
      <c r="X18" s="7">
        <v>105</v>
      </c>
      <c r="Y18" s="7">
        <v>105</v>
      </c>
      <c r="Z18" s="7">
        <v>64</v>
      </c>
      <c r="AA18" s="7">
        <v>64</v>
      </c>
    </row>
    <row r="19" spans="1:27" ht="13.5" x14ac:dyDescent="0.35">
      <c r="A19" s="1" t="s">
        <v>32</v>
      </c>
      <c r="B19" s="7" t="s">
        <v>3</v>
      </c>
      <c r="C19" s="7" t="s">
        <v>3</v>
      </c>
      <c r="D19" s="7" t="s">
        <v>3</v>
      </c>
      <c r="E19" s="5">
        <v>2500</v>
      </c>
      <c r="F19" s="7">
        <v>960</v>
      </c>
      <c r="G19" s="7">
        <v>1769</v>
      </c>
      <c r="H19" s="7">
        <v>859</v>
      </c>
      <c r="I19" s="7">
        <v>451</v>
      </c>
      <c r="J19" s="7">
        <v>290</v>
      </c>
      <c r="K19" s="7">
        <v>290</v>
      </c>
      <c r="L19" s="7">
        <v>138</v>
      </c>
      <c r="M19" s="7">
        <v>139</v>
      </c>
      <c r="N19" s="7">
        <v>138</v>
      </c>
      <c r="O19" s="7">
        <v>131</v>
      </c>
      <c r="P19" s="7">
        <v>99</v>
      </c>
      <c r="Q19" s="7">
        <v>99</v>
      </c>
      <c r="R19" s="7">
        <v>89</v>
      </c>
      <c r="S19" s="7">
        <v>89</v>
      </c>
      <c r="T19" s="7">
        <v>86</v>
      </c>
      <c r="U19" s="7">
        <v>86</v>
      </c>
      <c r="V19" s="7">
        <v>86</v>
      </c>
      <c r="W19" s="7">
        <v>86</v>
      </c>
      <c r="X19" s="7">
        <v>83</v>
      </c>
      <c r="Y19" s="7">
        <v>83</v>
      </c>
      <c r="Z19" s="7">
        <v>29</v>
      </c>
      <c r="AA19" s="7">
        <v>28</v>
      </c>
    </row>
    <row r="20" spans="1:27" ht="13.5" x14ac:dyDescent="0.35">
      <c r="A20" s="1" t="s">
        <v>33</v>
      </c>
      <c r="B20" s="7" t="s">
        <v>3</v>
      </c>
      <c r="C20" s="7" t="s">
        <v>3</v>
      </c>
      <c r="D20" s="7" t="s">
        <v>3</v>
      </c>
      <c r="E20" s="7" t="s">
        <v>3</v>
      </c>
      <c r="F20" s="7" t="s">
        <v>3</v>
      </c>
      <c r="G20" s="7" t="s">
        <v>3</v>
      </c>
      <c r="H20" s="7" t="s">
        <v>3</v>
      </c>
      <c r="I20" s="5">
        <v>9975</v>
      </c>
      <c r="J20" s="7">
        <v>6009</v>
      </c>
      <c r="K20" s="7">
        <v>6009</v>
      </c>
      <c r="L20" s="7">
        <v>4432</v>
      </c>
      <c r="M20" s="7">
        <v>2598</v>
      </c>
      <c r="N20" s="7">
        <v>992</v>
      </c>
      <c r="O20" s="7">
        <v>450</v>
      </c>
      <c r="P20" s="7">
        <v>213</v>
      </c>
      <c r="Q20" s="7">
        <v>213</v>
      </c>
      <c r="R20" s="7">
        <v>208</v>
      </c>
      <c r="S20" s="7">
        <v>208</v>
      </c>
      <c r="T20" s="7">
        <v>208</v>
      </c>
      <c r="U20" s="7">
        <v>208</v>
      </c>
      <c r="V20" s="7">
        <v>206</v>
      </c>
      <c r="W20" s="7">
        <v>206</v>
      </c>
      <c r="X20" s="7">
        <v>142</v>
      </c>
      <c r="Y20" s="7">
        <v>141</v>
      </c>
      <c r="Z20" s="7">
        <v>141</v>
      </c>
      <c r="AA20" s="7">
        <v>141</v>
      </c>
    </row>
    <row r="21" spans="1:27" ht="13.5" x14ac:dyDescent="0.35">
      <c r="A21" s="1" t="s">
        <v>34</v>
      </c>
      <c r="B21" s="7" t="s">
        <v>3</v>
      </c>
      <c r="C21" s="7" t="s">
        <v>3</v>
      </c>
      <c r="D21" s="7" t="s">
        <v>3</v>
      </c>
      <c r="E21" s="7" t="s">
        <v>3</v>
      </c>
      <c r="F21" s="7" t="s">
        <v>3</v>
      </c>
      <c r="G21" s="7" t="s">
        <v>3</v>
      </c>
      <c r="H21" s="7" t="s">
        <v>3</v>
      </c>
      <c r="I21" s="5">
        <v>5000</v>
      </c>
      <c r="J21" s="7">
        <v>3079</v>
      </c>
      <c r="K21" s="7">
        <v>3079</v>
      </c>
      <c r="L21" s="7">
        <v>2123</v>
      </c>
      <c r="M21" s="7">
        <v>1439</v>
      </c>
      <c r="N21" s="7">
        <v>1073</v>
      </c>
      <c r="O21" s="7">
        <v>771</v>
      </c>
      <c r="P21" s="7">
        <v>352</v>
      </c>
      <c r="Q21" s="7">
        <v>352</v>
      </c>
      <c r="R21" s="7">
        <v>320</v>
      </c>
      <c r="S21" s="7">
        <v>320</v>
      </c>
      <c r="T21" s="7">
        <v>308</v>
      </c>
      <c r="U21" s="7">
        <v>307</v>
      </c>
      <c r="V21" s="7">
        <v>306</v>
      </c>
      <c r="W21" s="7">
        <v>296</v>
      </c>
      <c r="X21" s="7">
        <v>263</v>
      </c>
      <c r="Y21" s="7">
        <v>262</v>
      </c>
      <c r="Z21" s="7">
        <v>190</v>
      </c>
      <c r="AA21" s="7">
        <v>190</v>
      </c>
    </row>
    <row r="22" spans="1:27" ht="13.5" x14ac:dyDescent="0.35">
      <c r="A22" s="1" t="s">
        <v>35</v>
      </c>
      <c r="B22" s="7" t="s">
        <v>3</v>
      </c>
      <c r="C22" s="7" t="s">
        <v>3</v>
      </c>
      <c r="D22" s="7" t="s">
        <v>3</v>
      </c>
      <c r="E22" s="7" t="s">
        <v>3</v>
      </c>
      <c r="F22" s="7" t="s">
        <v>3</v>
      </c>
      <c r="G22" s="7" t="s">
        <v>3</v>
      </c>
      <c r="H22" s="7" t="s">
        <v>3</v>
      </c>
      <c r="I22" s="7" t="s">
        <v>3</v>
      </c>
      <c r="J22" s="7" t="s">
        <v>3</v>
      </c>
      <c r="K22" s="5">
        <v>5000</v>
      </c>
      <c r="L22" s="7">
        <v>3708</v>
      </c>
      <c r="M22" s="7">
        <v>934</v>
      </c>
      <c r="N22" s="7">
        <v>451</v>
      </c>
      <c r="O22" s="7">
        <v>346</v>
      </c>
      <c r="P22" s="7">
        <v>258</v>
      </c>
      <c r="Q22" s="7">
        <v>258</v>
      </c>
      <c r="R22" s="7">
        <v>243</v>
      </c>
      <c r="S22" s="7">
        <v>243</v>
      </c>
      <c r="T22" s="7">
        <v>177</v>
      </c>
      <c r="U22" s="7">
        <v>177</v>
      </c>
      <c r="V22" s="7">
        <v>177</v>
      </c>
      <c r="W22" s="7">
        <v>167</v>
      </c>
      <c r="X22" s="7">
        <v>145</v>
      </c>
      <c r="Y22" s="7">
        <v>144</v>
      </c>
      <c r="Z22" s="7">
        <v>142</v>
      </c>
      <c r="AA22" s="7">
        <v>138</v>
      </c>
    </row>
    <row r="23" spans="1:27" ht="13.5" x14ac:dyDescent="0.35">
      <c r="A23" s="6" t="s">
        <v>36</v>
      </c>
      <c r="B23" s="3" t="s">
        <v>3</v>
      </c>
      <c r="C23" s="3" t="s">
        <v>3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5">
        <v>5000</v>
      </c>
      <c r="L23" s="3">
        <v>3111</v>
      </c>
      <c r="M23" s="3">
        <v>368</v>
      </c>
      <c r="N23" s="3">
        <v>8093</v>
      </c>
      <c r="O23" s="3">
        <v>1316</v>
      </c>
      <c r="P23" s="3">
        <v>10190</v>
      </c>
      <c r="Q23" s="3">
        <v>3965</v>
      </c>
      <c r="R23" s="3">
        <v>509</v>
      </c>
      <c r="S23" s="3">
        <v>38</v>
      </c>
      <c r="T23" s="3">
        <v>10194</v>
      </c>
      <c r="U23" s="3">
        <v>10194</v>
      </c>
      <c r="V23" s="3">
        <v>3896</v>
      </c>
      <c r="W23" s="3">
        <v>4677</v>
      </c>
      <c r="X23" s="3">
        <v>2231</v>
      </c>
      <c r="Y23" s="3">
        <f>X23-864</f>
        <v>1367</v>
      </c>
      <c r="Z23" s="3">
        <v>920</v>
      </c>
      <c r="AA23" s="3">
        <v>8904</v>
      </c>
    </row>
    <row r="24" spans="1:27" ht="13.5" x14ac:dyDescent="0.35">
      <c r="A24" s="1" t="s">
        <v>37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5">
        <v>9975</v>
      </c>
      <c r="O24" s="3">
        <v>6376</v>
      </c>
      <c r="P24" s="3">
        <v>2836</v>
      </c>
      <c r="Q24" s="3">
        <v>942</v>
      </c>
      <c r="R24" s="3">
        <v>7380</v>
      </c>
      <c r="S24" s="3">
        <v>4838</v>
      </c>
      <c r="T24" s="3">
        <v>1665</v>
      </c>
      <c r="U24" s="3">
        <v>5655</v>
      </c>
      <c r="V24" s="3">
        <v>3190</v>
      </c>
      <c r="W24" s="3">
        <v>11269</v>
      </c>
      <c r="X24" s="3">
        <v>8245</v>
      </c>
      <c r="Y24" s="3">
        <f>X24-1945</f>
        <v>6300</v>
      </c>
      <c r="Z24" s="3">
        <v>4945</v>
      </c>
      <c r="AA24" s="3">
        <v>3838</v>
      </c>
    </row>
    <row r="25" spans="1:27" ht="13.5" x14ac:dyDescent="0.35">
      <c r="A25" s="1" t="s">
        <v>38</v>
      </c>
      <c r="B25" s="3" t="s">
        <v>3</v>
      </c>
      <c r="C25" s="3" t="s">
        <v>3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5">
        <v>9975</v>
      </c>
      <c r="P25" s="3">
        <v>7608</v>
      </c>
      <c r="Q25" s="3">
        <v>4117</v>
      </c>
      <c r="R25" s="3">
        <v>1174</v>
      </c>
      <c r="S25" s="3">
        <v>578</v>
      </c>
      <c r="T25" s="3">
        <v>10289</v>
      </c>
      <c r="U25" s="3">
        <v>6787</v>
      </c>
      <c r="V25" s="3">
        <v>5067</v>
      </c>
      <c r="W25" s="3">
        <v>4488</v>
      </c>
      <c r="X25" s="3">
        <v>1746</v>
      </c>
      <c r="Y25" s="3">
        <f>X25-1307</f>
        <v>439</v>
      </c>
      <c r="Z25" s="3">
        <v>656</v>
      </c>
      <c r="AA25" s="3">
        <v>656</v>
      </c>
    </row>
    <row r="26" spans="1:27" ht="13.5" x14ac:dyDescent="0.35">
      <c r="A26" s="1" t="s">
        <v>39</v>
      </c>
      <c r="B26" s="3" t="s">
        <v>3</v>
      </c>
      <c r="C26" s="3" t="s">
        <v>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5">
        <v>9975</v>
      </c>
      <c r="R26" s="3">
        <v>7035</v>
      </c>
      <c r="S26" s="3">
        <v>4289</v>
      </c>
      <c r="T26" s="3">
        <v>2388</v>
      </c>
      <c r="U26" s="3">
        <v>1139</v>
      </c>
      <c r="V26" s="3">
        <v>906</v>
      </c>
      <c r="W26" s="3">
        <v>802</v>
      </c>
      <c r="X26" s="3">
        <v>754</v>
      </c>
      <c r="Y26" s="3">
        <f>X26-25</f>
        <v>729</v>
      </c>
      <c r="Z26" s="3">
        <v>702</v>
      </c>
      <c r="AA26" s="3">
        <v>682</v>
      </c>
    </row>
    <row r="27" spans="1:27" ht="13.5" x14ac:dyDescent="0.35">
      <c r="A27" s="1" t="s">
        <v>40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5">
        <v>9975</v>
      </c>
      <c r="S27" s="3">
        <v>7822</v>
      </c>
      <c r="T27" s="3">
        <v>3475</v>
      </c>
      <c r="U27" s="3">
        <v>920</v>
      </c>
      <c r="V27" s="3">
        <v>513</v>
      </c>
      <c r="W27" s="3">
        <v>497</v>
      </c>
      <c r="X27" s="3">
        <v>475</v>
      </c>
      <c r="Y27" s="3">
        <v>469</v>
      </c>
      <c r="Z27" s="3">
        <v>468</v>
      </c>
      <c r="AA27" s="3">
        <v>438</v>
      </c>
    </row>
    <row r="28" spans="1:27" ht="13.5" x14ac:dyDescent="0.35">
      <c r="A28" s="1" t="s">
        <v>41</v>
      </c>
      <c r="B28" s="3" t="s">
        <v>3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5">
        <v>5000</v>
      </c>
      <c r="T28" s="3">
        <v>3667</v>
      </c>
      <c r="U28" s="3">
        <v>2694</v>
      </c>
      <c r="V28" s="3">
        <v>1607</v>
      </c>
      <c r="W28" s="3">
        <v>1099</v>
      </c>
      <c r="X28" s="3">
        <v>1007</v>
      </c>
      <c r="Y28" s="3">
        <v>935</v>
      </c>
      <c r="Z28" s="3">
        <v>883</v>
      </c>
      <c r="AA28" s="3">
        <v>854</v>
      </c>
    </row>
    <row r="29" spans="1:27" ht="13.5" x14ac:dyDescent="0.35">
      <c r="A29" s="1" t="s">
        <v>42</v>
      </c>
      <c r="B29" s="3" t="s">
        <v>3</v>
      </c>
      <c r="C29" s="3" t="s">
        <v>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5">
        <v>5000</v>
      </c>
      <c r="T29" s="3">
        <v>3178</v>
      </c>
      <c r="U29" s="3">
        <v>1905</v>
      </c>
      <c r="V29" s="3">
        <v>1297</v>
      </c>
      <c r="W29" s="3">
        <v>1025</v>
      </c>
      <c r="X29" s="3">
        <v>838</v>
      </c>
      <c r="Y29" s="3">
        <v>714</v>
      </c>
      <c r="Z29" s="3">
        <v>624</v>
      </c>
      <c r="AA29" s="3">
        <v>595</v>
      </c>
    </row>
    <row r="30" spans="1:27" ht="13.5" x14ac:dyDescent="0.35">
      <c r="A30" s="1" t="s">
        <v>43</v>
      </c>
      <c r="B30" s="3" t="s">
        <v>3</v>
      </c>
      <c r="C30" s="3" t="s">
        <v>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5">
        <v>9975</v>
      </c>
      <c r="W30" s="3">
        <v>6894</v>
      </c>
      <c r="X30" s="3">
        <v>2433</v>
      </c>
      <c r="Y30" s="3">
        <v>638</v>
      </c>
      <c r="Z30" s="3">
        <v>719</v>
      </c>
      <c r="AA30" s="3">
        <v>674</v>
      </c>
    </row>
    <row r="31" spans="1:27" ht="13.5" x14ac:dyDescent="0.35">
      <c r="A31" s="1" t="s">
        <v>49</v>
      </c>
      <c r="B31" s="3" t="s">
        <v>3</v>
      </c>
      <c r="C31" s="3" t="s">
        <v>3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  <c r="N31" s="3" t="s">
        <v>3</v>
      </c>
      <c r="O31" s="3" t="s">
        <v>3</v>
      </c>
      <c r="P31" s="3" t="s">
        <v>3</v>
      </c>
      <c r="Q31" s="3" t="s">
        <v>3</v>
      </c>
      <c r="R31" s="3" t="s">
        <v>3</v>
      </c>
      <c r="S31" s="3" t="s">
        <v>3</v>
      </c>
      <c r="T31" s="3" t="s">
        <v>3</v>
      </c>
      <c r="U31" s="3" t="s">
        <v>3</v>
      </c>
      <c r="V31" s="3" t="s">
        <v>3</v>
      </c>
      <c r="W31" s="5">
        <v>5000</v>
      </c>
      <c r="X31" s="3">
        <v>1202</v>
      </c>
      <c r="Y31" s="3">
        <v>1469</v>
      </c>
      <c r="Z31" s="3">
        <v>761</v>
      </c>
      <c r="AA31" s="3">
        <v>499</v>
      </c>
    </row>
    <row r="32" spans="1:27" ht="13.5" x14ac:dyDescent="0.35">
      <c r="A32" s="1" t="s">
        <v>44</v>
      </c>
      <c r="B32" s="3" t="s">
        <v>3</v>
      </c>
      <c r="C32" s="3" t="s">
        <v>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8"/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5">
        <v>9975</v>
      </c>
      <c r="Y32" s="3">
        <f>X32-950</f>
        <v>9025</v>
      </c>
      <c r="Z32" s="3">
        <v>5414</v>
      </c>
      <c r="AA32" s="3">
        <v>3203</v>
      </c>
    </row>
    <row r="33" spans="1:27" ht="13.5" x14ac:dyDescent="0.35">
      <c r="A33" s="1" t="s">
        <v>45</v>
      </c>
      <c r="B33" s="4">
        <f t="shared" ref="B33:I33" si="3">SUM(B12:B19)</f>
        <v>46647</v>
      </c>
      <c r="C33" s="4">
        <f t="shared" si="3"/>
        <v>52111</v>
      </c>
      <c r="D33" s="4">
        <f t="shared" si="3"/>
        <v>53517</v>
      </c>
      <c r="E33" s="4">
        <f t="shared" si="3"/>
        <v>69182</v>
      </c>
      <c r="F33" s="4">
        <f t="shared" si="3"/>
        <v>55979</v>
      </c>
      <c r="G33" s="4">
        <f t="shared" si="3"/>
        <v>82213</v>
      </c>
      <c r="H33" s="4">
        <f t="shared" si="3"/>
        <v>79933</v>
      </c>
      <c r="I33" s="4">
        <f t="shared" si="3"/>
        <v>73938</v>
      </c>
      <c r="J33" s="4">
        <f>SUM(J12:J21)</f>
        <v>81458</v>
      </c>
      <c r="K33" s="4">
        <f t="shared" ref="K33:L33" si="4">SUM(K12:K23)</f>
        <v>91458</v>
      </c>
      <c r="L33" s="4">
        <f t="shared" si="4"/>
        <v>82479</v>
      </c>
      <c r="M33" s="4">
        <f t="shared" ref="M33:Q33" si="5">SUM(M12:M25)</f>
        <v>74580</v>
      </c>
      <c r="N33" s="4">
        <f t="shared" si="5"/>
        <v>85892</v>
      </c>
      <c r="O33" s="4">
        <f t="shared" si="5"/>
        <v>79598</v>
      </c>
      <c r="P33" s="4">
        <f t="shared" si="5"/>
        <v>73665</v>
      </c>
      <c r="Q33" s="4">
        <f t="shared" si="5"/>
        <v>67744</v>
      </c>
      <c r="R33" s="4">
        <f>SUM(R12:R26)</f>
        <v>67162</v>
      </c>
      <c r="S33" s="4">
        <f>SUM(S12:S27)</f>
        <v>62648</v>
      </c>
      <c r="T33" s="4">
        <f t="shared" ref="T33:X33" si="6">SUM(T12:T32)</f>
        <v>73730</v>
      </c>
      <c r="U33" s="4">
        <f t="shared" si="6"/>
        <v>59097</v>
      </c>
      <c r="V33" s="4">
        <f t="shared" si="6"/>
        <v>59542</v>
      </c>
      <c r="W33" s="4">
        <f t="shared" si="6"/>
        <v>65193</v>
      </c>
      <c r="X33" s="4">
        <f t="shared" si="6"/>
        <v>56537</v>
      </c>
      <c r="Y33" s="4">
        <f t="shared" ref="Y33:Z33" si="7">SUM(Y12:Y31)</f>
        <v>30454</v>
      </c>
      <c r="Z33" s="4">
        <f t="shared" si="7"/>
        <v>31707</v>
      </c>
      <c r="AA33" s="4">
        <f>SUM(AA12:AA32)</f>
        <v>39883</v>
      </c>
    </row>
    <row r="34" spans="1:27" ht="13.5" x14ac:dyDescent="0.35">
      <c r="A34" s="1" t="s">
        <v>7</v>
      </c>
      <c r="B34" s="7" t="s">
        <v>3</v>
      </c>
      <c r="C34" s="7" t="s">
        <v>3</v>
      </c>
      <c r="D34" s="7" t="s">
        <v>3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3">
        <v>4273</v>
      </c>
      <c r="L34" s="3">
        <v>5472</v>
      </c>
      <c r="M34" s="3">
        <v>7451</v>
      </c>
      <c r="N34" s="3">
        <v>7616</v>
      </c>
      <c r="O34" s="3">
        <v>7984</v>
      </c>
      <c r="P34" s="3">
        <v>8986</v>
      </c>
      <c r="Q34" s="3">
        <v>9078</v>
      </c>
      <c r="R34" s="3">
        <v>11373</v>
      </c>
      <c r="S34" s="3">
        <v>10056</v>
      </c>
      <c r="T34" s="3">
        <v>12327</v>
      </c>
      <c r="U34" s="3">
        <v>11861</v>
      </c>
      <c r="V34" s="3">
        <v>11857</v>
      </c>
      <c r="W34" s="3">
        <v>7514</v>
      </c>
      <c r="X34" s="3">
        <v>6505</v>
      </c>
      <c r="Y34" s="3">
        <v>6407</v>
      </c>
      <c r="Z34" s="3">
        <v>6547.74</v>
      </c>
      <c r="AA34" s="3">
        <v>4718</v>
      </c>
    </row>
    <row r="35" spans="1:27" ht="13.5" x14ac:dyDescent="0.35">
      <c r="A35" s="1" t="s">
        <v>8</v>
      </c>
      <c r="B35" s="7" t="s">
        <v>3</v>
      </c>
      <c r="C35" s="7" t="s">
        <v>3</v>
      </c>
      <c r="D35" s="7" t="s">
        <v>3</v>
      </c>
      <c r="E35" s="7" t="s">
        <v>3</v>
      </c>
      <c r="F35" s="7" t="s">
        <v>3</v>
      </c>
      <c r="G35" s="7" t="s">
        <v>3</v>
      </c>
      <c r="H35" s="7" t="s">
        <v>3</v>
      </c>
      <c r="I35" s="7" t="s">
        <v>3</v>
      </c>
      <c r="J35" s="7" t="s">
        <v>3</v>
      </c>
      <c r="K35" s="3">
        <v>4912</v>
      </c>
      <c r="L35" s="3">
        <v>4865</v>
      </c>
      <c r="M35" s="3">
        <v>5102</v>
      </c>
      <c r="N35" s="3">
        <v>5409</v>
      </c>
      <c r="O35" s="3">
        <v>5392</v>
      </c>
      <c r="P35" s="3">
        <v>6349</v>
      </c>
      <c r="Q35" s="3">
        <v>9454</v>
      </c>
      <c r="R35" s="3">
        <v>8882.8000000000011</v>
      </c>
      <c r="S35" s="3">
        <v>7118</v>
      </c>
      <c r="T35" s="3">
        <v>7771</v>
      </c>
      <c r="U35" s="3">
        <v>8863</v>
      </c>
      <c r="V35" s="3">
        <v>9181</v>
      </c>
      <c r="W35" s="3">
        <v>6278</v>
      </c>
      <c r="X35" s="3">
        <v>3503</v>
      </c>
      <c r="Y35" s="3">
        <v>6305</v>
      </c>
      <c r="Z35" s="3">
        <v>4186.26</v>
      </c>
      <c r="AA35" s="3">
        <v>3004</v>
      </c>
    </row>
    <row r="36" spans="1:27" ht="13.5" x14ac:dyDescent="0.35">
      <c r="A36" s="1" t="s">
        <v>51</v>
      </c>
      <c r="B36" s="7">
        <v>25.834</v>
      </c>
      <c r="C36" s="7">
        <v>33.271000000000001</v>
      </c>
      <c r="D36" s="7">
        <v>33.542999999999999</v>
      </c>
      <c r="E36" s="7">
        <v>31.593999999999998</v>
      </c>
      <c r="F36" s="7">
        <v>29.007000000000001</v>
      </c>
      <c r="G36" s="7">
        <v>16.712</v>
      </c>
      <c r="H36" s="7">
        <v>5.9159999999999995</v>
      </c>
      <c r="I36" s="7">
        <v>5.6840000000000002</v>
      </c>
      <c r="J36" s="7">
        <v>6.3410000000000002</v>
      </c>
      <c r="K36" s="7">
        <v>4.181</v>
      </c>
      <c r="L36" s="7">
        <v>435.60700000000003</v>
      </c>
      <c r="M36" s="7">
        <v>388.351</v>
      </c>
      <c r="N36" s="7">
        <v>5398</v>
      </c>
      <c r="O36" s="7">
        <v>4790</v>
      </c>
      <c r="P36" s="7">
        <v>6073</v>
      </c>
      <c r="Q36" s="7">
        <v>6371</v>
      </c>
      <c r="R36" s="7">
        <v>7887</v>
      </c>
      <c r="S36" s="7">
        <v>6926</v>
      </c>
      <c r="T36" s="7">
        <v>7981</v>
      </c>
      <c r="U36" s="7">
        <v>9155</v>
      </c>
      <c r="V36" s="7">
        <v>7257</v>
      </c>
      <c r="W36" s="7">
        <v>4313</v>
      </c>
      <c r="X36" s="7">
        <v>4427</v>
      </c>
      <c r="Y36" s="7">
        <v>3468</v>
      </c>
      <c r="Z36" s="7">
        <v>2403</v>
      </c>
      <c r="AA36" s="7">
        <v>1661</v>
      </c>
    </row>
    <row r="37" spans="1:27" ht="13.5" x14ac:dyDescent="0.35">
      <c r="A37" s="1" t="s">
        <v>50</v>
      </c>
      <c r="B37" s="7">
        <v>2.0049999999999999</v>
      </c>
      <c r="C37" s="7" t="s">
        <v>3</v>
      </c>
      <c r="D37" s="7" t="s">
        <v>3</v>
      </c>
      <c r="E37" s="7" t="s">
        <v>3</v>
      </c>
      <c r="F37" s="7" t="s">
        <v>3</v>
      </c>
      <c r="G37" s="7" t="s">
        <v>3</v>
      </c>
      <c r="H37" s="7">
        <v>40</v>
      </c>
      <c r="I37" s="7" t="s">
        <v>3</v>
      </c>
      <c r="J37" s="7">
        <v>47</v>
      </c>
      <c r="K37" s="7">
        <v>79</v>
      </c>
      <c r="L37" s="7">
        <v>148</v>
      </c>
      <c r="M37" s="7">
        <v>139</v>
      </c>
      <c r="N37" s="7">
        <v>333</v>
      </c>
      <c r="O37" s="7">
        <v>278</v>
      </c>
      <c r="P37" s="7">
        <v>236</v>
      </c>
      <c r="Q37" s="7">
        <v>256</v>
      </c>
      <c r="R37" s="7">
        <v>416</v>
      </c>
      <c r="S37" s="7">
        <v>320</v>
      </c>
      <c r="T37" s="7">
        <v>228</v>
      </c>
      <c r="U37" s="7">
        <v>182</v>
      </c>
      <c r="V37" s="7">
        <v>251</v>
      </c>
      <c r="W37" s="7">
        <v>102</v>
      </c>
      <c r="X37" s="7">
        <v>52</v>
      </c>
      <c r="Y37" s="7" t="s">
        <v>3</v>
      </c>
      <c r="Z37" s="7" t="s">
        <v>3</v>
      </c>
      <c r="AA37" s="7" t="s">
        <v>3</v>
      </c>
    </row>
    <row r="38" spans="1:27" ht="13.5" x14ac:dyDescent="0.35">
      <c r="A38" s="1" t="s">
        <v>52</v>
      </c>
      <c r="B38" s="7" t="s">
        <v>3</v>
      </c>
      <c r="C38" s="7" t="s">
        <v>3</v>
      </c>
      <c r="D38" s="7" t="s">
        <v>3</v>
      </c>
      <c r="E38" s="7" t="s">
        <v>3</v>
      </c>
      <c r="F38" s="7" t="s">
        <v>3</v>
      </c>
      <c r="G38" s="7" t="s">
        <v>3</v>
      </c>
      <c r="H38" s="7">
        <v>122</v>
      </c>
      <c r="I38" s="7">
        <v>529</v>
      </c>
      <c r="J38" s="7">
        <v>688</v>
      </c>
      <c r="K38" s="7">
        <v>290</v>
      </c>
      <c r="L38" s="7">
        <v>307</v>
      </c>
      <c r="M38" s="7">
        <v>188</v>
      </c>
      <c r="N38" s="7" t="s">
        <v>3</v>
      </c>
      <c r="O38" s="7" t="s">
        <v>3</v>
      </c>
      <c r="P38" s="7">
        <v>1</v>
      </c>
      <c r="Q38" s="7" t="s">
        <v>3</v>
      </c>
      <c r="R38" s="7" t="s">
        <v>3</v>
      </c>
      <c r="S38" s="7" t="s">
        <v>3</v>
      </c>
      <c r="T38" s="7" t="s">
        <v>3</v>
      </c>
      <c r="U38" s="7">
        <v>2</v>
      </c>
      <c r="V38" s="7" t="s">
        <v>3</v>
      </c>
      <c r="W38" s="7" t="s">
        <v>3</v>
      </c>
      <c r="X38" s="7" t="s">
        <v>3</v>
      </c>
      <c r="Y38" s="7" t="s">
        <v>3</v>
      </c>
      <c r="Z38" s="7" t="s">
        <v>3</v>
      </c>
      <c r="AA38" s="7" t="s">
        <v>3</v>
      </c>
    </row>
    <row r="39" spans="1:27" ht="13.5" x14ac:dyDescent="0.35">
      <c r="A39" s="1" t="s">
        <v>53</v>
      </c>
      <c r="B39" s="7">
        <v>321</v>
      </c>
      <c r="C39" s="7" t="s">
        <v>3</v>
      </c>
      <c r="D39" s="7" t="s">
        <v>3</v>
      </c>
      <c r="E39" s="7" t="s">
        <v>3</v>
      </c>
      <c r="F39" s="7" t="s">
        <v>3</v>
      </c>
      <c r="G39" s="7" t="s">
        <v>3</v>
      </c>
      <c r="H39" s="7">
        <v>16</v>
      </c>
      <c r="I39" s="7" t="s">
        <v>3</v>
      </c>
      <c r="J39" s="7">
        <v>78</v>
      </c>
      <c r="K39" s="7">
        <v>121</v>
      </c>
      <c r="L39" s="7">
        <v>41</v>
      </c>
      <c r="M39" s="7">
        <v>44</v>
      </c>
      <c r="N39" s="7">
        <v>99</v>
      </c>
      <c r="O39" s="7">
        <v>75</v>
      </c>
      <c r="P39" s="7">
        <v>97</v>
      </c>
      <c r="Q39" s="7">
        <v>56</v>
      </c>
      <c r="R39" s="7">
        <v>51</v>
      </c>
      <c r="S39" s="7">
        <v>44</v>
      </c>
      <c r="T39" s="7">
        <v>30</v>
      </c>
      <c r="U39" s="7">
        <v>22</v>
      </c>
      <c r="V39" s="7">
        <v>22</v>
      </c>
      <c r="W39" s="7">
        <v>27</v>
      </c>
      <c r="X39" s="7">
        <v>27</v>
      </c>
      <c r="Y39" s="7" t="s">
        <v>3</v>
      </c>
      <c r="Z39" s="7" t="s">
        <v>3</v>
      </c>
      <c r="AA39" s="7" t="s">
        <v>3</v>
      </c>
    </row>
    <row r="40" spans="1:27" ht="13.5" x14ac:dyDescent="0.35">
      <c r="A40" s="1" t="s">
        <v>54</v>
      </c>
      <c r="B40" s="7" t="s">
        <v>3</v>
      </c>
      <c r="C40" s="7" t="s">
        <v>3</v>
      </c>
      <c r="D40" s="7" t="s">
        <v>3</v>
      </c>
      <c r="E40" s="7">
        <v>1.623</v>
      </c>
      <c r="F40" s="7">
        <v>2.3119999999999998</v>
      </c>
      <c r="G40" s="7" t="s">
        <v>3</v>
      </c>
      <c r="H40" s="7" t="s">
        <v>3</v>
      </c>
      <c r="I40" s="7" t="s">
        <v>3</v>
      </c>
      <c r="J40" s="7" t="s">
        <v>3</v>
      </c>
      <c r="K40" s="7">
        <v>108</v>
      </c>
      <c r="L40" s="7">
        <v>2</v>
      </c>
      <c r="M40" s="7">
        <v>9</v>
      </c>
      <c r="N40" s="7">
        <v>73</v>
      </c>
      <c r="O40" s="7" t="s">
        <v>3</v>
      </c>
      <c r="P40" s="7" t="s">
        <v>3</v>
      </c>
      <c r="Q40" s="7" t="s">
        <v>3</v>
      </c>
      <c r="R40" s="7" t="s">
        <v>3</v>
      </c>
      <c r="S40" s="7" t="s">
        <v>3</v>
      </c>
      <c r="T40" s="7" t="s">
        <v>3</v>
      </c>
      <c r="U40" s="7" t="s">
        <v>3</v>
      </c>
      <c r="V40" s="7" t="s">
        <v>3</v>
      </c>
      <c r="W40" s="7" t="s">
        <v>3</v>
      </c>
      <c r="X40" s="7" t="s">
        <v>3</v>
      </c>
      <c r="Y40" s="7" t="s">
        <v>3</v>
      </c>
      <c r="Z40" s="7" t="s">
        <v>3</v>
      </c>
      <c r="AA40" s="7" t="s">
        <v>3</v>
      </c>
    </row>
    <row r="41" spans="1:27" ht="13.5" x14ac:dyDescent="0.35">
      <c r="A41" s="1" t="s">
        <v>64</v>
      </c>
      <c r="B41" s="7">
        <v>2.1920000000000002</v>
      </c>
      <c r="C41" s="7" t="s">
        <v>3</v>
      </c>
      <c r="D41" s="7" t="s">
        <v>3</v>
      </c>
      <c r="E41" s="7" t="s">
        <v>3</v>
      </c>
      <c r="F41" s="7">
        <v>1.2949999999999999</v>
      </c>
      <c r="G41" s="7">
        <v>1.7969999999999999</v>
      </c>
      <c r="H41" s="7">
        <v>34</v>
      </c>
      <c r="I41" s="7" t="s">
        <v>3</v>
      </c>
      <c r="J41" s="7" t="s">
        <v>3</v>
      </c>
      <c r="K41" s="7">
        <v>418</v>
      </c>
      <c r="L41" s="7">
        <v>472</v>
      </c>
      <c r="M41" s="7">
        <v>462</v>
      </c>
      <c r="N41" s="7">
        <v>471</v>
      </c>
      <c r="O41" s="7">
        <v>77</v>
      </c>
      <c r="P41" s="7">
        <v>1</v>
      </c>
      <c r="Q41" s="7" t="s">
        <v>3</v>
      </c>
      <c r="R41" s="7" t="s">
        <v>3</v>
      </c>
      <c r="S41" s="7">
        <v>33</v>
      </c>
      <c r="T41" s="7">
        <v>39</v>
      </c>
      <c r="U41" s="7">
        <v>28</v>
      </c>
      <c r="V41" s="7">
        <v>38</v>
      </c>
      <c r="W41" s="7">
        <v>17</v>
      </c>
      <c r="X41" s="7">
        <v>7</v>
      </c>
      <c r="Y41" s="7" t="s">
        <v>3</v>
      </c>
      <c r="Z41" s="7" t="s">
        <v>3</v>
      </c>
      <c r="AA41" s="7" t="s">
        <v>3</v>
      </c>
    </row>
    <row r="42" spans="1:27" ht="13.5" x14ac:dyDescent="0.35">
      <c r="A42" s="1" t="s">
        <v>65</v>
      </c>
      <c r="B42" s="7" t="s">
        <v>3</v>
      </c>
      <c r="C42" s="7" t="s">
        <v>3</v>
      </c>
      <c r="D42" s="7" t="s">
        <v>3</v>
      </c>
      <c r="E42" s="7" t="s">
        <v>3</v>
      </c>
      <c r="F42" s="7" t="s">
        <v>3</v>
      </c>
      <c r="G42" s="7">
        <v>1.218</v>
      </c>
      <c r="H42" s="7">
        <v>2.387</v>
      </c>
      <c r="I42" s="7">
        <v>2.1840000000000002</v>
      </c>
      <c r="J42" s="7">
        <v>713</v>
      </c>
      <c r="K42" s="7">
        <v>422</v>
      </c>
      <c r="L42" s="7">
        <v>71</v>
      </c>
      <c r="M42" s="7">
        <v>63</v>
      </c>
      <c r="N42" s="7">
        <v>34</v>
      </c>
      <c r="O42" s="7"/>
      <c r="P42" s="7">
        <v>1</v>
      </c>
      <c r="Q42" s="7">
        <v>1</v>
      </c>
      <c r="R42" s="7" t="s">
        <v>3</v>
      </c>
      <c r="S42" s="7" t="s">
        <v>3</v>
      </c>
      <c r="T42" s="7">
        <v>2</v>
      </c>
      <c r="U42" s="7" t="s">
        <v>3</v>
      </c>
      <c r="V42" s="7" t="s">
        <v>3</v>
      </c>
      <c r="W42" s="7" t="s">
        <v>3</v>
      </c>
      <c r="X42" s="7" t="s">
        <v>3</v>
      </c>
      <c r="Y42" s="7" t="s">
        <v>3</v>
      </c>
      <c r="Z42" s="7" t="s">
        <v>3</v>
      </c>
      <c r="AA42" s="7" t="s">
        <v>3</v>
      </c>
    </row>
    <row r="43" spans="1:27" ht="13.5" x14ac:dyDescent="0.35">
      <c r="A43" s="1" t="s">
        <v>55</v>
      </c>
      <c r="B43" s="7" t="s">
        <v>3</v>
      </c>
      <c r="C43" s="7" t="s">
        <v>3</v>
      </c>
      <c r="D43" s="7" t="s">
        <v>3</v>
      </c>
      <c r="E43" s="7" t="s">
        <v>3</v>
      </c>
      <c r="F43" s="7" t="s">
        <v>3</v>
      </c>
      <c r="G43" s="7">
        <v>580</v>
      </c>
      <c r="H43" s="7">
        <v>969</v>
      </c>
      <c r="I43" s="7">
        <v>947</v>
      </c>
      <c r="J43" s="7">
        <v>369</v>
      </c>
      <c r="K43" s="7">
        <v>366</v>
      </c>
      <c r="L43" s="7">
        <v>249</v>
      </c>
      <c r="M43" s="7">
        <v>1</v>
      </c>
      <c r="N43" s="7" t="s">
        <v>3</v>
      </c>
      <c r="O43" s="7">
        <v>7</v>
      </c>
      <c r="P43" s="7">
        <v>28</v>
      </c>
      <c r="Q43" s="7">
        <v>4</v>
      </c>
      <c r="R43" s="7">
        <v>7</v>
      </c>
      <c r="S43" s="7">
        <v>1</v>
      </c>
      <c r="T43" s="7">
        <v>1</v>
      </c>
      <c r="U43" s="7" t="s">
        <v>3</v>
      </c>
      <c r="V43" s="7" t="s">
        <v>3</v>
      </c>
      <c r="W43" s="7" t="s">
        <v>3</v>
      </c>
      <c r="X43" s="7" t="s">
        <v>3</v>
      </c>
      <c r="Y43" s="7" t="s">
        <v>3</v>
      </c>
      <c r="Z43" s="7" t="s">
        <v>3</v>
      </c>
      <c r="AA43" s="7" t="s">
        <v>3</v>
      </c>
    </row>
    <row r="44" spans="1:27" ht="13.5" x14ac:dyDescent="0.35">
      <c r="A44" s="1" t="s">
        <v>66</v>
      </c>
      <c r="B44" s="7" t="s">
        <v>3</v>
      </c>
      <c r="C44" s="7" t="s">
        <v>3</v>
      </c>
      <c r="D44" s="7" t="s">
        <v>3</v>
      </c>
      <c r="E44" s="7" t="s">
        <v>3</v>
      </c>
      <c r="F44" s="7" t="s">
        <v>3</v>
      </c>
      <c r="G44" s="7" t="s">
        <v>3</v>
      </c>
      <c r="H44" s="7" t="s">
        <v>3</v>
      </c>
      <c r="I44" s="7" t="s">
        <v>3</v>
      </c>
      <c r="J44" s="7" t="s">
        <v>3</v>
      </c>
      <c r="K44" s="7">
        <v>2.379</v>
      </c>
      <c r="L44" s="7">
        <v>2.8029999999999999</v>
      </c>
      <c r="M44" s="7">
        <v>1.381</v>
      </c>
      <c r="N44" s="7">
        <v>2277</v>
      </c>
      <c r="O44" s="7">
        <v>431</v>
      </c>
      <c r="P44" s="7">
        <v>235</v>
      </c>
      <c r="Q44" s="7">
        <v>6</v>
      </c>
      <c r="R44" s="7" t="s">
        <v>3</v>
      </c>
      <c r="S44" s="7" t="s">
        <v>3</v>
      </c>
      <c r="T44" s="7" t="s">
        <v>3</v>
      </c>
      <c r="U44" s="7" t="s">
        <v>3</v>
      </c>
      <c r="V44" s="7" t="s">
        <v>3</v>
      </c>
      <c r="W44" s="7">
        <v>2</v>
      </c>
      <c r="X44" s="7">
        <v>10</v>
      </c>
      <c r="Y44" s="7">
        <v>1</v>
      </c>
      <c r="Z44" s="7" t="s">
        <v>3</v>
      </c>
      <c r="AA44" s="7" t="s">
        <v>3</v>
      </c>
    </row>
    <row r="45" spans="1:27" ht="13.5" x14ac:dyDescent="0.35">
      <c r="A45" s="1" t="s">
        <v>67</v>
      </c>
      <c r="B45" s="7" t="s">
        <v>3</v>
      </c>
      <c r="C45" s="7" t="s">
        <v>3</v>
      </c>
      <c r="D45" s="7" t="s">
        <v>3</v>
      </c>
      <c r="E45" s="7" t="s">
        <v>3</v>
      </c>
      <c r="F45" s="7" t="s">
        <v>3</v>
      </c>
      <c r="G45" s="7" t="s">
        <v>3</v>
      </c>
      <c r="H45" s="7" t="s">
        <v>3</v>
      </c>
      <c r="I45" s="7" t="s">
        <v>3</v>
      </c>
      <c r="J45" s="7" t="s">
        <v>3</v>
      </c>
      <c r="K45" s="7">
        <v>1.18</v>
      </c>
      <c r="L45" s="7">
        <v>1.2490000000000001</v>
      </c>
      <c r="M45" s="7">
        <v>620</v>
      </c>
      <c r="N45" s="7">
        <v>653</v>
      </c>
      <c r="O45" s="7">
        <v>267</v>
      </c>
      <c r="P45" s="7">
        <v>413</v>
      </c>
      <c r="Q45" s="7">
        <v>18</v>
      </c>
      <c r="R45" s="7">
        <v>13</v>
      </c>
      <c r="S45" s="7">
        <v>3</v>
      </c>
      <c r="T45" s="7">
        <v>6</v>
      </c>
      <c r="U45" s="7">
        <v>1</v>
      </c>
      <c r="V45" s="7">
        <v>1</v>
      </c>
      <c r="W45" s="7">
        <v>9</v>
      </c>
      <c r="X45" s="7">
        <v>7</v>
      </c>
      <c r="Y45" s="7">
        <v>1</v>
      </c>
      <c r="Z45" s="7">
        <v>2</v>
      </c>
      <c r="AA45" s="7" t="s">
        <v>3</v>
      </c>
    </row>
    <row r="46" spans="1:27" ht="13.5" x14ac:dyDescent="0.35">
      <c r="A46" s="1" t="s">
        <v>68</v>
      </c>
      <c r="B46" s="7" t="s">
        <v>3</v>
      </c>
      <c r="C46" s="7" t="s">
        <v>3</v>
      </c>
      <c r="D46" s="7" t="s">
        <v>3</v>
      </c>
      <c r="E46" s="7" t="s">
        <v>3</v>
      </c>
      <c r="F46" s="7" t="s">
        <v>3</v>
      </c>
      <c r="G46" s="7" t="s">
        <v>3</v>
      </c>
      <c r="H46" s="7" t="s">
        <v>3</v>
      </c>
      <c r="I46" s="7" t="s">
        <v>3</v>
      </c>
      <c r="J46" s="7" t="s">
        <v>3</v>
      </c>
      <c r="K46" s="7" t="s">
        <v>3</v>
      </c>
      <c r="L46" s="7">
        <v>646</v>
      </c>
      <c r="M46" s="7">
        <v>3.0609999999999999</v>
      </c>
      <c r="N46" s="7">
        <v>805</v>
      </c>
      <c r="O46" s="7">
        <v>62</v>
      </c>
      <c r="P46" s="7">
        <v>87</v>
      </c>
      <c r="Q46" s="7">
        <v>8</v>
      </c>
      <c r="R46" s="7">
        <v>7</v>
      </c>
      <c r="S46" s="7">
        <v>62</v>
      </c>
      <c r="T46" s="7">
        <v>4</v>
      </c>
      <c r="U46" s="7" t="s">
        <v>3</v>
      </c>
      <c r="V46" s="7"/>
      <c r="W46" s="7">
        <v>9</v>
      </c>
      <c r="X46" s="7">
        <v>11</v>
      </c>
      <c r="Y46" s="7">
        <v>1</v>
      </c>
      <c r="Z46" s="7"/>
      <c r="AA46" s="7">
        <v>3</v>
      </c>
    </row>
    <row r="47" spans="1:27" ht="13.5" x14ac:dyDescent="0.35">
      <c r="A47" s="1" t="s">
        <v>69</v>
      </c>
      <c r="B47" s="7" t="s">
        <v>3</v>
      </c>
      <c r="C47" s="7" t="s">
        <v>3</v>
      </c>
      <c r="D47" s="7" t="s">
        <v>3</v>
      </c>
      <c r="E47" s="7" t="s">
        <v>3</v>
      </c>
      <c r="F47" s="7" t="s">
        <v>3</v>
      </c>
      <c r="G47" s="7" t="s">
        <v>3</v>
      </c>
      <c r="H47" s="7" t="s">
        <v>3</v>
      </c>
      <c r="I47" s="7" t="s">
        <v>3</v>
      </c>
      <c r="J47" s="7" t="s">
        <v>3</v>
      </c>
      <c r="K47" s="7" t="s">
        <v>3</v>
      </c>
      <c r="L47" s="7">
        <v>1.4910000000000001</v>
      </c>
      <c r="M47" s="7">
        <v>2.8479999999999999</v>
      </c>
      <c r="N47" s="7">
        <v>2882</v>
      </c>
      <c r="O47" s="7">
        <v>6176</v>
      </c>
      <c r="P47" s="7">
        <v>1154</v>
      </c>
      <c r="Q47" s="7">
        <v>5520</v>
      </c>
      <c r="R47" s="7">
        <v>3750</v>
      </c>
      <c r="S47" s="7">
        <v>172</v>
      </c>
      <c r="T47" s="7">
        <v>84</v>
      </c>
      <c r="U47" s="7">
        <v>48</v>
      </c>
      <c r="V47" s="7">
        <v>6157</v>
      </c>
      <c r="W47" s="7">
        <v>3512</v>
      </c>
      <c r="X47" s="7">
        <v>2490</v>
      </c>
      <c r="Y47" s="7">
        <v>864</v>
      </c>
      <c r="Z47" s="7">
        <v>433</v>
      </c>
      <c r="AA47" s="7">
        <v>1853</v>
      </c>
    </row>
    <row r="48" spans="1:27" ht="13.5" x14ac:dyDescent="0.35">
      <c r="A48" s="1" t="s">
        <v>70</v>
      </c>
      <c r="B48" s="7" t="s">
        <v>3</v>
      </c>
      <c r="C48" s="7" t="s">
        <v>3</v>
      </c>
      <c r="D48" s="7" t="s">
        <v>3</v>
      </c>
      <c r="E48" s="7" t="s">
        <v>3</v>
      </c>
      <c r="F48" s="7" t="s">
        <v>3</v>
      </c>
      <c r="G48" s="7" t="s">
        <v>3</v>
      </c>
      <c r="H48" s="7" t="s">
        <v>3</v>
      </c>
      <c r="I48" s="7" t="s">
        <v>3</v>
      </c>
      <c r="J48" s="7" t="s">
        <v>3</v>
      </c>
      <c r="K48" s="7" t="s">
        <v>3</v>
      </c>
      <c r="L48" s="7" t="s">
        <v>3</v>
      </c>
      <c r="M48" s="7" t="s">
        <v>3</v>
      </c>
      <c r="N48" s="7" t="s">
        <v>3</v>
      </c>
      <c r="O48" s="7">
        <v>1213</v>
      </c>
      <c r="P48" s="7">
        <v>5292</v>
      </c>
      <c r="Q48" s="7">
        <v>2385</v>
      </c>
      <c r="R48" s="7">
        <v>2631</v>
      </c>
      <c r="S48" s="7">
        <v>3574</v>
      </c>
      <c r="T48" s="7">
        <v>2996</v>
      </c>
      <c r="U48" s="7">
        <v>2066</v>
      </c>
      <c r="V48" s="7">
        <v>2724</v>
      </c>
      <c r="W48" s="7">
        <v>1859</v>
      </c>
      <c r="X48" s="7">
        <v>2951</v>
      </c>
      <c r="Y48" s="7">
        <v>1945</v>
      </c>
      <c r="Z48" s="7">
        <v>1343</v>
      </c>
      <c r="AA48" s="7">
        <v>1135</v>
      </c>
    </row>
    <row r="49" spans="1:27" ht="13.5" x14ac:dyDescent="0.35">
      <c r="A49" s="1" t="s">
        <v>71</v>
      </c>
      <c r="B49" s="7" t="s">
        <v>3</v>
      </c>
      <c r="C49" s="7" t="s">
        <v>3</v>
      </c>
      <c r="D49" s="7" t="s">
        <v>3</v>
      </c>
      <c r="E49" s="7" t="s">
        <v>3</v>
      </c>
      <c r="F49" s="7" t="s">
        <v>3</v>
      </c>
      <c r="G49" s="7" t="s">
        <v>3</v>
      </c>
      <c r="H49" s="7" t="s">
        <v>3</v>
      </c>
      <c r="I49" s="7" t="s">
        <v>3</v>
      </c>
      <c r="J49" s="7" t="s">
        <v>3</v>
      </c>
      <c r="K49" s="7" t="s">
        <v>3</v>
      </c>
      <c r="L49" s="7" t="s">
        <v>3</v>
      </c>
      <c r="M49" s="7" t="s">
        <v>3</v>
      </c>
      <c r="N49" s="7" t="s">
        <v>3</v>
      </c>
      <c r="O49" s="7" t="s">
        <v>3</v>
      </c>
      <c r="P49" s="7">
        <v>1725</v>
      </c>
      <c r="Q49" s="7">
        <v>3907</v>
      </c>
      <c r="R49" s="7">
        <v>3099</v>
      </c>
      <c r="S49" s="7">
        <v>734</v>
      </c>
      <c r="T49" s="7">
        <v>188</v>
      </c>
      <c r="U49" s="7">
        <v>3278</v>
      </c>
      <c r="V49" s="7">
        <v>1954</v>
      </c>
      <c r="W49" s="7">
        <v>531</v>
      </c>
      <c r="X49" s="7">
        <v>2549</v>
      </c>
      <c r="Y49" s="7">
        <v>1307</v>
      </c>
      <c r="Z49" s="7">
        <v>14</v>
      </c>
      <c r="AA49" s="7">
        <v>329</v>
      </c>
    </row>
    <row r="50" spans="1:27" ht="13.5" x14ac:dyDescent="0.35">
      <c r="A50" s="1" t="s">
        <v>72</v>
      </c>
      <c r="B50" s="7" t="s">
        <v>3</v>
      </c>
      <c r="C50" s="7" t="s">
        <v>3</v>
      </c>
      <c r="D50" s="7" t="s">
        <v>3</v>
      </c>
      <c r="E50" s="7" t="s">
        <v>3</v>
      </c>
      <c r="F50" s="7" t="s">
        <v>3</v>
      </c>
      <c r="G50" s="7" t="s">
        <v>3</v>
      </c>
      <c r="H50" s="7" t="s">
        <v>3</v>
      </c>
      <c r="I50" s="7" t="s">
        <v>3</v>
      </c>
      <c r="J50" s="7" t="s">
        <v>3</v>
      </c>
      <c r="K50" s="7" t="s">
        <v>3</v>
      </c>
      <c r="L50" s="7" t="s">
        <v>3</v>
      </c>
      <c r="M50" s="7" t="s">
        <v>3</v>
      </c>
      <c r="N50" s="7" t="s">
        <v>3</v>
      </c>
      <c r="O50" s="7" t="s">
        <v>3</v>
      </c>
      <c r="P50" s="7" t="s">
        <v>3</v>
      </c>
      <c r="Q50" s="7" t="s">
        <v>3</v>
      </c>
      <c r="R50" s="7" t="s">
        <v>3</v>
      </c>
      <c r="S50" s="7" t="s">
        <v>3</v>
      </c>
      <c r="T50" s="7" t="s">
        <v>3</v>
      </c>
      <c r="U50" s="7" t="s">
        <v>3</v>
      </c>
      <c r="V50" s="7" t="s">
        <v>3</v>
      </c>
      <c r="W50" s="7" t="s">
        <v>3</v>
      </c>
      <c r="X50" s="7" t="s">
        <v>3</v>
      </c>
      <c r="Y50" s="7">
        <v>950</v>
      </c>
      <c r="Z50" s="7">
        <v>3425</v>
      </c>
      <c r="AA50" s="7">
        <v>2283</v>
      </c>
    </row>
    <row r="51" spans="1:27" ht="13.5" x14ac:dyDescent="0.35">
      <c r="A51" s="1" t="s">
        <v>56</v>
      </c>
      <c r="B51" s="7" t="s">
        <v>3</v>
      </c>
      <c r="C51" s="7" t="s">
        <v>3</v>
      </c>
      <c r="D51" s="7" t="s">
        <v>3</v>
      </c>
      <c r="E51" s="7" t="s">
        <v>3</v>
      </c>
      <c r="F51" s="7" t="s">
        <v>3</v>
      </c>
      <c r="G51" s="7" t="s">
        <v>3</v>
      </c>
      <c r="H51" s="7" t="s">
        <v>3</v>
      </c>
      <c r="I51" s="7" t="s">
        <v>3</v>
      </c>
      <c r="J51" s="7" t="s">
        <v>3</v>
      </c>
      <c r="K51" s="7" t="s">
        <v>3</v>
      </c>
      <c r="L51" s="7" t="s">
        <v>3</v>
      </c>
      <c r="M51" s="7" t="s">
        <v>3</v>
      </c>
      <c r="N51" s="7" t="s">
        <v>3</v>
      </c>
      <c r="O51" s="7" t="s">
        <v>3</v>
      </c>
      <c r="P51" s="7" t="s">
        <v>3</v>
      </c>
      <c r="Q51" s="7" t="s">
        <v>3</v>
      </c>
      <c r="R51" s="7">
        <v>2790</v>
      </c>
      <c r="S51" s="7">
        <v>2975</v>
      </c>
      <c r="T51" s="7">
        <v>1776</v>
      </c>
      <c r="U51" s="7">
        <v>1232</v>
      </c>
      <c r="V51" s="7">
        <v>284</v>
      </c>
      <c r="W51" s="7">
        <v>108</v>
      </c>
      <c r="X51" s="7" t="s">
        <v>3</v>
      </c>
      <c r="Y51" s="7">
        <v>25</v>
      </c>
      <c r="Z51" s="7">
        <v>19</v>
      </c>
      <c r="AA51" s="7">
        <v>18</v>
      </c>
    </row>
    <row r="52" spans="1:27" ht="13.5" x14ac:dyDescent="0.35">
      <c r="A52" s="1" t="s">
        <v>57</v>
      </c>
      <c r="B52" s="7" t="s">
        <v>3</v>
      </c>
      <c r="C52" s="7" t="s">
        <v>3</v>
      </c>
      <c r="D52" s="7" t="s">
        <v>3</v>
      </c>
      <c r="E52" s="7" t="s">
        <v>3</v>
      </c>
      <c r="F52" s="7" t="s">
        <v>3</v>
      </c>
      <c r="G52" s="7" t="s">
        <v>3</v>
      </c>
      <c r="H52" s="7" t="s">
        <v>3</v>
      </c>
      <c r="I52" s="7" t="s">
        <v>3</v>
      </c>
      <c r="J52" s="7" t="s">
        <v>3</v>
      </c>
      <c r="K52" s="7" t="s">
        <v>3</v>
      </c>
      <c r="L52" s="7" t="s">
        <v>3</v>
      </c>
      <c r="M52" s="7" t="s">
        <v>3</v>
      </c>
      <c r="N52" s="7" t="s">
        <v>3</v>
      </c>
      <c r="O52" s="7" t="s">
        <v>3</v>
      </c>
      <c r="P52" s="7" t="s">
        <v>3</v>
      </c>
      <c r="Q52" s="7" t="s">
        <v>3</v>
      </c>
      <c r="R52" s="7" t="s">
        <v>3</v>
      </c>
      <c r="S52" s="7">
        <v>2330</v>
      </c>
      <c r="T52" s="7">
        <v>3771</v>
      </c>
      <c r="U52" s="7">
        <v>2582</v>
      </c>
      <c r="V52" s="7">
        <v>573</v>
      </c>
      <c r="W52" s="7">
        <v>17</v>
      </c>
      <c r="X52" s="7">
        <v>19</v>
      </c>
      <c r="Y52" s="7">
        <v>6</v>
      </c>
      <c r="Z52" s="7"/>
      <c r="AA52" s="7">
        <v>23</v>
      </c>
    </row>
    <row r="53" spans="1:27" ht="13.5" x14ac:dyDescent="0.35">
      <c r="A53" s="1" t="s">
        <v>58</v>
      </c>
      <c r="B53" s="7" t="s">
        <v>3</v>
      </c>
      <c r="C53" s="7" t="s">
        <v>3</v>
      </c>
      <c r="D53" s="7" t="s">
        <v>3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>
        <v>1725</v>
      </c>
      <c r="U53" s="7">
        <v>1222</v>
      </c>
      <c r="V53" s="7">
        <v>687</v>
      </c>
      <c r="W53" s="7">
        <v>269</v>
      </c>
      <c r="X53" s="7">
        <v>177</v>
      </c>
      <c r="Y53" s="7">
        <v>124</v>
      </c>
      <c r="Z53" s="7">
        <v>82</v>
      </c>
      <c r="AA53" s="7">
        <v>31</v>
      </c>
    </row>
    <row r="54" spans="1:27" ht="13.5" x14ac:dyDescent="0.35">
      <c r="A54" s="1" t="s">
        <v>59</v>
      </c>
      <c r="B54" s="7" t="s">
        <v>3</v>
      </c>
      <c r="C54" s="7" t="s">
        <v>3</v>
      </c>
      <c r="D54" s="7" t="s">
        <v>3</v>
      </c>
      <c r="E54" s="7" t="s">
        <v>3</v>
      </c>
      <c r="F54" s="7" t="s">
        <v>3</v>
      </c>
      <c r="G54" s="7" t="s">
        <v>3</v>
      </c>
      <c r="H54" s="7" t="s">
        <v>3</v>
      </c>
      <c r="I54" s="7" t="s">
        <v>3</v>
      </c>
      <c r="J54" s="7" t="s">
        <v>3</v>
      </c>
      <c r="K54" s="7" t="s">
        <v>3</v>
      </c>
      <c r="L54" s="7" t="s">
        <v>3</v>
      </c>
      <c r="M54" s="7" t="s">
        <v>3</v>
      </c>
      <c r="N54" s="7" t="s">
        <v>3</v>
      </c>
      <c r="O54" s="7" t="s">
        <v>3</v>
      </c>
      <c r="P54" s="7" t="s">
        <v>3</v>
      </c>
      <c r="Q54" s="7" t="s">
        <v>3</v>
      </c>
      <c r="R54" s="7" t="s">
        <v>3</v>
      </c>
      <c r="S54" s="7" t="s">
        <v>3</v>
      </c>
      <c r="T54" s="7">
        <v>1267</v>
      </c>
      <c r="U54" s="7">
        <v>918</v>
      </c>
      <c r="V54" s="7">
        <v>1123</v>
      </c>
      <c r="W54" s="7">
        <v>525</v>
      </c>
      <c r="X54" s="7">
        <v>90</v>
      </c>
      <c r="Y54" s="7">
        <v>72</v>
      </c>
      <c r="Z54" s="7">
        <v>47</v>
      </c>
      <c r="AA54" s="7">
        <v>26</v>
      </c>
    </row>
    <row r="55" spans="1:27" ht="13.5" x14ac:dyDescent="0.35">
      <c r="A55" s="1" t="s">
        <v>60</v>
      </c>
      <c r="B55" s="7" t="s">
        <v>3</v>
      </c>
      <c r="C55" s="7" t="s">
        <v>3</v>
      </c>
      <c r="D55" s="7" t="s">
        <v>3</v>
      </c>
      <c r="E55" s="7" t="s">
        <v>3</v>
      </c>
      <c r="F55" s="7" t="s">
        <v>3</v>
      </c>
      <c r="G55" s="7" t="s">
        <v>3</v>
      </c>
      <c r="H55" s="7" t="s">
        <v>3</v>
      </c>
      <c r="I55" s="7" t="s">
        <v>3</v>
      </c>
      <c r="J55" s="7" t="s">
        <v>3</v>
      </c>
      <c r="K55" s="7" t="s">
        <v>3</v>
      </c>
      <c r="L55" s="7" t="s">
        <v>3</v>
      </c>
      <c r="M55" s="7" t="s">
        <v>3</v>
      </c>
      <c r="N55" s="7" t="s">
        <v>3</v>
      </c>
      <c r="O55" s="7" t="s">
        <v>3</v>
      </c>
      <c r="P55" s="7" t="s">
        <v>3</v>
      </c>
      <c r="Q55" s="7" t="s">
        <v>3</v>
      </c>
      <c r="R55" s="7" t="s">
        <v>3</v>
      </c>
      <c r="S55" s="7" t="s">
        <v>3</v>
      </c>
      <c r="T55" s="7" t="s">
        <v>3</v>
      </c>
      <c r="U55" s="7" t="s">
        <v>3</v>
      </c>
      <c r="V55" s="7" t="s">
        <v>3</v>
      </c>
      <c r="W55" s="7">
        <v>2492</v>
      </c>
      <c r="X55" s="7">
        <v>4193</v>
      </c>
      <c r="Y55" s="7">
        <v>1795</v>
      </c>
      <c r="Z55" s="7">
        <v>313</v>
      </c>
      <c r="AA55" s="7">
        <v>52</v>
      </c>
    </row>
    <row r="56" spans="1:27" ht="13.5" x14ac:dyDescent="0.35">
      <c r="A56" s="1" t="s">
        <v>61</v>
      </c>
      <c r="B56" s="7" t="s">
        <v>3</v>
      </c>
      <c r="C56" s="7" t="s">
        <v>3</v>
      </c>
      <c r="D56" s="7" t="s">
        <v>3</v>
      </c>
      <c r="E56" s="7" t="s">
        <v>3</v>
      </c>
      <c r="F56" s="7" t="s">
        <v>3</v>
      </c>
      <c r="G56" s="7" t="s">
        <v>3</v>
      </c>
      <c r="H56" s="7" t="s">
        <v>3</v>
      </c>
      <c r="I56" s="7" t="s">
        <v>3</v>
      </c>
      <c r="J56" s="7" t="s">
        <v>3</v>
      </c>
      <c r="K56" s="7" t="s">
        <v>3</v>
      </c>
      <c r="L56" s="7" t="s">
        <v>3</v>
      </c>
      <c r="M56" s="7" t="s">
        <v>3</v>
      </c>
      <c r="N56" s="7" t="s">
        <v>3</v>
      </c>
      <c r="O56" s="7" t="s">
        <v>3</v>
      </c>
      <c r="P56" s="7" t="s">
        <v>3</v>
      </c>
      <c r="Q56" s="7" t="s">
        <v>3</v>
      </c>
      <c r="R56" s="7" t="s">
        <v>3</v>
      </c>
      <c r="S56" s="7" t="s">
        <v>3</v>
      </c>
      <c r="T56" s="7" t="s">
        <v>3</v>
      </c>
      <c r="U56" s="7" t="s">
        <v>3</v>
      </c>
      <c r="V56" s="7" t="s">
        <v>3</v>
      </c>
      <c r="W56" s="7" t="s">
        <v>3</v>
      </c>
      <c r="X56" s="7">
        <v>1209</v>
      </c>
      <c r="Y56" s="7">
        <v>2153</v>
      </c>
      <c r="Z56" s="7">
        <v>767</v>
      </c>
      <c r="AA56" s="7">
        <v>308</v>
      </c>
    </row>
    <row r="57" spans="1:27" ht="13.5" x14ac:dyDescent="0.35">
      <c r="A57" s="1" t="s">
        <v>62</v>
      </c>
      <c r="B57" s="7">
        <v>30.352</v>
      </c>
      <c r="C57" s="7">
        <v>33.271000000000001</v>
      </c>
      <c r="D57" s="7">
        <v>33.542999999999999</v>
      </c>
      <c r="E57" s="7">
        <v>33.216999999999999</v>
      </c>
      <c r="F57" s="7">
        <v>32.613999999999997</v>
      </c>
      <c r="G57" s="7">
        <v>20.306999999999999</v>
      </c>
      <c r="H57" s="7">
        <v>9.484</v>
      </c>
      <c r="I57" s="7">
        <v>9.3439999999999994</v>
      </c>
      <c r="J57" s="7">
        <v>8.2360000000000007</v>
      </c>
      <c r="K57" s="7">
        <v>9.5440000000000005</v>
      </c>
      <c r="L57" s="7">
        <v>10.519</v>
      </c>
      <c r="M57" s="7">
        <v>12.552</v>
      </c>
      <c r="N57" s="7">
        <v>13.025</v>
      </c>
      <c r="O57" s="7">
        <v>13.375999999999999</v>
      </c>
      <c r="P57" s="7">
        <v>15.343</v>
      </c>
      <c r="Q57" s="7">
        <v>18.532</v>
      </c>
      <c r="R57" s="7">
        <v>20.651</v>
      </c>
      <c r="S57" s="7">
        <v>17.173999999999999</v>
      </c>
      <c r="T57" s="7">
        <v>20.097999999999999</v>
      </c>
      <c r="U57" s="7">
        <v>20.736000000000001</v>
      </c>
      <c r="V57" s="7">
        <v>21.038</v>
      </c>
      <c r="W57" s="7">
        <v>13.792</v>
      </c>
      <c r="X57" s="7">
        <v>18.219000000000001</v>
      </c>
      <c r="Y57" s="7">
        <v>12.712</v>
      </c>
      <c r="Z57" s="7">
        <v>8.8480000000000008</v>
      </c>
      <c r="AA57" s="7">
        <v>7.7220000000000004</v>
      </c>
    </row>
    <row r="58" spans="1:27" ht="13.5" x14ac:dyDescent="0.35">
      <c r="A58" s="1" t="s">
        <v>63</v>
      </c>
      <c r="B58" s="3">
        <f>C58-C2</f>
        <v>891098</v>
      </c>
      <c r="C58" s="3">
        <f>D58-D2</f>
        <v>920350</v>
      </c>
      <c r="D58" s="3">
        <f>E58-E2</f>
        <v>947955</v>
      </c>
      <c r="E58" s="3">
        <f>F58-F2</f>
        <v>972255</v>
      </c>
      <c r="F58" s="3">
        <f>G58-G2</f>
        <v>991249</v>
      </c>
      <c r="G58" s="3">
        <f>H58-H2</f>
        <v>998678</v>
      </c>
      <c r="H58" s="3">
        <f>I58-I2</f>
        <v>1006771</v>
      </c>
      <c r="I58" s="3">
        <f>J58-J2</f>
        <v>1012875</v>
      </c>
      <c r="J58" s="3">
        <f>K58-K2</f>
        <v>1018449</v>
      </c>
      <c r="K58" s="3">
        <f>L58-L2</f>
        <v>1023737</v>
      </c>
      <c r="L58" s="3">
        <f>M58-M2</f>
        <v>1029209</v>
      </c>
      <c r="M58" s="3">
        <f>N58-N2</f>
        <v>1037310</v>
      </c>
      <c r="N58" s="3">
        <f>O58-O2</f>
        <v>1047125</v>
      </c>
      <c r="O58" s="3">
        <f>P58-P2</f>
        <v>1057297</v>
      </c>
      <c r="P58" s="3">
        <f>Q58-Q2</f>
        <v>1068695</v>
      </c>
      <c r="Q58" s="3">
        <f>R58-R2</f>
        <v>1083890</v>
      </c>
      <c r="R58" s="3">
        <f>S58-S2</f>
        <v>1101272</v>
      </c>
      <c r="S58" s="3">
        <f>T58-T2</f>
        <v>1115729</v>
      </c>
      <c r="T58" s="3">
        <f>U58-U2</f>
        <v>1132578</v>
      </c>
      <c r="U58" s="3">
        <f>V58-V2</f>
        <v>1150573</v>
      </c>
      <c r="V58" s="3">
        <f>W58-W2</f>
        <v>1168860</v>
      </c>
      <c r="W58" s="3">
        <f>X58-X2</f>
        <v>1178550</v>
      </c>
      <c r="X58" s="3">
        <f>Y58-Y2</f>
        <v>1186120</v>
      </c>
      <c r="Y58" s="3">
        <f>Z58-Z2</f>
        <v>1192332</v>
      </c>
      <c r="Z58" s="3">
        <f>AA58-AA2</f>
        <v>1197520</v>
      </c>
      <c r="AA58" s="3">
        <v>1200000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/>
  </sheetViews>
  <sheetFormatPr baseColWidth="10" defaultColWidth="12.6328125" defaultRowHeight="15.75" customHeight="1" x14ac:dyDescent="0.25"/>
  <cols>
    <col min="1" max="1" width="58.6328125" customWidth="1"/>
  </cols>
  <sheetData>
    <row r="1" spans="1:1" ht="15.75" customHeight="1" x14ac:dyDescent="0.35">
      <c r="A1" s="1" t="s">
        <v>9</v>
      </c>
    </row>
    <row r="2" spans="1:1" ht="15.75" customHeight="1" x14ac:dyDescent="0.35">
      <c r="A2" s="1" t="s">
        <v>10</v>
      </c>
    </row>
    <row r="3" spans="1:1" ht="15.75" customHeight="1" x14ac:dyDescent="0.35">
      <c r="A3" s="1" t="s">
        <v>11</v>
      </c>
    </row>
    <row r="4" spans="1:1" ht="15.75" customHeight="1" x14ac:dyDescent="0.35">
      <c r="A4" s="1" t="s">
        <v>12</v>
      </c>
    </row>
    <row r="5" spans="1:1" ht="15.75" customHeight="1" x14ac:dyDescent="0.35">
      <c r="A5" s="1" t="s">
        <v>13</v>
      </c>
    </row>
    <row r="6" spans="1:1" ht="15.75" customHeight="1" x14ac:dyDescent="0.35">
      <c r="A6" s="1" t="s">
        <v>14</v>
      </c>
    </row>
    <row r="7" spans="1:1" ht="15.75" customHeight="1" x14ac:dyDescent="0.35">
      <c r="A7" s="1" t="s">
        <v>15</v>
      </c>
    </row>
    <row r="8" spans="1:1" ht="15.75" customHeight="1" x14ac:dyDescent="0.35">
      <c r="A8" s="9" t="s">
        <v>16</v>
      </c>
    </row>
    <row r="9" spans="1:1" ht="15.75" customHeight="1" x14ac:dyDescent="0.35">
      <c r="A9" s="9" t="s">
        <v>17</v>
      </c>
    </row>
    <row r="10" spans="1:1" ht="15.75" customHeight="1" x14ac:dyDescent="0.35">
      <c r="A10" s="9" t="s">
        <v>18</v>
      </c>
    </row>
    <row r="11" spans="1:1" ht="15.75" customHeight="1" x14ac:dyDescent="0.35">
      <c r="A11" s="9" t="s">
        <v>19</v>
      </c>
    </row>
    <row r="12" spans="1:1" ht="15.75" customHeight="1" x14ac:dyDescent="0.35">
      <c r="A12" s="9" t="s">
        <v>20</v>
      </c>
    </row>
    <row r="13" spans="1:1" ht="15.75" customHeight="1" x14ac:dyDescent="0.35">
      <c r="A13" s="9" t="s">
        <v>21</v>
      </c>
    </row>
    <row r="14" spans="1:1" ht="15.75" customHeight="1" x14ac:dyDescent="0.35">
      <c r="A14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Historicos</vt:lpstr>
      <vt:lpstr>Reglas y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</dc:creator>
  <cp:lastModifiedBy>Iker Sebastián Bali Elizalde</cp:lastModifiedBy>
  <dcterms:created xsi:type="dcterms:W3CDTF">2025-04-04T18:18:31Z</dcterms:created>
  <dcterms:modified xsi:type="dcterms:W3CDTF">2025-04-07T14:52:21Z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4bd61304-9373-4ada-afb0-0178b4094f78</vt:lpwstr>
  </property>
</Properties>
</file>