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ilHarvest_Stationary_Supplies" sheetId="1" r:id="rId4"/>
    <sheet state="visible" name="Analysis" sheetId="2" r:id="rId5"/>
  </sheets>
  <definedNames/>
  <calcPr/>
</workbook>
</file>

<file path=xl/sharedStrings.xml><?xml version="1.0" encoding="utf-8"?>
<sst xmlns="http://schemas.openxmlformats.org/spreadsheetml/2006/main" count="186" uniqueCount="45">
  <si>
    <t>Region</t>
  </si>
  <si>
    <t>Sales_rep</t>
  </si>
  <si>
    <t>Item</t>
  </si>
  <si>
    <t>OrderDate</t>
  </si>
  <si>
    <t>Month</t>
  </si>
  <si>
    <t>Year</t>
  </si>
  <si>
    <t>GDSOrderDate</t>
  </si>
  <si>
    <t>Sales</t>
  </si>
  <si>
    <t>East</t>
  </si>
  <si>
    <t>Richard</t>
  </si>
  <si>
    <t>Pen Set</t>
  </si>
  <si>
    <t>Jul</t>
  </si>
  <si>
    <t>Nick</t>
  </si>
  <si>
    <t>Binder</t>
  </si>
  <si>
    <t>Central</t>
  </si>
  <si>
    <t>Morgan</t>
  </si>
  <si>
    <t>Susan</t>
  </si>
  <si>
    <t>Matthew</t>
  </si>
  <si>
    <t>Aug</t>
  </si>
  <si>
    <t>Pencil</t>
  </si>
  <si>
    <t>West</t>
  </si>
  <si>
    <t>James</t>
  </si>
  <si>
    <t>Desk</t>
  </si>
  <si>
    <t>Smith</t>
  </si>
  <si>
    <t>Sep</t>
  </si>
  <si>
    <t>Bill</t>
  </si>
  <si>
    <t>Pen</t>
  </si>
  <si>
    <t>Oct</t>
  </si>
  <si>
    <t>Thomas</t>
  </si>
  <si>
    <t>Rachel</t>
  </si>
  <si>
    <t>Nov</t>
  </si>
  <si>
    <t>Alex</t>
  </si>
  <si>
    <t>Dec</t>
  </si>
  <si>
    <t>Jan</t>
  </si>
  <si>
    <t>Feb</t>
  </si>
  <si>
    <t>Mar</t>
  </si>
  <si>
    <t>Apr</t>
  </si>
  <si>
    <t>May</t>
  </si>
  <si>
    <t>Jun</t>
  </si>
  <si>
    <t>Sales of Binder and Pencil 2015</t>
  </si>
  <si>
    <t>Total</t>
  </si>
  <si>
    <t>Sales in Central and East Region in 2014</t>
  </si>
  <si>
    <t>Sales in August and September 2014</t>
  </si>
  <si>
    <t>Sales of Items that starts with Pen</t>
  </si>
  <si>
    <t>Sales of Items that ends with 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</si>
</sst>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rgb="FF000000"/>
      <name val="&quot;Google Sans Mono&quot;"/>
    </font>
    <font>
      <b/>
      <color theme="1"/>
      <name val="Google Sans Mono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Alignment="1" applyFill="1" applyFont="1">
      <alignment horizontal="center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0" fillId="0" fontId="4" numFmtId="165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2" numFmtId="165" xfId="0" applyAlignment="1" applyFont="1" applyNumberFormat="1">
      <alignment horizontal="left"/>
    </xf>
    <xf borderId="0" fillId="2" fontId="5" numFmtId="0" xfId="0" applyAlignment="1" applyFont="1">
      <alignment horizontal="left" readingOrder="0"/>
    </xf>
    <xf borderId="0" fillId="0" fontId="2" numFmtId="165" xfId="0" applyFont="1" applyNumberFormat="1"/>
    <xf borderId="0" fillId="0" fontId="1" numFmtId="165" xfId="0" applyAlignment="1" applyFont="1" applyNumberFormat="1">
      <alignment horizontal="left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2" t="s">
        <v>10</v>
      </c>
      <c r="D2" s="3">
        <v>41824.0</v>
      </c>
      <c r="E2" s="2" t="s">
        <v>11</v>
      </c>
      <c r="F2" s="2">
        <v>2014.0</v>
      </c>
      <c r="G2" s="2">
        <v>7042014.0</v>
      </c>
      <c r="H2" s="2">
        <v>309.38</v>
      </c>
    </row>
    <row r="3">
      <c r="A3" s="2" t="s">
        <v>8</v>
      </c>
      <c r="B3" s="2" t="s">
        <v>12</v>
      </c>
      <c r="C3" s="2" t="s">
        <v>13</v>
      </c>
      <c r="D3" s="3">
        <v>41832.0</v>
      </c>
      <c r="E3" s="2" t="s">
        <v>11</v>
      </c>
      <c r="F3" s="2">
        <v>2014.0</v>
      </c>
      <c r="G3" s="2">
        <v>7122014.0</v>
      </c>
      <c r="H3" s="2">
        <v>57.71</v>
      </c>
    </row>
    <row r="4">
      <c r="A4" s="2" t="s">
        <v>14</v>
      </c>
      <c r="B4" s="2" t="s">
        <v>15</v>
      </c>
      <c r="C4" s="2" t="s">
        <v>10</v>
      </c>
      <c r="D4" s="3">
        <v>41841.0</v>
      </c>
      <c r="E4" s="2" t="s">
        <v>11</v>
      </c>
      <c r="F4" s="2">
        <v>2014.0</v>
      </c>
      <c r="G4" s="2">
        <v>7212014.0</v>
      </c>
      <c r="H4" s="2">
        <v>686.95</v>
      </c>
    </row>
    <row r="5">
      <c r="A5" s="2" t="s">
        <v>8</v>
      </c>
      <c r="B5" s="2" t="s">
        <v>16</v>
      </c>
      <c r="C5" s="2" t="s">
        <v>13</v>
      </c>
      <c r="D5" s="3">
        <v>41849.0</v>
      </c>
      <c r="E5" s="2" t="s">
        <v>11</v>
      </c>
      <c r="F5" s="2">
        <v>2014.0</v>
      </c>
      <c r="G5" s="2">
        <v>7292014.0</v>
      </c>
      <c r="H5" s="2">
        <v>1619.19</v>
      </c>
    </row>
    <row r="6">
      <c r="A6" s="2" t="s">
        <v>14</v>
      </c>
      <c r="B6" s="2" t="s">
        <v>17</v>
      </c>
      <c r="C6" s="2" t="s">
        <v>10</v>
      </c>
      <c r="D6" s="3">
        <v>41858.0</v>
      </c>
      <c r="E6" s="2" t="s">
        <v>18</v>
      </c>
      <c r="F6" s="2">
        <v>2014.0</v>
      </c>
      <c r="G6" s="2">
        <v>8072014.0</v>
      </c>
      <c r="H6" s="2">
        <v>1005.9</v>
      </c>
    </row>
    <row r="7">
      <c r="A7" s="2" t="s">
        <v>8</v>
      </c>
      <c r="B7" s="2" t="s">
        <v>9</v>
      </c>
      <c r="C7" s="2" t="s">
        <v>19</v>
      </c>
      <c r="D7" s="3">
        <v>41866.0</v>
      </c>
      <c r="E7" s="2" t="s">
        <v>18</v>
      </c>
      <c r="F7" s="2">
        <v>2014.0</v>
      </c>
      <c r="G7" s="2">
        <v>8152014.0</v>
      </c>
      <c r="H7" s="2">
        <v>174.65</v>
      </c>
    </row>
    <row r="8">
      <c r="A8" s="2" t="s">
        <v>20</v>
      </c>
      <c r="B8" s="2" t="s">
        <v>21</v>
      </c>
      <c r="C8" s="2" t="s">
        <v>22</v>
      </c>
      <c r="D8" s="3">
        <v>41875.0</v>
      </c>
      <c r="E8" s="2" t="s">
        <v>18</v>
      </c>
      <c r="F8" s="2">
        <v>2014.0</v>
      </c>
      <c r="G8" s="2">
        <v>8242014.0</v>
      </c>
      <c r="H8" s="2">
        <v>825.0</v>
      </c>
    </row>
    <row r="9">
      <c r="A9" s="2" t="s">
        <v>14</v>
      </c>
      <c r="B9" s="2" t="s">
        <v>23</v>
      </c>
      <c r="C9" s="2" t="s">
        <v>22</v>
      </c>
      <c r="D9" s="3">
        <v>41883.0</v>
      </c>
      <c r="E9" s="2" t="s">
        <v>24</v>
      </c>
      <c r="F9" s="2">
        <v>2014.0</v>
      </c>
      <c r="G9" s="2">
        <v>9012014.0</v>
      </c>
      <c r="H9" s="2">
        <v>250.0</v>
      </c>
    </row>
    <row r="10">
      <c r="A10" s="2" t="s">
        <v>14</v>
      </c>
      <c r="B10" s="2" t="s">
        <v>25</v>
      </c>
      <c r="C10" s="2" t="s">
        <v>19</v>
      </c>
      <c r="D10" s="3">
        <v>41892.0</v>
      </c>
      <c r="E10" s="2" t="s">
        <v>24</v>
      </c>
      <c r="F10" s="2">
        <v>2014.0</v>
      </c>
      <c r="G10" s="2">
        <v>9102014.0</v>
      </c>
      <c r="H10" s="2">
        <v>9.03</v>
      </c>
    </row>
    <row r="11">
      <c r="A11" s="2" t="s">
        <v>8</v>
      </c>
      <c r="B11" s="2" t="s">
        <v>9</v>
      </c>
      <c r="C11" s="2" t="s">
        <v>10</v>
      </c>
      <c r="D11" s="3">
        <v>41900.0</v>
      </c>
      <c r="E11" s="2" t="s">
        <v>24</v>
      </c>
      <c r="F11" s="2">
        <v>2014.0</v>
      </c>
      <c r="G11" s="2">
        <v>9182014.0</v>
      </c>
      <c r="H11" s="2">
        <v>255.84</v>
      </c>
    </row>
    <row r="12">
      <c r="A12" s="2" t="s">
        <v>20</v>
      </c>
      <c r="B12" s="2" t="s">
        <v>21</v>
      </c>
      <c r="C12" s="2" t="s">
        <v>26</v>
      </c>
      <c r="D12" s="3">
        <v>41909.0</v>
      </c>
      <c r="E12" s="2" t="s">
        <v>24</v>
      </c>
      <c r="F12" s="2">
        <v>2014.0</v>
      </c>
      <c r="G12" s="2">
        <v>9272014.0</v>
      </c>
      <c r="H12" s="2">
        <v>151.24</v>
      </c>
    </row>
    <row r="13">
      <c r="A13" s="2" t="s">
        <v>14</v>
      </c>
      <c r="B13" s="2" t="s">
        <v>15</v>
      </c>
      <c r="C13" s="2" t="s">
        <v>13</v>
      </c>
      <c r="D13" s="3">
        <v>41917.0</v>
      </c>
      <c r="E13" s="2" t="s">
        <v>27</v>
      </c>
      <c r="F13" s="2">
        <v>2014.0</v>
      </c>
      <c r="G13" s="2">
        <v>1.0052014E7</v>
      </c>
      <c r="H13" s="2">
        <v>251.72</v>
      </c>
    </row>
    <row r="14">
      <c r="A14" s="2" t="s">
        <v>20</v>
      </c>
      <c r="B14" s="2" t="s">
        <v>28</v>
      </c>
      <c r="C14" s="2" t="s">
        <v>13</v>
      </c>
      <c r="D14" s="3">
        <v>41926.0</v>
      </c>
      <c r="E14" s="2" t="s">
        <v>27</v>
      </c>
      <c r="F14" s="2">
        <v>2014.0</v>
      </c>
      <c r="G14" s="2">
        <v>1.0142014E7</v>
      </c>
      <c r="H14" s="2">
        <v>1139.43</v>
      </c>
    </row>
    <row r="15">
      <c r="A15" s="2" t="s">
        <v>8</v>
      </c>
      <c r="B15" s="2" t="s">
        <v>9</v>
      </c>
      <c r="C15" s="2" t="s">
        <v>26</v>
      </c>
      <c r="D15" s="3">
        <v>41934.0</v>
      </c>
      <c r="E15" s="2" t="s">
        <v>27</v>
      </c>
      <c r="F15" s="2">
        <v>2014.0</v>
      </c>
      <c r="G15" s="2">
        <v>1.0222014E7</v>
      </c>
      <c r="H15" s="2">
        <v>575.36</v>
      </c>
    </row>
    <row r="16">
      <c r="A16" s="2" t="s">
        <v>14</v>
      </c>
      <c r="B16" s="2" t="s">
        <v>29</v>
      </c>
      <c r="C16" s="2" t="s">
        <v>19</v>
      </c>
      <c r="D16" s="3">
        <v>41943.0</v>
      </c>
      <c r="E16" s="2" t="s">
        <v>27</v>
      </c>
      <c r="F16" s="2">
        <v>2014.0</v>
      </c>
      <c r="G16" s="2">
        <v>1.0312014E7</v>
      </c>
      <c r="H16" s="2">
        <v>18.06</v>
      </c>
    </row>
    <row r="17">
      <c r="A17" s="2" t="s">
        <v>8</v>
      </c>
      <c r="B17" s="2" t="s">
        <v>16</v>
      </c>
      <c r="C17" s="2" t="s">
        <v>26</v>
      </c>
      <c r="D17" s="3">
        <v>41951.0</v>
      </c>
      <c r="E17" s="2" t="s">
        <v>30</v>
      </c>
      <c r="F17" s="2">
        <v>2014.0</v>
      </c>
      <c r="G17" s="2">
        <v>1.1082014E7</v>
      </c>
      <c r="H17" s="2">
        <v>299.85</v>
      </c>
    </row>
    <row r="18">
      <c r="A18" s="2" t="s">
        <v>14</v>
      </c>
      <c r="B18" s="2" t="s">
        <v>31</v>
      </c>
      <c r="C18" s="2" t="s">
        <v>13</v>
      </c>
      <c r="D18" s="3">
        <v>41960.0</v>
      </c>
      <c r="E18" s="2" t="s">
        <v>30</v>
      </c>
      <c r="F18" s="2">
        <v>2014.0</v>
      </c>
      <c r="G18" s="2">
        <v>1.1172014E7</v>
      </c>
      <c r="H18" s="2">
        <v>54.89</v>
      </c>
    </row>
    <row r="19">
      <c r="A19" s="2" t="s">
        <v>14</v>
      </c>
      <c r="B19" s="2" t="s">
        <v>17</v>
      </c>
      <c r="C19" s="2" t="s">
        <v>10</v>
      </c>
      <c r="D19" s="3">
        <v>41968.0</v>
      </c>
      <c r="E19" s="2" t="s">
        <v>30</v>
      </c>
      <c r="F19" s="2">
        <v>2014.0</v>
      </c>
      <c r="G19" s="2">
        <v>1.1252014E7</v>
      </c>
      <c r="H19" s="2">
        <v>479.04</v>
      </c>
    </row>
    <row r="20">
      <c r="A20" s="2" t="s">
        <v>14</v>
      </c>
      <c r="B20" s="2" t="s">
        <v>31</v>
      </c>
      <c r="C20" s="2" t="s">
        <v>13</v>
      </c>
      <c r="D20" s="3">
        <v>41977.0</v>
      </c>
      <c r="E20" s="2" t="s">
        <v>32</v>
      </c>
      <c r="F20" s="2">
        <v>2014.0</v>
      </c>
      <c r="G20" s="2">
        <v>1.2042014E7</v>
      </c>
      <c r="H20" s="2">
        <v>1879.06</v>
      </c>
    </row>
    <row r="21">
      <c r="A21" s="2" t="s">
        <v>14</v>
      </c>
      <c r="B21" s="2" t="s">
        <v>23</v>
      </c>
      <c r="C21" s="2" t="s">
        <v>19</v>
      </c>
      <c r="D21" s="3">
        <v>41985.0</v>
      </c>
      <c r="E21" s="2" t="s">
        <v>32</v>
      </c>
      <c r="F21" s="2">
        <v>2014.0</v>
      </c>
      <c r="G21" s="2">
        <v>1.2122014E7</v>
      </c>
      <c r="H21" s="2">
        <v>86.43</v>
      </c>
    </row>
    <row r="22">
      <c r="A22" s="2" t="s">
        <v>14</v>
      </c>
      <c r="B22" s="2" t="s">
        <v>29</v>
      </c>
      <c r="C22" s="2" t="s">
        <v>13</v>
      </c>
      <c r="D22" s="3">
        <v>41994.0</v>
      </c>
      <c r="E22" s="2" t="s">
        <v>32</v>
      </c>
      <c r="F22" s="2">
        <v>2014.0</v>
      </c>
      <c r="G22" s="2">
        <v>1.2212014E7</v>
      </c>
      <c r="H22" s="2">
        <v>139.72</v>
      </c>
    </row>
    <row r="23">
      <c r="A23" s="2" t="s">
        <v>8</v>
      </c>
      <c r="B23" s="2" t="s">
        <v>16</v>
      </c>
      <c r="C23" s="2" t="s">
        <v>10</v>
      </c>
      <c r="D23" s="3">
        <v>42002.0</v>
      </c>
      <c r="E23" s="2" t="s">
        <v>32</v>
      </c>
      <c r="F23" s="2">
        <v>2014.0</v>
      </c>
      <c r="G23" s="2">
        <v>1.2292014E7</v>
      </c>
      <c r="H23" s="2">
        <v>1183.26</v>
      </c>
    </row>
    <row r="24">
      <c r="A24" s="2" t="s">
        <v>8</v>
      </c>
      <c r="B24" s="2" t="s">
        <v>9</v>
      </c>
      <c r="C24" s="2" t="s">
        <v>19</v>
      </c>
      <c r="D24" s="3">
        <v>42010.0</v>
      </c>
      <c r="E24" s="2" t="s">
        <v>33</v>
      </c>
      <c r="F24" s="2">
        <v>2015.0</v>
      </c>
      <c r="G24" s="2">
        <v>1062015.0</v>
      </c>
      <c r="H24" s="2">
        <v>189.05</v>
      </c>
    </row>
    <row r="25">
      <c r="A25" s="2" t="s">
        <v>14</v>
      </c>
      <c r="B25" s="2" t="s">
        <v>25</v>
      </c>
      <c r="C25" s="2" t="s">
        <v>13</v>
      </c>
      <c r="D25" s="3">
        <v>42019.0</v>
      </c>
      <c r="E25" s="2" t="s">
        <v>33</v>
      </c>
      <c r="F25" s="2">
        <v>2015.0</v>
      </c>
      <c r="G25" s="2">
        <v>1152015.0</v>
      </c>
      <c r="H25" s="2">
        <v>413.54</v>
      </c>
    </row>
    <row r="26">
      <c r="A26" s="2" t="s">
        <v>14</v>
      </c>
      <c r="B26" s="2" t="s">
        <v>17</v>
      </c>
      <c r="C26" s="2" t="s">
        <v>13</v>
      </c>
      <c r="D26" s="3">
        <v>42027.0</v>
      </c>
      <c r="E26" s="2" t="s">
        <v>33</v>
      </c>
      <c r="F26" s="2">
        <v>2015.0</v>
      </c>
      <c r="G26" s="2">
        <v>1232015.0</v>
      </c>
      <c r="H26" s="2">
        <v>999.5</v>
      </c>
    </row>
    <row r="27">
      <c r="A27" s="2" t="s">
        <v>14</v>
      </c>
      <c r="B27" s="2" t="s">
        <v>23</v>
      </c>
      <c r="C27" s="2" t="s">
        <v>13</v>
      </c>
      <c r="D27" s="3">
        <v>42036.0</v>
      </c>
      <c r="E27" s="2" t="s">
        <v>34</v>
      </c>
      <c r="F27" s="2">
        <v>2015.0</v>
      </c>
      <c r="G27" s="2">
        <v>2012015.0</v>
      </c>
      <c r="H27" s="2">
        <v>1305.0</v>
      </c>
    </row>
    <row r="28">
      <c r="A28" s="2" t="s">
        <v>14</v>
      </c>
      <c r="B28" s="2" t="s">
        <v>31</v>
      </c>
      <c r="C28" s="2" t="s">
        <v>19</v>
      </c>
      <c r="D28" s="3">
        <v>42044.0</v>
      </c>
      <c r="E28" s="2" t="s">
        <v>34</v>
      </c>
      <c r="F28" s="2">
        <v>2015.0</v>
      </c>
      <c r="G28" s="2">
        <v>2092015.0</v>
      </c>
      <c r="H28" s="2">
        <v>179.64</v>
      </c>
    </row>
    <row r="29">
      <c r="A29" s="2" t="s">
        <v>8</v>
      </c>
      <c r="B29" s="2" t="s">
        <v>9</v>
      </c>
      <c r="C29" s="2" t="s">
        <v>13</v>
      </c>
      <c r="D29" s="3">
        <v>42053.0</v>
      </c>
      <c r="E29" s="2" t="s">
        <v>34</v>
      </c>
      <c r="F29" s="2">
        <v>2015.0</v>
      </c>
      <c r="G29" s="2">
        <v>2182015.0</v>
      </c>
      <c r="H29" s="2">
        <v>19.96</v>
      </c>
    </row>
    <row r="30">
      <c r="A30" s="2" t="s">
        <v>14</v>
      </c>
      <c r="B30" s="2" t="s">
        <v>25</v>
      </c>
      <c r="C30" s="2" t="s">
        <v>26</v>
      </c>
      <c r="D30" s="3">
        <v>42061.0</v>
      </c>
      <c r="E30" s="2" t="s">
        <v>34</v>
      </c>
      <c r="F30" s="2">
        <v>2015.0</v>
      </c>
      <c r="G30" s="2">
        <v>2262015.0</v>
      </c>
      <c r="H30" s="2">
        <v>539.73</v>
      </c>
    </row>
    <row r="31">
      <c r="A31" s="2" t="s">
        <v>20</v>
      </c>
      <c r="B31" s="2" t="s">
        <v>21</v>
      </c>
      <c r="C31" s="2" t="s">
        <v>13</v>
      </c>
      <c r="D31" s="3">
        <v>42070.0</v>
      </c>
      <c r="E31" s="2" t="s">
        <v>35</v>
      </c>
      <c r="F31" s="2">
        <v>2015.0</v>
      </c>
      <c r="G31" s="2">
        <v>3072015.0</v>
      </c>
      <c r="H31" s="2">
        <v>139.93</v>
      </c>
    </row>
    <row r="32">
      <c r="A32" s="2" t="s">
        <v>20</v>
      </c>
      <c r="B32" s="2" t="s">
        <v>21</v>
      </c>
      <c r="C32" s="2" t="s">
        <v>19</v>
      </c>
      <c r="D32" s="3">
        <v>42078.0</v>
      </c>
      <c r="E32" s="2" t="s">
        <v>35</v>
      </c>
      <c r="F32" s="2">
        <v>2015.0</v>
      </c>
      <c r="G32" s="2">
        <v>3152015.0</v>
      </c>
      <c r="H32" s="2">
        <v>167.44</v>
      </c>
    </row>
    <row r="33">
      <c r="A33" s="2" t="s">
        <v>14</v>
      </c>
      <c r="B33" s="2" t="s">
        <v>31</v>
      </c>
      <c r="C33" s="2" t="s">
        <v>10</v>
      </c>
      <c r="D33" s="3">
        <v>42087.0</v>
      </c>
      <c r="E33" s="2" t="s">
        <v>35</v>
      </c>
      <c r="F33" s="2">
        <v>2015.0</v>
      </c>
      <c r="G33" s="2">
        <v>3242015.0</v>
      </c>
      <c r="H33" s="2">
        <v>249.5</v>
      </c>
    </row>
    <row r="34">
      <c r="A34" s="2" t="s">
        <v>8</v>
      </c>
      <c r="B34" s="2" t="s">
        <v>9</v>
      </c>
      <c r="C34" s="2" t="s">
        <v>13</v>
      </c>
      <c r="D34" s="3">
        <v>42095.0</v>
      </c>
      <c r="E34" s="2" t="s">
        <v>36</v>
      </c>
      <c r="F34" s="2">
        <v>2015.0</v>
      </c>
      <c r="G34" s="2">
        <v>4012015.0</v>
      </c>
      <c r="H34" s="2">
        <v>299.4</v>
      </c>
    </row>
    <row r="35">
      <c r="A35" s="2" t="s">
        <v>14</v>
      </c>
      <c r="B35" s="2" t="s">
        <v>29</v>
      </c>
      <c r="C35" s="2" t="s">
        <v>19</v>
      </c>
      <c r="D35" s="3">
        <v>42104.0</v>
      </c>
      <c r="E35" s="2" t="s">
        <v>36</v>
      </c>
      <c r="F35" s="2">
        <v>2015.0</v>
      </c>
      <c r="G35" s="2">
        <v>4102015.0</v>
      </c>
      <c r="H35" s="2">
        <v>131.34</v>
      </c>
    </row>
    <row r="36">
      <c r="A36" s="2" t="s">
        <v>14</v>
      </c>
      <c r="B36" s="2" t="s">
        <v>29</v>
      </c>
      <c r="C36" s="2" t="s">
        <v>19</v>
      </c>
      <c r="D36" s="3">
        <v>42112.0</v>
      </c>
      <c r="E36" s="2" t="s">
        <v>36</v>
      </c>
      <c r="F36" s="2">
        <v>2015.0</v>
      </c>
      <c r="G36" s="2">
        <v>4182015.0</v>
      </c>
      <c r="H36" s="2">
        <v>149.25</v>
      </c>
    </row>
    <row r="37">
      <c r="A37" s="2" t="s">
        <v>8</v>
      </c>
      <c r="B37" s="2" t="s">
        <v>12</v>
      </c>
      <c r="C37" s="2" t="s">
        <v>26</v>
      </c>
      <c r="D37" s="3">
        <v>42121.0</v>
      </c>
      <c r="E37" s="2" t="s">
        <v>36</v>
      </c>
      <c r="F37" s="2">
        <v>2015.0</v>
      </c>
      <c r="G37" s="2">
        <v>4272015.0</v>
      </c>
      <c r="H37" s="2">
        <v>479.04</v>
      </c>
    </row>
    <row r="38">
      <c r="A38" s="2" t="s">
        <v>14</v>
      </c>
      <c r="B38" s="2" t="s">
        <v>31</v>
      </c>
      <c r="C38" s="2" t="s">
        <v>19</v>
      </c>
      <c r="D38" s="3">
        <v>42129.0</v>
      </c>
      <c r="E38" s="2" t="s">
        <v>37</v>
      </c>
      <c r="F38" s="2">
        <v>2015.0</v>
      </c>
      <c r="G38" s="2">
        <v>5052015.0</v>
      </c>
      <c r="H38" s="2">
        <v>449.1</v>
      </c>
    </row>
    <row r="39">
      <c r="A39" s="2" t="s">
        <v>14</v>
      </c>
      <c r="B39" s="2" t="s">
        <v>25</v>
      </c>
      <c r="C39" s="2" t="s">
        <v>19</v>
      </c>
      <c r="D39" s="3">
        <v>42138.0</v>
      </c>
      <c r="E39" s="2" t="s">
        <v>37</v>
      </c>
      <c r="F39" s="2">
        <v>2015.0</v>
      </c>
      <c r="G39" s="2">
        <v>5142015.0</v>
      </c>
      <c r="H39" s="2">
        <v>68.37</v>
      </c>
    </row>
    <row r="40">
      <c r="A40" s="2" t="s">
        <v>20</v>
      </c>
      <c r="B40" s="2" t="s">
        <v>28</v>
      </c>
      <c r="C40" s="2" t="s">
        <v>19</v>
      </c>
      <c r="D40" s="3">
        <v>42146.0</v>
      </c>
      <c r="E40" s="2" t="s">
        <v>37</v>
      </c>
      <c r="F40" s="2">
        <v>2015.0</v>
      </c>
      <c r="G40" s="2">
        <v>5222015.0</v>
      </c>
      <c r="H40" s="2">
        <v>63.68</v>
      </c>
    </row>
    <row r="41">
      <c r="A41" s="2" t="s">
        <v>14</v>
      </c>
      <c r="B41" s="2" t="s">
        <v>25</v>
      </c>
      <c r="C41" s="2" t="s">
        <v>13</v>
      </c>
      <c r="D41" s="3">
        <v>42155.0</v>
      </c>
      <c r="E41" s="2" t="s">
        <v>37</v>
      </c>
      <c r="F41" s="2">
        <v>2015.0</v>
      </c>
      <c r="G41" s="2">
        <v>5312015.0</v>
      </c>
      <c r="H41" s="2">
        <v>719.2</v>
      </c>
    </row>
    <row r="42">
      <c r="A42" s="2" t="s">
        <v>8</v>
      </c>
      <c r="B42" s="2" t="s">
        <v>9</v>
      </c>
      <c r="C42" s="2" t="s">
        <v>13</v>
      </c>
      <c r="D42" s="3">
        <v>42163.0</v>
      </c>
      <c r="E42" s="2" t="s">
        <v>38</v>
      </c>
      <c r="F42" s="2">
        <v>2015.0</v>
      </c>
      <c r="G42" s="2">
        <v>6082015.0</v>
      </c>
      <c r="H42" s="2">
        <v>539.4</v>
      </c>
    </row>
    <row r="43">
      <c r="A43" s="2" t="s">
        <v>14</v>
      </c>
      <c r="B43" s="2" t="s">
        <v>17</v>
      </c>
      <c r="C43" s="2" t="s">
        <v>22</v>
      </c>
      <c r="D43" s="3">
        <v>42172.0</v>
      </c>
      <c r="E43" s="2" t="s">
        <v>38</v>
      </c>
      <c r="F43" s="2">
        <v>2015.0</v>
      </c>
      <c r="G43" s="2">
        <v>6172015.0</v>
      </c>
      <c r="H43" s="2">
        <v>625.0</v>
      </c>
    </row>
    <row r="44">
      <c r="A44" s="2" t="s">
        <v>14</v>
      </c>
      <c r="B44" s="2" t="s">
        <v>15</v>
      </c>
      <c r="C44" s="2" t="s">
        <v>19</v>
      </c>
      <c r="D44" s="3">
        <v>42180.0</v>
      </c>
      <c r="E44" s="2" t="s">
        <v>38</v>
      </c>
      <c r="F44" s="2">
        <v>2015.0</v>
      </c>
      <c r="G44" s="2">
        <v>6252015.0</v>
      </c>
      <c r="H44" s="2">
        <v>449.1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20.0"/>
    <col customWidth="1" min="4" max="4" width="75.88"/>
  </cols>
  <sheetData>
    <row r="1">
      <c r="A1" s="4" t="str">
        <f>IFERROR(__xludf.DUMMYFUNCTION("QUERY(SkilHarvest_Stationary_Supplies!A1:H44, ""SELECT SUM(H) WHERE F=2014 LABEL SUM(H) 'Total Sales in 2014'"",1)"),"Total Sales in 2014")</f>
        <v>Total Sales in 2014</v>
      </c>
      <c r="B1" s="5" t="str">
        <f>IFERROR(__xludf.DUMMYFUNCTION("QUERY(SkilHarvest_Stationary_Supplies!A1:H44, ""SELECT SUM(H) WHERE F=2015 LABEL SUM(H) 'Total Sales in 2015'"",1)"),"Total Sales in 2015")</f>
        <v>Total Sales in 2015</v>
      </c>
      <c r="C1" s="6"/>
      <c r="D1" s="7"/>
    </row>
    <row r="2">
      <c r="A2" s="8">
        <f>IFERROR(__xludf.DUMMYFUNCTION("""COMPUTED_VALUE"""),11451.710000000001)</f>
        <v>11451.71</v>
      </c>
      <c r="B2" s="8">
        <f>IFERROR(__xludf.DUMMYFUNCTION("""COMPUTED_VALUE"""),8176.17)</f>
        <v>8176.17</v>
      </c>
      <c r="C2" s="9"/>
      <c r="D2" s="7"/>
    </row>
    <row r="3">
      <c r="A3" s="9"/>
      <c r="B3" s="9"/>
      <c r="C3" s="9"/>
      <c r="D3" s="7"/>
    </row>
    <row r="4">
      <c r="A4" s="9" t="s">
        <v>39</v>
      </c>
      <c r="C4" s="9"/>
      <c r="D4" s="7"/>
    </row>
    <row r="5">
      <c r="A5" s="10" t="str">
        <f>IFERROR(__xludf.DUMMYFUNCTION("QUERY(SkilHarvest_Stationary_Supplies!A1:H44, ""SELECT C,H WHERE (C='Binder' OR C='Pencil') AND F=2015 "", 1)"),"Item")</f>
        <v>Item</v>
      </c>
      <c r="B5" s="10" t="str">
        <f>IFERROR(__xludf.DUMMYFUNCTION("""COMPUTED_VALUE"""),"Sales")</f>
        <v>Sales</v>
      </c>
      <c r="D5" s="11"/>
      <c r="E5" s="11"/>
      <c r="F5" s="11"/>
      <c r="G5" s="11"/>
    </row>
    <row r="6">
      <c r="A6" s="12" t="str">
        <f>IFERROR(__xludf.DUMMYFUNCTION("""COMPUTED_VALUE"""),"Pencil")</f>
        <v>Pencil</v>
      </c>
      <c r="B6" s="13">
        <f>IFERROR(__xludf.DUMMYFUNCTION("""COMPUTED_VALUE"""),189.05)</f>
        <v>189.05</v>
      </c>
      <c r="D6" s="11"/>
      <c r="E6" s="11"/>
      <c r="F6" s="11"/>
      <c r="G6" s="11"/>
    </row>
    <row r="7">
      <c r="A7" s="12" t="str">
        <f>IFERROR(__xludf.DUMMYFUNCTION("""COMPUTED_VALUE"""),"Binder")</f>
        <v>Binder</v>
      </c>
      <c r="B7" s="13">
        <f>IFERROR(__xludf.DUMMYFUNCTION("""COMPUTED_VALUE"""),413.54)</f>
        <v>413.54</v>
      </c>
      <c r="D7" s="11"/>
      <c r="E7" s="11"/>
      <c r="F7" s="11"/>
      <c r="G7" s="11"/>
    </row>
    <row r="8">
      <c r="A8" s="12" t="str">
        <f>IFERROR(__xludf.DUMMYFUNCTION("""COMPUTED_VALUE"""),"Binder")</f>
        <v>Binder</v>
      </c>
      <c r="B8" s="13">
        <f>IFERROR(__xludf.DUMMYFUNCTION("""COMPUTED_VALUE"""),999.5)</f>
        <v>999.5</v>
      </c>
      <c r="D8" s="14"/>
      <c r="F8" s="11"/>
      <c r="G8" s="11"/>
    </row>
    <row r="9">
      <c r="A9" s="12" t="str">
        <f>IFERROR(__xludf.DUMMYFUNCTION("""COMPUTED_VALUE"""),"Binder")</f>
        <v>Binder</v>
      </c>
      <c r="B9" s="13">
        <f>IFERROR(__xludf.DUMMYFUNCTION("""COMPUTED_VALUE"""),1305.0)</f>
        <v>1305</v>
      </c>
      <c r="D9" s="14"/>
      <c r="E9" s="14"/>
      <c r="F9" s="11"/>
      <c r="G9" s="11"/>
    </row>
    <row r="10">
      <c r="A10" s="12" t="str">
        <f>IFERROR(__xludf.DUMMYFUNCTION("""COMPUTED_VALUE"""),"Pencil")</f>
        <v>Pencil</v>
      </c>
      <c r="B10" s="13">
        <f>IFERROR(__xludf.DUMMYFUNCTION("""COMPUTED_VALUE"""),179.64)</f>
        <v>179.64</v>
      </c>
      <c r="D10" s="14"/>
      <c r="E10" s="14"/>
      <c r="F10" s="11"/>
      <c r="G10" s="11"/>
    </row>
    <row r="11">
      <c r="A11" s="12" t="str">
        <f>IFERROR(__xludf.DUMMYFUNCTION("""COMPUTED_VALUE"""),"Binder")</f>
        <v>Binder</v>
      </c>
      <c r="B11" s="13">
        <f>IFERROR(__xludf.DUMMYFUNCTION("""COMPUTED_VALUE"""),19.96)</f>
        <v>19.96</v>
      </c>
      <c r="D11" s="11"/>
      <c r="E11" s="11"/>
      <c r="F11" s="11"/>
      <c r="G11" s="11"/>
    </row>
    <row r="12">
      <c r="A12" s="12" t="str">
        <f>IFERROR(__xludf.DUMMYFUNCTION("""COMPUTED_VALUE"""),"Binder")</f>
        <v>Binder</v>
      </c>
      <c r="B12" s="13">
        <f>IFERROR(__xludf.DUMMYFUNCTION("""COMPUTED_VALUE"""),139.93)</f>
        <v>139.93</v>
      </c>
      <c r="D12" s="11"/>
      <c r="E12" s="11"/>
      <c r="F12" s="11"/>
      <c r="G12" s="11"/>
    </row>
    <row r="13">
      <c r="A13" s="12" t="str">
        <f>IFERROR(__xludf.DUMMYFUNCTION("""COMPUTED_VALUE"""),"Pencil")</f>
        <v>Pencil</v>
      </c>
      <c r="B13" s="13">
        <f>IFERROR(__xludf.DUMMYFUNCTION("""COMPUTED_VALUE"""),167.44)</f>
        <v>167.44</v>
      </c>
      <c r="D13" s="11"/>
      <c r="E13" s="11"/>
      <c r="F13" s="11"/>
      <c r="G13" s="11"/>
    </row>
    <row r="14">
      <c r="A14" s="12" t="str">
        <f>IFERROR(__xludf.DUMMYFUNCTION("""COMPUTED_VALUE"""),"Binder")</f>
        <v>Binder</v>
      </c>
      <c r="B14" s="13">
        <f>IFERROR(__xludf.DUMMYFUNCTION("""COMPUTED_VALUE"""),299.4)</f>
        <v>299.4</v>
      </c>
      <c r="D14" s="11"/>
      <c r="E14" s="11"/>
      <c r="F14" s="11"/>
      <c r="G14" s="11"/>
    </row>
    <row r="15">
      <c r="A15" s="12" t="str">
        <f>IFERROR(__xludf.DUMMYFUNCTION("""COMPUTED_VALUE"""),"Pencil")</f>
        <v>Pencil</v>
      </c>
      <c r="B15" s="13">
        <f>IFERROR(__xludf.DUMMYFUNCTION("""COMPUTED_VALUE"""),131.34)</f>
        <v>131.34</v>
      </c>
      <c r="D15" s="11"/>
      <c r="E15" s="11"/>
      <c r="F15" s="11"/>
      <c r="G15" s="11"/>
    </row>
    <row r="16">
      <c r="A16" s="12" t="str">
        <f>IFERROR(__xludf.DUMMYFUNCTION("""COMPUTED_VALUE"""),"Pencil")</f>
        <v>Pencil</v>
      </c>
      <c r="B16" s="13">
        <f>IFERROR(__xludf.DUMMYFUNCTION("""COMPUTED_VALUE"""),149.25)</f>
        <v>149.25</v>
      </c>
      <c r="D16" s="11"/>
      <c r="E16" s="11"/>
      <c r="F16" s="11"/>
      <c r="G16" s="11"/>
    </row>
    <row r="17">
      <c r="A17" s="12" t="str">
        <f>IFERROR(__xludf.DUMMYFUNCTION("""COMPUTED_VALUE"""),"Pencil")</f>
        <v>Pencil</v>
      </c>
      <c r="B17" s="13">
        <f>IFERROR(__xludf.DUMMYFUNCTION("""COMPUTED_VALUE"""),449.1)</f>
        <v>449.1</v>
      </c>
      <c r="D17" s="11"/>
      <c r="E17" s="11"/>
      <c r="F17" s="11"/>
      <c r="G17" s="11"/>
    </row>
    <row r="18">
      <c r="A18" s="12" t="str">
        <f>IFERROR(__xludf.DUMMYFUNCTION("""COMPUTED_VALUE"""),"Pencil")</f>
        <v>Pencil</v>
      </c>
      <c r="B18" s="13">
        <f>IFERROR(__xludf.DUMMYFUNCTION("""COMPUTED_VALUE"""),68.37)</f>
        <v>68.37</v>
      </c>
      <c r="D18" s="11"/>
      <c r="E18" s="11"/>
      <c r="F18" s="11"/>
      <c r="G18" s="11"/>
    </row>
    <row r="19">
      <c r="A19" s="12" t="str">
        <f>IFERROR(__xludf.DUMMYFUNCTION("""COMPUTED_VALUE"""),"Pencil")</f>
        <v>Pencil</v>
      </c>
      <c r="B19" s="13">
        <f>IFERROR(__xludf.DUMMYFUNCTION("""COMPUTED_VALUE"""),63.68)</f>
        <v>63.68</v>
      </c>
      <c r="D19" s="11"/>
      <c r="E19" s="11"/>
      <c r="F19" s="11"/>
      <c r="G19" s="11"/>
    </row>
    <row r="20">
      <c r="A20" s="12" t="str">
        <f>IFERROR(__xludf.DUMMYFUNCTION("""COMPUTED_VALUE"""),"Binder")</f>
        <v>Binder</v>
      </c>
      <c r="B20" s="13">
        <f>IFERROR(__xludf.DUMMYFUNCTION("""COMPUTED_VALUE"""),719.2)</f>
        <v>719.2</v>
      </c>
      <c r="D20" s="7"/>
    </row>
    <row r="21">
      <c r="A21" s="12" t="str">
        <f>IFERROR(__xludf.DUMMYFUNCTION("""COMPUTED_VALUE"""),"Binder")</f>
        <v>Binder</v>
      </c>
      <c r="B21" s="13">
        <f>IFERROR(__xludf.DUMMYFUNCTION("""COMPUTED_VALUE"""),539.4)</f>
        <v>539.4</v>
      </c>
      <c r="D21" s="7"/>
    </row>
    <row r="22">
      <c r="A22" s="12" t="str">
        <f>IFERROR(__xludf.DUMMYFUNCTION("""COMPUTED_VALUE"""),"Pencil")</f>
        <v>Pencil</v>
      </c>
      <c r="B22" s="13">
        <f>IFERROR(__xludf.DUMMYFUNCTION("""COMPUTED_VALUE"""),449.1)</f>
        <v>449.1</v>
      </c>
      <c r="D22" s="7"/>
    </row>
    <row r="23">
      <c r="A23" s="1"/>
      <c r="B23" s="15"/>
      <c r="D23" s="7"/>
    </row>
    <row r="24">
      <c r="A24" s="1" t="s">
        <v>40</v>
      </c>
      <c r="B24" s="16">
        <f>SUM(B6:B22)</f>
        <v>6282.9</v>
      </c>
      <c r="D24" s="7"/>
    </row>
    <row r="25">
      <c r="D25" s="7"/>
    </row>
    <row r="26">
      <c r="D26" s="7"/>
    </row>
    <row r="27">
      <c r="D27" s="7"/>
    </row>
    <row r="28">
      <c r="A28" s="9" t="s">
        <v>41</v>
      </c>
      <c r="C28" s="9"/>
      <c r="D28" s="7"/>
    </row>
    <row r="29">
      <c r="A29" s="10" t="str">
        <f>IFERROR(__xludf.DUMMYFUNCTION("QUERY(SkilHarvest_Stationary_Supplies!A1:H44, ""SELECT A,H WHERE (A='Central' OR A='East') AND F=2014 "", 1)"),"Region")</f>
        <v>Region</v>
      </c>
      <c r="B29" s="10" t="str">
        <f>IFERROR(__xludf.DUMMYFUNCTION("""COMPUTED_VALUE"""),"Sales")</f>
        <v>Sales</v>
      </c>
      <c r="D29" s="7"/>
    </row>
    <row r="30">
      <c r="A30" s="12" t="str">
        <f>IFERROR(__xludf.DUMMYFUNCTION("""COMPUTED_VALUE"""),"East")</f>
        <v>East</v>
      </c>
      <c r="B30" s="13">
        <f>IFERROR(__xludf.DUMMYFUNCTION("""COMPUTED_VALUE"""),309.38)</f>
        <v>309.38</v>
      </c>
      <c r="D30" s="7"/>
    </row>
    <row r="31">
      <c r="A31" s="12" t="str">
        <f>IFERROR(__xludf.DUMMYFUNCTION("""COMPUTED_VALUE"""),"East")</f>
        <v>East</v>
      </c>
      <c r="B31" s="13">
        <f>IFERROR(__xludf.DUMMYFUNCTION("""COMPUTED_VALUE"""),57.71)</f>
        <v>57.71</v>
      </c>
      <c r="D31" s="7"/>
    </row>
    <row r="32">
      <c r="A32" s="12" t="str">
        <f>IFERROR(__xludf.DUMMYFUNCTION("""COMPUTED_VALUE"""),"Central")</f>
        <v>Central</v>
      </c>
      <c r="B32" s="13">
        <f>IFERROR(__xludf.DUMMYFUNCTION("""COMPUTED_VALUE"""),686.95)</f>
        <v>686.95</v>
      </c>
      <c r="D32" s="7"/>
    </row>
    <row r="33">
      <c r="A33" s="12" t="str">
        <f>IFERROR(__xludf.DUMMYFUNCTION("""COMPUTED_VALUE"""),"East")</f>
        <v>East</v>
      </c>
      <c r="B33" s="13">
        <f>IFERROR(__xludf.DUMMYFUNCTION("""COMPUTED_VALUE"""),1619.19)</f>
        <v>1619.19</v>
      </c>
      <c r="D33" s="7"/>
    </row>
    <row r="34">
      <c r="A34" s="12" t="str">
        <f>IFERROR(__xludf.DUMMYFUNCTION("""COMPUTED_VALUE"""),"Central")</f>
        <v>Central</v>
      </c>
      <c r="B34" s="13">
        <f>IFERROR(__xludf.DUMMYFUNCTION("""COMPUTED_VALUE"""),1005.9)</f>
        <v>1005.9</v>
      </c>
      <c r="D34" s="7"/>
    </row>
    <row r="35">
      <c r="A35" s="12" t="str">
        <f>IFERROR(__xludf.DUMMYFUNCTION("""COMPUTED_VALUE"""),"East")</f>
        <v>East</v>
      </c>
      <c r="B35" s="13">
        <f>IFERROR(__xludf.DUMMYFUNCTION("""COMPUTED_VALUE"""),174.65)</f>
        <v>174.65</v>
      </c>
      <c r="D35" s="7"/>
    </row>
    <row r="36">
      <c r="A36" s="12" t="str">
        <f>IFERROR(__xludf.DUMMYFUNCTION("""COMPUTED_VALUE"""),"Central")</f>
        <v>Central</v>
      </c>
      <c r="B36" s="13">
        <f>IFERROR(__xludf.DUMMYFUNCTION("""COMPUTED_VALUE"""),250.0)</f>
        <v>250</v>
      </c>
      <c r="D36" s="7"/>
    </row>
    <row r="37">
      <c r="A37" s="12" t="str">
        <f>IFERROR(__xludf.DUMMYFUNCTION("""COMPUTED_VALUE"""),"Central")</f>
        <v>Central</v>
      </c>
      <c r="B37" s="13">
        <f>IFERROR(__xludf.DUMMYFUNCTION("""COMPUTED_VALUE"""),9.03)</f>
        <v>9.03</v>
      </c>
      <c r="D37" s="7"/>
    </row>
    <row r="38">
      <c r="A38" s="12" t="str">
        <f>IFERROR(__xludf.DUMMYFUNCTION("""COMPUTED_VALUE"""),"East")</f>
        <v>East</v>
      </c>
      <c r="B38" s="13">
        <f>IFERROR(__xludf.DUMMYFUNCTION("""COMPUTED_VALUE"""),255.84)</f>
        <v>255.84</v>
      </c>
      <c r="D38" s="7"/>
    </row>
    <row r="39">
      <c r="A39" s="12" t="str">
        <f>IFERROR(__xludf.DUMMYFUNCTION("""COMPUTED_VALUE"""),"Central")</f>
        <v>Central</v>
      </c>
      <c r="B39" s="13">
        <f>IFERROR(__xludf.DUMMYFUNCTION("""COMPUTED_VALUE"""),251.72)</f>
        <v>251.72</v>
      </c>
      <c r="D39" s="7"/>
    </row>
    <row r="40">
      <c r="A40" s="12" t="str">
        <f>IFERROR(__xludf.DUMMYFUNCTION("""COMPUTED_VALUE"""),"East")</f>
        <v>East</v>
      </c>
      <c r="B40" s="13">
        <f>IFERROR(__xludf.DUMMYFUNCTION("""COMPUTED_VALUE"""),575.36)</f>
        <v>575.36</v>
      </c>
      <c r="D40" s="7"/>
    </row>
    <row r="41">
      <c r="A41" s="12" t="str">
        <f>IFERROR(__xludf.DUMMYFUNCTION("""COMPUTED_VALUE"""),"Central")</f>
        <v>Central</v>
      </c>
      <c r="B41" s="13">
        <f>IFERROR(__xludf.DUMMYFUNCTION("""COMPUTED_VALUE"""),18.06)</f>
        <v>18.06</v>
      </c>
      <c r="D41" s="7"/>
    </row>
    <row r="42">
      <c r="A42" s="12" t="str">
        <f>IFERROR(__xludf.DUMMYFUNCTION("""COMPUTED_VALUE"""),"East")</f>
        <v>East</v>
      </c>
      <c r="B42" s="13">
        <f>IFERROR(__xludf.DUMMYFUNCTION("""COMPUTED_VALUE"""),299.85)</f>
        <v>299.85</v>
      </c>
      <c r="D42" s="7"/>
    </row>
    <row r="43">
      <c r="A43" s="12" t="str">
        <f>IFERROR(__xludf.DUMMYFUNCTION("""COMPUTED_VALUE"""),"Central")</f>
        <v>Central</v>
      </c>
      <c r="B43" s="13">
        <f>IFERROR(__xludf.DUMMYFUNCTION("""COMPUTED_VALUE"""),54.89)</f>
        <v>54.89</v>
      </c>
      <c r="D43" s="7"/>
    </row>
    <row r="44">
      <c r="A44" s="12" t="str">
        <f>IFERROR(__xludf.DUMMYFUNCTION("""COMPUTED_VALUE"""),"Central")</f>
        <v>Central</v>
      </c>
      <c r="B44" s="13">
        <f>IFERROR(__xludf.DUMMYFUNCTION("""COMPUTED_VALUE"""),479.04)</f>
        <v>479.04</v>
      </c>
      <c r="D44" s="7"/>
    </row>
    <row r="45">
      <c r="A45" s="12" t="str">
        <f>IFERROR(__xludf.DUMMYFUNCTION("""COMPUTED_VALUE"""),"Central")</f>
        <v>Central</v>
      </c>
      <c r="B45" s="13">
        <f>IFERROR(__xludf.DUMMYFUNCTION("""COMPUTED_VALUE"""),1879.06)</f>
        <v>1879.06</v>
      </c>
      <c r="D45" s="7"/>
    </row>
    <row r="46">
      <c r="A46" s="12" t="str">
        <f>IFERROR(__xludf.DUMMYFUNCTION("""COMPUTED_VALUE"""),"Central")</f>
        <v>Central</v>
      </c>
      <c r="B46" s="13">
        <f>IFERROR(__xludf.DUMMYFUNCTION("""COMPUTED_VALUE"""),86.43)</f>
        <v>86.43</v>
      </c>
      <c r="D46" s="7"/>
    </row>
    <row r="47">
      <c r="A47" s="12" t="str">
        <f>IFERROR(__xludf.DUMMYFUNCTION("""COMPUTED_VALUE"""),"Central")</f>
        <v>Central</v>
      </c>
      <c r="B47" s="13">
        <f>IFERROR(__xludf.DUMMYFUNCTION("""COMPUTED_VALUE"""),139.72)</f>
        <v>139.72</v>
      </c>
      <c r="D47" s="7"/>
    </row>
    <row r="48">
      <c r="A48" s="12" t="str">
        <f>IFERROR(__xludf.DUMMYFUNCTION("""COMPUTED_VALUE"""),"East")</f>
        <v>East</v>
      </c>
      <c r="B48" s="13">
        <f>IFERROR(__xludf.DUMMYFUNCTION("""COMPUTED_VALUE"""),1183.26)</f>
        <v>1183.26</v>
      </c>
      <c r="D48" s="7"/>
    </row>
    <row r="49">
      <c r="D49" s="7"/>
    </row>
    <row r="50">
      <c r="D50" s="7"/>
    </row>
    <row r="51">
      <c r="D51" s="7"/>
    </row>
    <row r="52">
      <c r="D52" s="7"/>
    </row>
    <row r="53">
      <c r="A53" s="9" t="s">
        <v>42</v>
      </c>
      <c r="D53" s="7"/>
    </row>
    <row r="54">
      <c r="A54" s="10" t="str">
        <f>IFERROR(__xludf.DUMMYFUNCTION("QUERY(SkilHarvest_Stationary_Supplies!A1:H44, ""SELECT E,H WHERE (E='Aug' OR E='Sep') AND F=2014"", 1)"),"Month")</f>
        <v>Month</v>
      </c>
      <c r="B54" s="10" t="str">
        <f>IFERROR(__xludf.DUMMYFUNCTION("""COMPUTED_VALUE"""),"Sales")</f>
        <v>Sales</v>
      </c>
      <c r="D54" s="7"/>
    </row>
    <row r="55">
      <c r="A55" s="12" t="str">
        <f>IFERROR(__xludf.DUMMYFUNCTION("""COMPUTED_VALUE"""),"Aug")</f>
        <v>Aug</v>
      </c>
      <c r="B55" s="13">
        <f>IFERROR(__xludf.DUMMYFUNCTION("""COMPUTED_VALUE"""),1005.9)</f>
        <v>1005.9</v>
      </c>
      <c r="D55" s="7"/>
    </row>
    <row r="56">
      <c r="A56" s="12" t="str">
        <f>IFERROR(__xludf.DUMMYFUNCTION("""COMPUTED_VALUE"""),"Aug")</f>
        <v>Aug</v>
      </c>
      <c r="B56" s="13">
        <f>IFERROR(__xludf.DUMMYFUNCTION("""COMPUTED_VALUE"""),174.65)</f>
        <v>174.65</v>
      </c>
      <c r="D56" s="7"/>
    </row>
    <row r="57">
      <c r="A57" s="12" t="str">
        <f>IFERROR(__xludf.DUMMYFUNCTION("""COMPUTED_VALUE"""),"Aug")</f>
        <v>Aug</v>
      </c>
      <c r="B57" s="13">
        <f>IFERROR(__xludf.DUMMYFUNCTION("""COMPUTED_VALUE"""),825.0)</f>
        <v>825</v>
      </c>
      <c r="D57" s="7"/>
    </row>
    <row r="58">
      <c r="A58" s="12" t="str">
        <f>IFERROR(__xludf.DUMMYFUNCTION("""COMPUTED_VALUE"""),"Sep")</f>
        <v>Sep</v>
      </c>
      <c r="B58" s="13">
        <f>IFERROR(__xludf.DUMMYFUNCTION("""COMPUTED_VALUE"""),250.0)</f>
        <v>250</v>
      </c>
      <c r="D58" s="7"/>
    </row>
    <row r="59">
      <c r="A59" s="12" t="str">
        <f>IFERROR(__xludf.DUMMYFUNCTION("""COMPUTED_VALUE"""),"Sep")</f>
        <v>Sep</v>
      </c>
      <c r="B59" s="13">
        <f>IFERROR(__xludf.DUMMYFUNCTION("""COMPUTED_VALUE"""),9.03)</f>
        <v>9.03</v>
      </c>
      <c r="D59" s="7"/>
    </row>
    <row r="60">
      <c r="A60" s="12" t="str">
        <f>IFERROR(__xludf.DUMMYFUNCTION("""COMPUTED_VALUE"""),"Sep")</f>
        <v>Sep</v>
      </c>
      <c r="B60" s="13">
        <f>IFERROR(__xludf.DUMMYFUNCTION("""COMPUTED_VALUE"""),255.84)</f>
        <v>255.84</v>
      </c>
      <c r="D60" s="7"/>
    </row>
    <row r="61">
      <c r="A61" s="12" t="str">
        <f>IFERROR(__xludf.DUMMYFUNCTION("""COMPUTED_VALUE"""),"Sep")</f>
        <v>Sep</v>
      </c>
      <c r="B61" s="13">
        <f>IFERROR(__xludf.DUMMYFUNCTION("""COMPUTED_VALUE"""),151.24)</f>
        <v>151.24</v>
      </c>
      <c r="D61" s="7"/>
    </row>
    <row r="62">
      <c r="D62" s="7"/>
    </row>
    <row r="63">
      <c r="D63" s="7"/>
    </row>
    <row r="64">
      <c r="D64" s="7"/>
    </row>
    <row r="65">
      <c r="D65" s="7"/>
    </row>
    <row r="66">
      <c r="A66" s="9" t="s">
        <v>43</v>
      </c>
    </row>
    <row r="67">
      <c r="A67" s="10" t="str">
        <f>IFERROR(__xludf.DUMMYFUNCTION("QUERY(SkilHarvest_Stationary_Supplies!A1:H44, ""SELECT A,B,C,F,H WHERE C STARTS WITH 'Pen'"", 1)"),"Region")</f>
        <v>Region</v>
      </c>
      <c r="B67" s="10" t="str">
        <f>IFERROR(__xludf.DUMMYFUNCTION("""COMPUTED_VALUE"""),"Sales_rep")</f>
        <v>Sales_rep</v>
      </c>
      <c r="C67" s="10" t="str">
        <f>IFERROR(__xludf.DUMMYFUNCTION("""COMPUTED_VALUE"""),"Item")</f>
        <v>Item</v>
      </c>
      <c r="D67" s="17" t="str">
        <f>IFERROR(__xludf.DUMMYFUNCTION("""COMPUTED_VALUE"""),"Year")</f>
        <v>Year</v>
      </c>
      <c r="E67" s="10" t="str">
        <f>IFERROR(__xludf.DUMMYFUNCTION("""COMPUTED_VALUE"""),"Sales")</f>
        <v>Sales</v>
      </c>
    </row>
    <row r="68">
      <c r="A68" s="12" t="str">
        <f>IFERROR(__xludf.DUMMYFUNCTION("""COMPUTED_VALUE"""),"East")</f>
        <v>East</v>
      </c>
      <c r="B68" s="12" t="str">
        <f>IFERROR(__xludf.DUMMYFUNCTION("""COMPUTED_VALUE"""),"Richard")</f>
        <v>Richard</v>
      </c>
      <c r="C68" s="12" t="str">
        <f>IFERROR(__xludf.DUMMYFUNCTION("""COMPUTED_VALUE"""),"Pen Set")</f>
        <v>Pen Set</v>
      </c>
      <c r="D68" s="7">
        <f>IFERROR(__xludf.DUMMYFUNCTION("""COMPUTED_VALUE"""),2014.0)</f>
        <v>2014</v>
      </c>
      <c r="E68" s="13">
        <f>IFERROR(__xludf.DUMMYFUNCTION("""COMPUTED_VALUE"""),309.38)</f>
        <v>309.38</v>
      </c>
    </row>
    <row r="69">
      <c r="A69" s="12" t="str">
        <f>IFERROR(__xludf.DUMMYFUNCTION("""COMPUTED_VALUE"""),"Central")</f>
        <v>Central</v>
      </c>
      <c r="B69" s="12" t="str">
        <f>IFERROR(__xludf.DUMMYFUNCTION("""COMPUTED_VALUE"""),"Morgan")</f>
        <v>Morgan</v>
      </c>
      <c r="C69" s="12" t="str">
        <f>IFERROR(__xludf.DUMMYFUNCTION("""COMPUTED_VALUE"""),"Pen Set")</f>
        <v>Pen Set</v>
      </c>
      <c r="D69" s="7">
        <f>IFERROR(__xludf.DUMMYFUNCTION("""COMPUTED_VALUE"""),2014.0)</f>
        <v>2014</v>
      </c>
      <c r="E69" s="13">
        <f>IFERROR(__xludf.DUMMYFUNCTION("""COMPUTED_VALUE"""),686.95)</f>
        <v>686.95</v>
      </c>
    </row>
    <row r="70">
      <c r="A70" s="12" t="str">
        <f>IFERROR(__xludf.DUMMYFUNCTION("""COMPUTED_VALUE"""),"Central")</f>
        <v>Central</v>
      </c>
      <c r="B70" s="12" t="str">
        <f>IFERROR(__xludf.DUMMYFUNCTION("""COMPUTED_VALUE"""),"Matthew")</f>
        <v>Matthew</v>
      </c>
      <c r="C70" s="12" t="str">
        <f>IFERROR(__xludf.DUMMYFUNCTION("""COMPUTED_VALUE"""),"Pen Set")</f>
        <v>Pen Set</v>
      </c>
      <c r="D70" s="7">
        <f>IFERROR(__xludf.DUMMYFUNCTION("""COMPUTED_VALUE"""),2014.0)</f>
        <v>2014</v>
      </c>
      <c r="E70" s="13">
        <f>IFERROR(__xludf.DUMMYFUNCTION("""COMPUTED_VALUE"""),1005.9)</f>
        <v>1005.9</v>
      </c>
    </row>
    <row r="71">
      <c r="A71" s="12" t="str">
        <f>IFERROR(__xludf.DUMMYFUNCTION("""COMPUTED_VALUE"""),"East")</f>
        <v>East</v>
      </c>
      <c r="B71" s="12" t="str">
        <f>IFERROR(__xludf.DUMMYFUNCTION("""COMPUTED_VALUE"""),"Richard")</f>
        <v>Richard</v>
      </c>
      <c r="C71" s="12" t="str">
        <f>IFERROR(__xludf.DUMMYFUNCTION("""COMPUTED_VALUE"""),"Pencil")</f>
        <v>Pencil</v>
      </c>
      <c r="D71" s="7">
        <f>IFERROR(__xludf.DUMMYFUNCTION("""COMPUTED_VALUE"""),2014.0)</f>
        <v>2014</v>
      </c>
      <c r="E71" s="13">
        <f>IFERROR(__xludf.DUMMYFUNCTION("""COMPUTED_VALUE"""),174.65)</f>
        <v>174.65</v>
      </c>
    </row>
    <row r="72">
      <c r="A72" s="12" t="str">
        <f>IFERROR(__xludf.DUMMYFUNCTION("""COMPUTED_VALUE"""),"Central")</f>
        <v>Central</v>
      </c>
      <c r="B72" s="12" t="str">
        <f>IFERROR(__xludf.DUMMYFUNCTION("""COMPUTED_VALUE"""),"Bill")</f>
        <v>Bill</v>
      </c>
      <c r="C72" s="12" t="str">
        <f>IFERROR(__xludf.DUMMYFUNCTION("""COMPUTED_VALUE"""),"Pencil")</f>
        <v>Pencil</v>
      </c>
      <c r="D72" s="7">
        <f>IFERROR(__xludf.DUMMYFUNCTION("""COMPUTED_VALUE"""),2014.0)</f>
        <v>2014</v>
      </c>
      <c r="E72" s="13">
        <f>IFERROR(__xludf.DUMMYFUNCTION("""COMPUTED_VALUE"""),9.03)</f>
        <v>9.03</v>
      </c>
    </row>
    <row r="73">
      <c r="A73" s="12" t="str">
        <f>IFERROR(__xludf.DUMMYFUNCTION("""COMPUTED_VALUE"""),"East")</f>
        <v>East</v>
      </c>
      <c r="B73" s="12" t="str">
        <f>IFERROR(__xludf.DUMMYFUNCTION("""COMPUTED_VALUE"""),"Richard")</f>
        <v>Richard</v>
      </c>
      <c r="C73" s="12" t="str">
        <f>IFERROR(__xludf.DUMMYFUNCTION("""COMPUTED_VALUE"""),"Pen Set")</f>
        <v>Pen Set</v>
      </c>
      <c r="D73" s="7">
        <f>IFERROR(__xludf.DUMMYFUNCTION("""COMPUTED_VALUE"""),2014.0)</f>
        <v>2014</v>
      </c>
      <c r="E73" s="13">
        <f>IFERROR(__xludf.DUMMYFUNCTION("""COMPUTED_VALUE"""),255.84)</f>
        <v>255.84</v>
      </c>
    </row>
    <row r="74">
      <c r="A74" s="12" t="str">
        <f>IFERROR(__xludf.DUMMYFUNCTION("""COMPUTED_VALUE"""),"West")</f>
        <v>West</v>
      </c>
      <c r="B74" s="12" t="str">
        <f>IFERROR(__xludf.DUMMYFUNCTION("""COMPUTED_VALUE"""),"James")</f>
        <v>James</v>
      </c>
      <c r="C74" s="12" t="str">
        <f>IFERROR(__xludf.DUMMYFUNCTION("""COMPUTED_VALUE"""),"Pen")</f>
        <v>Pen</v>
      </c>
      <c r="D74" s="7">
        <f>IFERROR(__xludf.DUMMYFUNCTION("""COMPUTED_VALUE"""),2014.0)</f>
        <v>2014</v>
      </c>
      <c r="E74" s="13">
        <f>IFERROR(__xludf.DUMMYFUNCTION("""COMPUTED_VALUE"""),151.24)</f>
        <v>151.24</v>
      </c>
    </row>
    <row r="75">
      <c r="A75" s="12" t="str">
        <f>IFERROR(__xludf.DUMMYFUNCTION("""COMPUTED_VALUE"""),"East")</f>
        <v>East</v>
      </c>
      <c r="B75" s="12" t="str">
        <f>IFERROR(__xludf.DUMMYFUNCTION("""COMPUTED_VALUE"""),"Richard")</f>
        <v>Richard</v>
      </c>
      <c r="C75" s="12" t="str">
        <f>IFERROR(__xludf.DUMMYFUNCTION("""COMPUTED_VALUE"""),"Pen")</f>
        <v>Pen</v>
      </c>
      <c r="D75" s="7">
        <f>IFERROR(__xludf.DUMMYFUNCTION("""COMPUTED_VALUE"""),2014.0)</f>
        <v>2014</v>
      </c>
      <c r="E75" s="13">
        <f>IFERROR(__xludf.DUMMYFUNCTION("""COMPUTED_VALUE"""),575.36)</f>
        <v>575.36</v>
      </c>
    </row>
    <row r="76">
      <c r="A76" s="12" t="str">
        <f>IFERROR(__xludf.DUMMYFUNCTION("""COMPUTED_VALUE"""),"Central")</f>
        <v>Central</v>
      </c>
      <c r="B76" s="12" t="str">
        <f>IFERROR(__xludf.DUMMYFUNCTION("""COMPUTED_VALUE"""),"Rachel")</f>
        <v>Rachel</v>
      </c>
      <c r="C76" s="12" t="str">
        <f>IFERROR(__xludf.DUMMYFUNCTION("""COMPUTED_VALUE"""),"Pencil")</f>
        <v>Pencil</v>
      </c>
      <c r="D76" s="7">
        <f>IFERROR(__xludf.DUMMYFUNCTION("""COMPUTED_VALUE"""),2014.0)</f>
        <v>2014</v>
      </c>
      <c r="E76" s="13">
        <f>IFERROR(__xludf.DUMMYFUNCTION("""COMPUTED_VALUE"""),18.06)</f>
        <v>18.06</v>
      </c>
    </row>
    <row r="77">
      <c r="A77" s="12" t="str">
        <f>IFERROR(__xludf.DUMMYFUNCTION("""COMPUTED_VALUE"""),"East")</f>
        <v>East</v>
      </c>
      <c r="B77" s="12" t="str">
        <f>IFERROR(__xludf.DUMMYFUNCTION("""COMPUTED_VALUE"""),"Susan")</f>
        <v>Susan</v>
      </c>
      <c r="C77" s="12" t="str">
        <f>IFERROR(__xludf.DUMMYFUNCTION("""COMPUTED_VALUE"""),"Pen")</f>
        <v>Pen</v>
      </c>
      <c r="D77" s="7">
        <f>IFERROR(__xludf.DUMMYFUNCTION("""COMPUTED_VALUE"""),2014.0)</f>
        <v>2014</v>
      </c>
      <c r="E77" s="13">
        <f>IFERROR(__xludf.DUMMYFUNCTION("""COMPUTED_VALUE"""),299.85)</f>
        <v>299.85</v>
      </c>
    </row>
    <row r="78">
      <c r="A78" s="12" t="str">
        <f>IFERROR(__xludf.DUMMYFUNCTION("""COMPUTED_VALUE"""),"Central")</f>
        <v>Central</v>
      </c>
      <c r="B78" s="12" t="str">
        <f>IFERROR(__xludf.DUMMYFUNCTION("""COMPUTED_VALUE"""),"Matthew")</f>
        <v>Matthew</v>
      </c>
      <c r="C78" s="12" t="str">
        <f>IFERROR(__xludf.DUMMYFUNCTION("""COMPUTED_VALUE"""),"Pen Set")</f>
        <v>Pen Set</v>
      </c>
      <c r="D78" s="7">
        <f>IFERROR(__xludf.DUMMYFUNCTION("""COMPUTED_VALUE"""),2014.0)</f>
        <v>2014</v>
      </c>
      <c r="E78" s="13">
        <f>IFERROR(__xludf.DUMMYFUNCTION("""COMPUTED_VALUE"""),479.04)</f>
        <v>479.04</v>
      </c>
    </row>
    <row r="79">
      <c r="A79" s="12" t="str">
        <f>IFERROR(__xludf.DUMMYFUNCTION("""COMPUTED_VALUE"""),"Central")</f>
        <v>Central</v>
      </c>
      <c r="B79" s="12" t="str">
        <f>IFERROR(__xludf.DUMMYFUNCTION("""COMPUTED_VALUE"""),"Smith")</f>
        <v>Smith</v>
      </c>
      <c r="C79" s="12" t="str">
        <f>IFERROR(__xludf.DUMMYFUNCTION("""COMPUTED_VALUE"""),"Pencil")</f>
        <v>Pencil</v>
      </c>
      <c r="D79" s="7">
        <f>IFERROR(__xludf.DUMMYFUNCTION("""COMPUTED_VALUE"""),2014.0)</f>
        <v>2014</v>
      </c>
      <c r="E79" s="13">
        <f>IFERROR(__xludf.DUMMYFUNCTION("""COMPUTED_VALUE"""),86.43)</f>
        <v>86.43</v>
      </c>
    </row>
    <row r="80">
      <c r="A80" s="12" t="str">
        <f>IFERROR(__xludf.DUMMYFUNCTION("""COMPUTED_VALUE"""),"East")</f>
        <v>East</v>
      </c>
      <c r="B80" s="12" t="str">
        <f>IFERROR(__xludf.DUMMYFUNCTION("""COMPUTED_VALUE"""),"Susan")</f>
        <v>Susan</v>
      </c>
      <c r="C80" s="12" t="str">
        <f>IFERROR(__xludf.DUMMYFUNCTION("""COMPUTED_VALUE"""),"Pen Set")</f>
        <v>Pen Set</v>
      </c>
      <c r="D80" s="7">
        <f>IFERROR(__xludf.DUMMYFUNCTION("""COMPUTED_VALUE"""),2014.0)</f>
        <v>2014</v>
      </c>
      <c r="E80" s="13">
        <f>IFERROR(__xludf.DUMMYFUNCTION("""COMPUTED_VALUE"""),1183.26)</f>
        <v>1183.26</v>
      </c>
    </row>
    <row r="81">
      <c r="A81" s="12" t="str">
        <f>IFERROR(__xludf.DUMMYFUNCTION("""COMPUTED_VALUE"""),"East")</f>
        <v>East</v>
      </c>
      <c r="B81" s="12" t="str">
        <f>IFERROR(__xludf.DUMMYFUNCTION("""COMPUTED_VALUE"""),"Richard")</f>
        <v>Richard</v>
      </c>
      <c r="C81" s="12" t="str">
        <f>IFERROR(__xludf.DUMMYFUNCTION("""COMPUTED_VALUE"""),"Pencil")</f>
        <v>Pencil</v>
      </c>
      <c r="D81" s="7">
        <f>IFERROR(__xludf.DUMMYFUNCTION("""COMPUTED_VALUE"""),2015.0)</f>
        <v>2015</v>
      </c>
      <c r="E81" s="13">
        <f>IFERROR(__xludf.DUMMYFUNCTION("""COMPUTED_VALUE"""),189.05)</f>
        <v>189.05</v>
      </c>
    </row>
    <row r="82">
      <c r="A82" s="12" t="str">
        <f>IFERROR(__xludf.DUMMYFUNCTION("""COMPUTED_VALUE"""),"Central")</f>
        <v>Central</v>
      </c>
      <c r="B82" s="12" t="str">
        <f>IFERROR(__xludf.DUMMYFUNCTION("""COMPUTED_VALUE"""),"Alex")</f>
        <v>Alex</v>
      </c>
      <c r="C82" s="12" t="str">
        <f>IFERROR(__xludf.DUMMYFUNCTION("""COMPUTED_VALUE"""),"Pencil")</f>
        <v>Pencil</v>
      </c>
      <c r="D82" s="7">
        <f>IFERROR(__xludf.DUMMYFUNCTION("""COMPUTED_VALUE"""),2015.0)</f>
        <v>2015</v>
      </c>
      <c r="E82" s="13">
        <f>IFERROR(__xludf.DUMMYFUNCTION("""COMPUTED_VALUE"""),179.64)</f>
        <v>179.64</v>
      </c>
    </row>
    <row r="83">
      <c r="A83" s="12" t="str">
        <f>IFERROR(__xludf.DUMMYFUNCTION("""COMPUTED_VALUE"""),"Central")</f>
        <v>Central</v>
      </c>
      <c r="B83" s="12" t="str">
        <f>IFERROR(__xludf.DUMMYFUNCTION("""COMPUTED_VALUE"""),"Bill")</f>
        <v>Bill</v>
      </c>
      <c r="C83" s="12" t="str">
        <f>IFERROR(__xludf.DUMMYFUNCTION("""COMPUTED_VALUE"""),"Pen")</f>
        <v>Pen</v>
      </c>
      <c r="D83" s="7">
        <f>IFERROR(__xludf.DUMMYFUNCTION("""COMPUTED_VALUE"""),2015.0)</f>
        <v>2015</v>
      </c>
      <c r="E83" s="13">
        <f>IFERROR(__xludf.DUMMYFUNCTION("""COMPUTED_VALUE"""),539.73)</f>
        <v>539.73</v>
      </c>
    </row>
    <row r="84">
      <c r="A84" s="12" t="str">
        <f>IFERROR(__xludf.DUMMYFUNCTION("""COMPUTED_VALUE"""),"West")</f>
        <v>West</v>
      </c>
      <c r="B84" s="12" t="str">
        <f>IFERROR(__xludf.DUMMYFUNCTION("""COMPUTED_VALUE"""),"James")</f>
        <v>James</v>
      </c>
      <c r="C84" s="12" t="str">
        <f>IFERROR(__xludf.DUMMYFUNCTION("""COMPUTED_VALUE"""),"Pencil")</f>
        <v>Pencil</v>
      </c>
      <c r="D84" s="7">
        <f>IFERROR(__xludf.DUMMYFUNCTION("""COMPUTED_VALUE"""),2015.0)</f>
        <v>2015</v>
      </c>
      <c r="E84" s="13">
        <f>IFERROR(__xludf.DUMMYFUNCTION("""COMPUTED_VALUE"""),167.44)</f>
        <v>167.44</v>
      </c>
    </row>
    <row r="85">
      <c r="A85" s="12" t="str">
        <f>IFERROR(__xludf.DUMMYFUNCTION("""COMPUTED_VALUE"""),"Central")</f>
        <v>Central</v>
      </c>
      <c r="B85" s="12" t="str">
        <f>IFERROR(__xludf.DUMMYFUNCTION("""COMPUTED_VALUE"""),"Alex")</f>
        <v>Alex</v>
      </c>
      <c r="C85" s="12" t="str">
        <f>IFERROR(__xludf.DUMMYFUNCTION("""COMPUTED_VALUE"""),"Pen Set")</f>
        <v>Pen Set</v>
      </c>
      <c r="D85" s="7">
        <f>IFERROR(__xludf.DUMMYFUNCTION("""COMPUTED_VALUE"""),2015.0)</f>
        <v>2015</v>
      </c>
      <c r="E85" s="13">
        <f>IFERROR(__xludf.DUMMYFUNCTION("""COMPUTED_VALUE"""),249.5)</f>
        <v>249.5</v>
      </c>
    </row>
    <row r="86">
      <c r="A86" s="12" t="str">
        <f>IFERROR(__xludf.DUMMYFUNCTION("""COMPUTED_VALUE"""),"Central")</f>
        <v>Central</v>
      </c>
      <c r="B86" s="12" t="str">
        <f>IFERROR(__xludf.DUMMYFUNCTION("""COMPUTED_VALUE"""),"Rachel")</f>
        <v>Rachel</v>
      </c>
      <c r="C86" s="12" t="str">
        <f>IFERROR(__xludf.DUMMYFUNCTION("""COMPUTED_VALUE"""),"Pencil")</f>
        <v>Pencil</v>
      </c>
      <c r="D86" s="7">
        <f>IFERROR(__xludf.DUMMYFUNCTION("""COMPUTED_VALUE"""),2015.0)</f>
        <v>2015</v>
      </c>
      <c r="E86" s="13">
        <f>IFERROR(__xludf.DUMMYFUNCTION("""COMPUTED_VALUE"""),131.34)</f>
        <v>131.34</v>
      </c>
    </row>
    <row r="87">
      <c r="A87" s="12" t="str">
        <f>IFERROR(__xludf.DUMMYFUNCTION("""COMPUTED_VALUE"""),"Central")</f>
        <v>Central</v>
      </c>
      <c r="B87" s="12" t="str">
        <f>IFERROR(__xludf.DUMMYFUNCTION("""COMPUTED_VALUE"""),"Rachel")</f>
        <v>Rachel</v>
      </c>
      <c r="C87" s="12" t="str">
        <f>IFERROR(__xludf.DUMMYFUNCTION("""COMPUTED_VALUE"""),"Pencil")</f>
        <v>Pencil</v>
      </c>
      <c r="D87" s="7">
        <f>IFERROR(__xludf.DUMMYFUNCTION("""COMPUTED_VALUE"""),2015.0)</f>
        <v>2015</v>
      </c>
      <c r="E87" s="13">
        <f>IFERROR(__xludf.DUMMYFUNCTION("""COMPUTED_VALUE"""),149.25)</f>
        <v>149.25</v>
      </c>
    </row>
    <row r="88">
      <c r="A88" s="12" t="str">
        <f>IFERROR(__xludf.DUMMYFUNCTION("""COMPUTED_VALUE"""),"East")</f>
        <v>East</v>
      </c>
      <c r="B88" s="12" t="str">
        <f>IFERROR(__xludf.DUMMYFUNCTION("""COMPUTED_VALUE"""),"Nick")</f>
        <v>Nick</v>
      </c>
      <c r="C88" s="12" t="str">
        <f>IFERROR(__xludf.DUMMYFUNCTION("""COMPUTED_VALUE"""),"Pen")</f>
        <v>Pen</v>
      </c>
      <c r="D88" s="7">
        <f>IFERROR(__xludf.DUMMYFUNCTION("""COMPUTED_VALUE"""),2015.0)</f>
        <v>2015</v>
      </c>
      <c r="E88" s="13">
        <f>IFERROR(__xludf.DUMMYFUNCTION("""COMPUTED_VALUE"""),479.04)</f>
        <v>479.04</v>
      </c>
    </row>
    <row r="89">
      <c r="A89" s="12" t="str">
        <f>IFERROR(__xludf.DUMMYFUNCTION("""COMPUTED_VALUE"""),"Central")</f>
        <v>Central</v>
      </c>
      <c r="B89" s="12" t="str">
        <f>IFERROR(__xludf.DUMMYFUNCTION("""COMPUTED_VALUE"""),"Alex")</f>
        <v>Alex</v>
      </c>
      <c r="C89" s="12" t="str">
        <f>IFERROR(__xludf.DUMMYFUNCTION("""COMPUTED_VALUE"""),"Pencil")</f>
        <v>Pencil</v>
      </c>
      <c r="D89" s="7">
        <f>IFERROR(__xludf.DUMMYFUNCTION("""COMPUTED_VALUE"""),2015.0)</f>
        <v>2015</v>
      </c>
      <c r="E89" s="13">
        <f>IFERROR(__xludf.DUMMYFUNCTION("""COMPUTED_VALUE"""),449.1)</f>
        <v>449.1</v>
      </c>
    </row>
    <row r="90">
      <c r="A90" s="12" t="str">
        <f>IFERROR(__xludf.DUMMYFUNCTION("""COMPUTED_VALUE"""),"Central")</f>
        <v>Central</v>
      </c>
      <c r="B90" s="12" t="str">
        <f>IFERROR(__xludf.DUMMYFUNCTION("""COMPUTED_VALUE"""),"Bill")</f>
        <v>Bill</v>
      </c>
      <c r="C90" s="12" t="str">
        <f>IFERROR(__xludf.DUMMYFUNCTION("""COMPUTED_VALUE"""),"Pencil")</f>
        <v>Pencil</v>
      </c>
      <c r="D90" s="7">
        <f>IFERROR(__xludf.DUMMYFUNCTION("""COMPUTED_VALUE"""),2015.0)</f>
        <v>2015</v>
      </c>
      <c r="E90" s="13">
        <f>IFERROR(__xludf.DUMMYFUNCTION("""COMPUTED_VALUE"""),68.37)</f>
        <v>68.37</v>
      </c>
    </row>
    <row r="91">
      <c r="A91" s="12" t="str">
        <f>IFERROR(__xludf.DUMMYFUNCTION("""COMPUTED_VALUE"""),"West")</f>
        <v>West</v>
      </c>
      <c r="B91" s="12" t="str">
        <f>IFERROR(__xludf.DUMMYFUNCTION("""COMPUTED_VALUE"""),"Thomas")</f>
        <v>Thomas</v>
      </c>
      <c r="C91" s="12" t="str">
        <f>IFERROR(__xludf.DUMMYFUNCTION("""COMPUTED_VALUE"""),"Pencil")</f>
        <v>Pencil</v>
      </c>
      <c r="D91" s="7">
        <f>IFERROR(__xludf.DUMMYFUNCTION("""COMPUTED_VALUE"""),2015.0)</f>
        <v>2015</v>
      </c>
      <c r="E91" s="13">
        <f>IFERROR(__xludf.DUMMYFUNCTION("""COMPUTED_VALUE"""),63.68)</f>
        <v>63.68</v>
      </c>
    </row>
    <row r="92">
      <c r="A92" s="12" t="str">
        <f>IFERROR(__xludf.DUMMYFUNCTION("""COMPUTED_VALUE"""),"Central")</f>
        <v>Central</v>
      </c>
      <c r="B92" s="12" t="str">
        <f>IFERROR(__xludf.DUMMYFUNCTION("""COMPUTED_VALUE"""),"Morgan")</f>
        <v>Morgan</v>
      </c>
      <c r="C92" s="12" t="str">
        <f>IFERROR(__xludf.DUMMYFUNCTION("""COMPUTED_VALUE"""),"Pencil")</f>
        <v>Pencil</v>
      </c>
      <c r="D92" s="7">
        <f>IFERROR(__xludf.DUMMYFUNCTION("""COMPUTED_VALUE"""),2015.0)</f>
        <v>2015</v>
      </c>
      <c r="E92" s="13">
        <f>IFERROR(__xludf.DUMMYFUNCTION("""COMPUTED_VALUE"""),449.1)</f>
        <v>449.1</v>
      </c>
    </row>
    <row r="93">
      <c r="D93" s="7"/>
    </row>
    <row r="94">
      <c r="D94" s="7"/>
    </row>
    <row r="95">
      <c r="D95" s="7"/>
    </row>
    <row r="96">
      <c r="D96" s="7"/>
    </row>
    <row r="97">
      <c r="A97" s="9" t="s">
        <v>44</v>
      </c>
    </row>
    <row r="98">
      <c r="A98" s="12" t="str">
        <f>IFERROR(__xludf.DUMMYFUNCTION("QUERY(SkilHarvest_Stationary_Supplies!A1:H44, ""SELECT A,B,C,F,H WHERE C ENDS WITH 'sk'"", 1)"),"Region")</f>
        <v>Region</v>
      </c>
      <c r="B98" s="12" t="str">
        <f>IFERROR(__xludf.DUMMYFUNCTION("""COMPUTED_VALUE"""),"Sales_rep")</f>
        <v>Sales_rep</v>
      </c>
      <c r="C98" s="12" t="str">
        <f>IFERROR(__xludf.DUMMYFUNCTION("""COMPUTED_VALUE"""),"Item")</f>
        <v>Item</v>
      </c>
      <c r="D98" s="7" t="str">
        <f>IFERROR(__xludf.DUMMYFUNCTION("""COMPUTED_VALUE"""),"Year")</f>
        <v>Year</v>
      </c>
      <c r="E98" s="12" t="str">
        <f>IFERROR(__xludf.DUMMYFUNCTION("""COMPUTED_VALUE"""),"Sales")</f>
        <v>Sales</v>
      </c>
    </row>
    <row r="99">
      <c r="A99" s="12" t="str">
        <f>IFERROR(__xludf.DUMMYFUNCTION("""COMPUTED_VALUE"""),"West")</f>
        <v>West</v>
      </c>
      <c r="B99" s="12" t="str">
        <f>IFERROR(__xludf.DUMMYFUNCTION("""COMPUTED_VALUE"""),"James")</f>
        <v>James</v>
      </c>
      <c r="C99" s="12" t="str">
        <f>IFERROR(__xludf.DUMMYFUNCTION("""COMPUTED_VALUE"""),"Desk")</f>
        <v>Desk</v>
      </c>
      <c r="D99" s="7">
        <f>IFERROR(__xludf.DUMMYFUNCTION("""COMPUTED_VALUE"""),2014.0)</f>
        <v>2014</v>
      </c>
      <c r="E99" s="13">
        <f>IFERROR(__xludf.DUMMYFUNCTION("""COMPUTED_VALUE"""),825.0)</f>
        <v>825</v>
      </c>
    </row>
    <row r="100">
      <c r="A100" s="12" t="str">
        <f>IFERROR(__xludf.DUMMYFUNCTION("""COMPUTED_VALUE"""),"Central")</f>
        <v>Central</v>
      </c>
      <c r="B100" s="12" t="str">
        <f>IFERROR(__xludf.DUMMYFUNCTION("""COMPUTED_VALUE"""),"Smith")</f>
        <v>Smith</v>
      </c>
      <c r="C100" s="12" t="str">
        <f>IFERROR(__xludf.DUMMYFUNCTION("""COMPUTED_VALUE"""),"Desk")</f>
        <v>Desk</v>
      </c>
      <c r="D100" s="7">
        <f>IFERROR(__xludf.DUMMYFUNCTION("""COMPUTED_VALUE"""),2014.0)</f>
        <v>2014</v>
      </c>
      <c r="E100" s="13">
        <f>IFERROR(__xludf.DUMMYFUNCTION("""COMPUTED_VALUE"""),250.0)</f>
        <v>250</v>
      </c>
    </row>
    <row r="101">
      <c r="A101" s="12" t="str">
        <f>IFERROR(__xludf.DUMMYFUNCTION("""COMPUTED_VALUE"""),"Central")</f>
        <v>Central</v>
      </c>
      <c r="B101" s="12" t="str">
        <f>IFERROR(__xludf.DUMMYFUNCTION("""COMPUTED_VALUE"""),"Matthew")</f>
        <v>Matthew</v>
      </c>
      <c r="C101" s="12" t="str">
        <f>IFERROR(__xludf.DUMMYFUNCTION("""COMPUTED_VALUE"""),"Desk")</f>
        <v>Desk</v>
      </c>
      <c r="D101" s="7">
        <f>IFERROR(__xludf.DUMMYFUNCTION("""COMPUTED_VALUE"""),2015.0)</f>
        <v>2015</v>
      </c>
      <c r="E101" s="13">
        <f>IFERROR(__xludf.DUMMYFUNCTION("""COMPUTED_VALUE"""),625.0)</f>
        <v>625</v>
      </c>
    </row>
    <row r="102">
      <c r="D102" s="7"/>
    </row>
    <row r="103">
      <c r="D103" s="7"/>
    </row>
    <row r="104">
      <c r="D104" s="7"/>
    </row>
    <row r="105">
      <c r="D105" s="7"/>
    </row>
    <row r="106">
      <c r="D106" s="7"/>
    </row>
    <row r="107">
      <c r="D107" s="7"/>
    </row>
    <row r="108">
      <c r="D108" s="7"/>
    </row>
    <row r="109">
      <c r="D109" s="7"/>
    </row>
    <row r="110">
      <c r="D110" s="7"/>
    </row>
    <row r="111">
      <c r="D111" s="7"/>
    </row>
    <row r="112">
      <c r="D112" s="7"/>
    </row>
    <row r="113">
      <c r="D113" s="7"/>
    </row>
    <row r="114">
      <c r="D114" s="7"/>
    </row>
    <row r="115">
      <c r="D115" s="7"/>
    </row>
    <row r="116">
      <c r="D116" s="7"/>
    </row>
    <row r="117">
      <c r="D117" s="7"/>
    </row>
    <row r="118">
      <c r="D118" s="7"/>
    </row>
    <row r="119">
      <c r="D119" s="7"/>
    </row>
    <row r="120">
      <c r="D120" s="7"/>
    </row>
    <row r="121">
      <c r="D121" s="7"/>
    </row>
    <row r="122">
      <c r="D122" s="7"/>
    </row>
    <row r="123">
      <c r="D123" s="7"/>
    </row>
    <row r="124">
      <c r="D124" s="7"/>
    </row>
    <row r="125">
      <c r="D125" s="7"/>
    </row>
    <row r="126">
      <c r="D126" s="7"/>
    </row>
    <row r="127">
      <c r="D127" s="7"/>
    </row>
    <row r="128">
      <c r="D128" s="7"/>
    </row>
    <row r="129">
      <c r="D129" s="7"/>
    </row>
    <row r="130">
      <c r="D130" s="7"/>
    </row>
    <row r="131">
      <c r="D131" s="7"/>
    </row>
    <row r="132">
      <c r="D132" s="7"/>
    </row>
    <row r="133">
      <c r="D133" s="7"/>
    </row>
    <row r="134">
      <c r="D134" s="7"/>
    </row>
    <row r="135">
      <c r="D135" s="7"/>
    </row>
    <row r="136">
      <c r="D136" s="7"/>
    </row>
    <row r="137">
      <c r="D137" s="7"/>
    </row>
    <row r="138">
      <c r="D138" s="7"/>
    </row>
    <row r="139">
      <c r="D139" s="7"/>
    </row>
    <row r="140">
      <c r="D140" s="7"/>
    </row>
    <row r="141">
      <c r="D141" s="7"/>
    </row>
    <row r="142">
      <c r="D142" s="7"/>
    </row>
    <row r="143">
      <c r="D143" s="7"/>
    </row>
    <row r="144">
      <c r="D144" s="7"/>
    </row>
    <row r="145">
      <c r="D145" s="7"/>
    </row>
    <row r="146">
      <c r="D146" s="7"/>
    </row>
    <row r="147">
      <c r="D147" s="7"/>
    </row>
    <row r="148">
      <c r="D148" s="7"/>
    </row>
    <row r="149">
      <c r="D149" s="7"/>
    </row>
    <row r="150">
      <c r="D150" s="7"/>
    </row>
    <row r="151">
      <c r="D151" s="7"/>
    </row>
    <row r="152">
      <c r="D152" s="7"/>
    </row>
    <row r="153">
      <c r="D153" s="7"/>
    </row>
    <row r="154">
      <c r="D154" s="7"/>
    </row>
    <row r="155">
      <c r="D155" s="7"/>
    </row>
    <row r="156">
      <c r="D156" s="7"/>
    </row>
    <row r="157">
      <c r="D157" s="7"/>
    </row>
    <row r="158">
      <c r="D158" s="7"/>
    </row>
    <row r="159">
      <c r="D159" s="7"/>
    </row>
    <row r="160">
      <c r="D160" s="7"/>
    </row>
    <row r="161">
      <c r="D161" s="7"/>
    </row>
    <row r="162">
      <c r="D162" s="7"/>
    </row>
    <row r="163">
      <c r="D163" s="7"/>
    </row>
    <row r="164">
      <c r="D164" s="7"/>
    </row>
    <row r="165">
      <c r="D165" s="7"/>
    </row>
    <row r="166">
      <c r="D166" s="7"/>
    </row>
    <row r="167">
      <c r="D167" s="7"/>
    </row>
    <row r="168">
      <c r="D168" s="7"/>
    </row>
    <row r="169">
      <c r="D169" s="7"/>
    </row>
    <row r="170">
      <c r="D170" s="7"/>
    </row>
    <row r="171">
      <c r="D171" s="7"/>
    </row>
    <row r="172">
      <c r="D172" s="7"/>
    </row>
    <row r="173">
      <c r="D173" s="7"/>
    </row>
    <row r="174">
      <c r="D174" s="7"/>
    </row>
    <row r="175">
      <c r="D175" s="7"/>
    </row>
    <row r="176">
      <c r="D176" s="7"/>
    </row>
    <row r="177">
      <c r="D177" s="7"/>
    </row>
    <row r="178">
      <c r="D178" s="7"/>
    </row>
    <row r="179">
      <c r="D179" s="7"/>
    </row>
    <row r="180">
      <c r="D180" s="7"/>
    </row>
    <row r="181">
      <c r="D181" s="7"/>
    </row>
    <row r="182">
      <c r="D182" s="7"/>
    </row>
    <row r="183">
      <c r="D183" s="7"/>
    </row>
    <row r="184">
      <c r="D184" s="7"/>
    </row>
    <row r="185">
      <c r="D185" s="7"/>
    </row>
    <row r="186">
      <c r="D186" s="7"/>
    </row>
    <row r="187">
      <c r="D187" s="7"/>
    </row>
    <row r="188">
      <c r="D188" s="7"/>
    </row>
    <row r="189">
      <c r="D189" s="7"/>
    </row>
    <row r="190">
      <c r="D190" s="7"/>
    </row>
    <row r="191">
      <c r="D191" s="7"/>
    </row>
    <row r="192">
      <c r="D192" s="7"/>
    </row>
    <row r="193">
      <c r="D193" s="7"/>
    </row>
    <row r="194">
      <c r="D194" s="7"/>
    </row>
    <row r="195">
      <c r="D195" s="7"/>
    </row>
    <row r="196">
      <c r="D196" s="7"/>
    </row>
    <row r="197">
      <c r="D197" s="7"/>
    </row>
    <row r="198">
      <c r="D198" s="7"/>
    </row>
    <row r="199">
      <c r="D199" s="7"/>
    </row>
    <row r="200">
      <c r="D200" s="7"/>
    </row>
    <row r="201">
      <c r="D201" s="7"/>
    </row>
    <row r="202">
      <c r="D202" s="7"/>
    </row>
    <row r="203">
      <c r="D203" s="7"/>
    </row>
    <row r="204">
      <c r="D204" s="7"/>
    </row>
    <row r="205">
      <c r="D205" s="7"/>
    </row>
    <row r="206">
      <c r="D206" s="7"/>
    </row>
    <row r="207">
      <c r="D207" s="7"/>
    </row>
    <row r="208">
      <c r="D208" s="7"/>
    </row>
    <row r="209">
      <c r="D209" s="7"/>
    </row>
    <row r="210">
      <c r="D210" s="7"/>
    </row>
    <row r="211">
      <c r="D211" s="7"/>
    </row>
    <row r="212">
      <c r="D212" s="7"/>
    </row>
    <row r="213">
      <c r="D213" s="7"/>
    </row>
    <row r="214">
      <c r="D214" s="7"/>
    </row>
    <row r="215">
      <c r="D215" s="7"/>
    </row>
    <row r="216">
      <c r="D216" s="7"/>
    </row>
    <row r="217">
      <c r="D217" s="7"/>
    </row>
    <row r="218">
      <c r="D218" s="7"/>
    </row>
    <row r="219">
      <c r="D219" s="7"/>
    </row>
    <row r="220">
      <c r="D220" s="7"/>
    </row>
    <row r="221">
      <c r="D221" s="7"/>
    </row>
    <row r="222">
      <c r="D222" s="7"/>
    </row>
    <row r="223">
      <c r="D223" s="7"/>
    </row>
    <row r="224">
      <c r="D224" s="7"/>
    </row>
    <row r="225">
      <c r="D225" s="7"/>
    </row>
    <row r="226">
      <c r="D226" s="7"/>
    </row>
    <row r="227">
      <c r="D227" s="7"/>
    </row>
    <row r="228">
      <c r="D228" s="7"/>
    </row>
    <row r="229">
      <c r="D229" s="7"/>
    </row>
    <row r="230">
      <c r="D230" s="7"/>
    </row>
    <row r="231">
      <c r="D231" s="7"/>
    </row>
    <row r="232">
      <c r="D232" s="7"/>
    </row>
    <row r="233">
      <c r="D233" s="7"/>
    </row>
    <row r="234">
      <c r="D234" s="7"/>
    </row>
    <row r="235">
      <c r="D235" s="7"/>
    </row>
    <row r="236">
      <c r="D236" s="7"/>
    </row>
    <row r="237">
      <c r="D237" s="7"/>
    </row>
    <row r="238">
      <c r="D238" s="7"/>
    </row>
    <row r="239">
      <c r="D239" s="7"/>
    </row>
    <row r="240">
      <c r="D240" s="7"/>
    </row>
    <row r="241">
      <c r="D241" s="7"/>
    </row>
    <row r="242">
      <c r="D242" s="7"/>
    </row>
    <row r="243">
      <c r="D243" s="7"/>
    </row>
    <row r="244">
      <c r="D244" s="7"/>
    </row>
    <row r="245">
      <c r="D245" s="7"/>
    </row>
    <row r="246">
      <c r="D246" s="7"/>
    </row>
    <row r="247">
      <c r="D247" s="7"/>
    </row>
    <row r="248">
      <c r="D248" s="7"/>
    </row>
    <row r="249">
      <c r="D249" s="7"/>
    </row>
    <row r="250">
      <c r="D250" s="7"/>
    </row>
    <row r="251">
      <c r="D251" s="7"/>
    </row>
    <row r="252">
      <c r="D252" s="7"/>
    </row>
    <row r="253">
      <c r="D253" s="7"/>
    </row>
    <row r="254">
      <c r="D254" s="7"/>
    </row>
    <row r="255">
      <c r="D255" s="7"/>
    </row>
    <row r="256">
      <c r="D256" s="7"/>
    </row>
    <row r="257">
      <c r="D257" s="7"/>
    </row>
    <row r="258">
      <c r="D258" s="7"/>
    </row>
    <row r="259">
      <c r="D259" s="7"/>
    </row>
    <row r="260">
      <c r="D260" s="7"/>
    </row>
    <row r="261">
      <c r="D261" s="7"/>
    </row>
    <row r="262">
      <c r="D262" s="7"/>
    </row>
    <row r="263">
      <c r="D263" s="7"/>
    </row>
    <row r="264">
      <c r="D264" s="7"/>
    </row>
    <row r="265">
      <c r="D265" s="7"/>
    </row>
    <row r="266">
      <c r="D266" s="7"/>
    </row>
    <row r="267">
      <c r="D267" s="7"/>
    </row>
    <row r="268">
      <c r="D268" s="7"/>
    </row>
    <row r="269">
      <c r="D269" s="7"/>
    </row>
    <row r="270">
      <c r="D270" s="7"/>
    </row>
    <row r="271">
      <c r="D271" s="7"/>
    </row>
    <row r="272">
      <c r="D272" s="7"/>
    </row>
    <row r="273">
      <c r="D273" s="7"/>
    </row>
    <row r="274">
      <c r="D274" s="7"/>
    </row>
    <row r="275">
      <c r="D275" s="7"/>
    </row>
    <row r="276">
      <c r="D276" s="7"/>
    </row>
    <row r="277">
      <c r="D277" s="7"/>
    </row>
    <row r="278">
      <c r="D278" s="7"/>
    </row>
    <row r="279">
      <c r="D279" s="7"/>
    </row>
    <row r="280">
      <c r="D280" s="7"/>
    </row>
    <row r="281">
      <c r="D281" s="7"/>
    </row>
    <row r="282">
      <c r="D282" s="7"/>
    </row>
    <row r="283">
      <c r="D283" s="7"/>
    </row>
    <row r="284">
      <c r="D284" s="7"/>
    </row>
    <row r="285">
      <c r="D285" s="7"/>
    </row>
    <row r="286">
      <c r="D286" s="7"/>
    </row>
    <row r="287">
      <c r="D287" s="7"/>
    </row>
    <row r="288">
      <c r="D288" s="7"/>
    </row>
    <row r="289">
      <c r="D289" s="7"/>
    </row>
    <row r="290">
      <c r="D290" s="7"/>
    </row>
    <row r="291">
      <c r="D291" s="7"/>
    </row>
    <row r="292">
      <c r="D292" s="7"/>
    </row>
    <row r="293">
      <c r="D293" s="7"/>
    </row>
    <row r="294">
      <c r="D294" s="7"/>
    </row>
    <row r="295">
      <c r="D295" s="7"/>
    </row>
    <row r="296">
      <c r="D296" s="7"/>
    </row>
    <row r="297">
      <c r="D297" s="7"/>
    </row>
    <row r="298">
      <c r="D298" s="7"/>
    </row>
    <row r="299">
      <c r="D299" s="7"/>
    </row>
    <row r="300">
      <c r="D300" s="7"/>
    </row>
    <row r="301">
      <c r="D301" s="7"/>
    </row>
    <row r="302">
      <c r="D302" s="7"/>
    </row>
    <row r="303">
      <c r="D303" s="7"/>
    </row>
    <row r="304">
      <c r="D304" s="7"/>
    </row>
    <row r="305">
      <c r="D305" s="7"/>
    </row>
    <row r="306">
      <c r="D306" s="7"/>
    </row>
    <row r="307">
      <c r="D307" s="7"/>
    </row>
    <row r="308">
      <c r="D308" s="7"/>
    </row>
    <row r="309">
      <c r="D309" s="7"/>
    </row>
    <row r="310">
      <c r="D310" s="7"/>
    </row>
    <row r="311">
      <c r="D311" s="7"/>
    </row>
    <row r="312">
      <c r="D312" s="7"/>
    </row>
    <row r="313">
      <c r="D313" s="7"/>
    </row>
    <row r="314">
      <c r="D314" s="7"/>
    </row>
    <row r="315">
      <c r="D315" s="7"/>
    </row>
    <row r="316">
      <c r="D316" s="7"/>
    </row>
    <row r="317">
      <c r="D317" s="7"/>
    </row>
    <row r="318">
      <c r="D318" s="7"/>
    </row>
    <row r="319">
      <c r="D319" s="7"/>
    </row>
    <row r="320">
      <c r="D320" s="7"/>
    </row>
    <row r="321">
      <c r="D321" s="7"/>
    </row>
    <row r="322">
      <c r="D322" s="7"/>
    </row>
    <row r="323">
      <c r="D323" s="7"/>
    </row>
    <row r="324">
      <c r="D324" s="7"/>
    </row>
    <row r="325">
      <c r="D325" s="7"/>
    </row>
    <row r="326">
      <c r="D326" s="7"/>
    </row>
    <row r="327">
      <c r="D327" s="7"/>
    </row>
    <row r="328">
      <c r="D328" s="7"/>
    </row>
    <row r="329">
      <c r="D329" s="7"/>
    </row>
    <row r="330">
      <c r="D330" s="7"/>
    </row>
    <row r="331">
      <c r="D331" s="7"/>
    </row>
    <row r="332">
      <c r="D332" s="7"/>
    </row>
    <row r="333">
      <c r="D333" s="7"/>
    </row>
    <row r="334">
      <c r="D334" s="7"/>
    </row>
    <row r="335">
      <c r="D335" s="7"/>
    </row>
    <row r="336">
      <c r="D336" s="7"/>
    </row>
    <row r="337">
      <c r="D337" s="7"/>
    </row>
    <row r="338">
      <c r="D338" s="7"/>
    </row>
    <row r="339">
      <c r="D339" s="7"/>
    </row>
    <row r="340">
      <c r="D340" s="7"/>
    </row>
    <row r="341">
      <c r="D341" s="7"/>
    </row>
    <row r="342">
      <c r="D342" s="7"/>
    </row>
    <row r="343">
      <c r="D343" s="7"/>
    </row>
    <row r="344">
      <c r="D344" s="7"/>
    </row>
    <row r="345">
      <c r="D345" s="7"/>
    </row>
    <row r="346">
      <c r="D346" s="7"/>
    </row>
    <row r="347">
      <c r="D347" s="7"/>
    </row>
    <row r="348">
      <c r="D348" s="7"/>
    </row>
    <row r="349">
      <c r="D349" s="7"/>
    </row>
    <row r="350">
      <c r="D350" s="7"/>
    </row>
    <row r="351">
      <c r="D351" s="7"/>
    </row>
    <row r="352">
      <c r="D352" s="7"/>
    </row>
    <row r="353">
      <c r="D353" s="7"/>
    </row>
    <row r="354">
      <c r="D354" s="7"/>
    </row>
    <row r="355">
      <c r="D355" s="7"/>
    </row>
    <row r="356">
      <c r="D356" s="7"/>
    </row>
    <row r="357">
      <c r="D357" s="7"/>
    </row>
    <row r="358">
      <c r="D358" s="7"/>
    </row>
    <row r="359">
      <c r="D359" s="7"/>
    </row>
    <row r="360">
      <c r="D360" s="7"/>
    </row>
    <row r="361">
      <c r="D361" s="7"/>
    </row>
    <row r="362">
      <c r="D362" s="7"/>
    </row>
    <row r="363">
      <c r="D363" s="7"/>
    </row>
    <row r="364">
      <c r="D364" s="7"/>
    </row>
    <row r="365">
      <c r="D365" s="7"/>
    </row>
    <row r="366">
      <c r="D366" s="7"/>
    </row>
    <row r="367">
      <c r="D367" s="7"/>
    </row>
    <row r="368">
      <c r="D368" s="7"/>
    </row>
    <row r="369">
      <c r="D369" s="7"/>
    </row>
    <row r="370">
      <c r="D370" s="7"/>
    </row>
    <row r="371">
      <c r="D371" s="7"/>
    </row>
    <row r="372">
      <c r="D372" s="7"/>
    </row>
    <row r="373">
      <c r="D373" s="7"/>
    </row>
    <row r="374">
      <c r="D374" s="7"/>
    </row>
    <row r="375">
      <c r="D375" s="7"/>
    </row>
    <row r="376">
      <c r="D376" s="7"/>
    </row>
    <row r="377">
      <c r="D377" s="7"/>
    </row>
    <row r="378">
      <c r="D378" s="7"/>
    </row>
    <row r="379">
      <c r="D379" s="7"/>
    </row>
    <row r="380">
      <c r="D380" s="7"/>
    </row>
    <row r="381">
      <c r="D381" s="7"/>
    </row>
    <row r="382">
      <c r="D382" s="7"/>
    </row>
    <row r="383">
      <c r="D383" s="7"/>
    </row>
    <row r="384">
      <c r="D384" s="7"/>
    </row>
    <row r="385">
      <c r="D385" s="7"/>
    </row>
    <row r="386">
      <c r="D386" s="7"/>
    </row>
    <row r="387">
      <c r="D387" s="7"/>
    </row>
    <row r="388">
      <c r="D388" s="7"/>
    </row>
    <row r="389">
      <c r="D389" s="7"/>
    </row>
    <row r="390">
      <c r="D390" s="7"/>
    </row>
    <row r="391">
      <c r="D391" s="7"/>
    </row>
    <row r="392">
      <c r="D392" s="7"/>
    </row>
    <row r="393">
      <c r="D393" s="7"/>
    </row>
    <row r="394">
      <c r="D394" s="7"/>
    </row>
    <row r="395">
      <c r="D395" s="7"/>
    </row>
    <row r="396">
      <c r="D396" s="7"/>
    </row>
    <row r="397">
      <c r="D397" s="7"/>
    </row>
    <row r="398">
      <c r="D398" s="7"/>
    </row>
    <row r="399">
      <c r="D399" s="7"/>
    </row>
    <row r="400">
      <c r="D400" s="7"/>
    </row>
    <row r="401">
      <c r="D401" s="7"/>
    </row>
    <row r="402">
      <c r="D402" s="7"/>
    </row>
    <row r="403">
      <c r="D403" s="7"/>
    </row>
    <row r="404">
      <c r="D404" s="7"/>
    </row>
    <row r="405">
      <c r="D405" s="7"/>
    </row>
    <row r="406">
      <c r="D406" s="7"/>
    </row>
    <row r="407">
      <c r="D407" s="7"/>
    </row>
    <row r="408">
      <c r="D408" s="7"/>
    </row>
    <row r="409">
      <c r="D409" s="7"/>
    </row>
    <row r="410">
      <c r="D410" s="7"/>
    </row>
    <row r="411">
      <c r="D411" s="7"/>
    </row>
    <row r="412">
      <c r="D412" s="7"/>
    </row>
    <row r="413">
      <c r="D413" s="7"/>
    </row>
    <row r="414">
      <c r="D414" s="7"/>
    </row>
    <row r="415">
      <c r="D415" s="7"/>
    </row>
    <row r="416">
      <c r="D416" s="7"/>
    </row>
    <row r="417">
      <c r="D417" s="7"/>
    </row>
    <row r="418">
      <c r="D418" s="7"/>
    </row>
    <row r="419">
      <c r="D419" s="7"/>
    </row>
    <row r="420">
      <c r="D420" s="7"/>
    </row>
    <row r="421">
      <c r="D421" s="7"/>
    </row>
    <row r="422">
      <c r="D422" s="7"/>
    </row>
    <row r="423">
      <c r="D423" s="7"/>
    </row>
    <row r="424">
      <c r="D424" s="7"/>
    </row>
    <row r="425">
      <c r="D425" s="7"/>
    </row>
    <row r="426">
      <c r="D426" s="7"/>
    </row>
    <row r="427">
      <c r="D427" s="7"/>
    </row>
    <row r="428">
      <c r="D428" s="7"/>
    </row>
    <row r="429">
      <c r="D429" s="7"/>
    </row>
    <row r="430">
      <c r="D430" s="7"/>
    </row>
    <row r="431">
      <c r="D431" s="7"/>
    </row>
    <row r="432">
      <c r="D432" s="7"/>
    </row>
    <row r="433">
      <c r="D433" s="7"/>
    </row>
    <row r="434">
      <c r="D434" s="7"/>
    </row>
    <row r="435">
      <c r="D435" s="7"/>
    </row>
    <row r="436">
      <c r="D436" s="7"/>
    </row>
    <row r="437">
      <c r="D437" s="7"/>
    </row>
    <row r="438">
      <c r="D438" s="7"/>
    </row>
    <row r="439">
      <c r="D439" s="7"/>
    </row>
    <row r="440">
      <c r="D440" s="7"/>
    </row>
    <row r="441">
      <c r="D441" s="7"/>
    </row>
    <row r="442">
      <c r="D442" s="7"/>
    </row>
    <row r="443">
      <c r="D443" s="7"/>
    </row>
    <row r="444">
      <c r="D444" s="7"/>
    </row>
    <row r="445">
      <c r="D445" s="7"/>
    </row>
    <row r="446">
      <c r="D446" s="7"/>
    </row>
    <row r="447">
      <c r="D447" s="7"/>
    </row>
    <row r="448">
      <c r="D448" s="7"/>
    </row>
    <row r="449">
      <c r="D449" s="7"/>
    </row>
    <row r="450">
      <c r="D450" s="7"/>
    </row>
    <row r="451">
      <c r="D451" s="7"/>
    </row>
    <row r="452">
      <c r="D452" s="7"/>
    </row>
    <row r="453">
      <c r="D453" s="7"/>
    </row>
    <row r="454">
      <c r="D454" s="7"/>
    </row>
    <row r="455">
      <c r="D455" s="7"/>
    </row>
    <row r="456"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3">
      <c r="D483" s="7"/>
    </row>
    <row r="484">
      <c r="D484" s="7"/>
    </row>
    <row r="485">
      <c r="D485" s="7"/>
    </row>
    <row r="486">
      <c r="D486" s="7"/>
    </row>
    <row r="487">
      <c r="D487" s="7"/>
    </row>
    <row r="488">
      <c r="D488" s="7"/>
    </row>
    <row r="489">
      <c r="D489" s="7"/>
    </row>
    <row r="490">
      <c r="D490" s="7"/>
    </row>
    <row r="491">
      <c r="D491" s="7"/>
    </row>
    <row r="492">
      <c r="D492" s="7"/>
    </row>
    <row r="493">
      <c r="D493" s="7"/>
    </row>
    <row r="494">
      <c r="D494" s="7"/>
    </row>
    <row r="495">
      <c r="D495" s="7"/>
    </row>
    <row r="496">
      <c r="D496" s="7"/>
    </row>
    <row r="497">
      <c r="D497" s="7"/>
    </row>
    <row r="498">
      <c r="D498" s="7"/>
    </row>
    <row r="499">
      <c r="D499" s="7"/>
    </row>
    <row r="500">
      <c r="D500" s="7"/>
    </row>
    <row r="501">
      <c r="D501" s="7"/>
    </row>
    <row r="502">
      <c r="D502" s="7"/>
    </row>
    <row r="503">
      <c r="D503" s="7"/>
    </row>
    <row r="504">
      <c r="D504" s="7"/>
    </row>
    <row r="505">
      <c r="D505" s="7"/>
    </row>
    <row r="506">
      <c r="D506" s="7"/>
    </row>
    <row r="507">
      <c r="D507" s="7"/>
    </row>
    <row r="508">
      <c r="D508" s="7"/>
    </row>
    <row r="509">
      <c r="D509" s="7"/>
    </row>
    <row r="510">
      <c r="D510" s="7"/>
    </row>
    <row r="511">
      <c r="D511" s="7"/>
    </row>
    <row r="512">
      <c r="D512" s="7"/>
    </row>
    <row r="513">
      <c r="D513" s="7"/>
    </row>
    <row r="514">
      <c r="D514" s="7"/>
    </row>
    <row r="515">
      <c r="D515" s="7"/>
    </row>
    <row r="516">
      <c r="D516" s="7"/>
    </row>
    <row r="517">
      <c r="D517" s="7"/>
    </row>
    <row r="518">
      <c r="D518" s="7"/>
    </row>
    <row r="519">
      <c r="D519" s="7"/>
    </row>
    <row r="520">
      <c r="D520" s="7"/>
    </row>
    <row r="521">
      <c r="D521" s="7"/>
    </row>
    <row r="522">
      <c r="D522" s="7"/>
    </row>
    <row r="523">
      <c r="D523" s="7"/>
    </row>
    <row r="524">
      <c r="D524" s="7"/>
    </row>
    <row r="525">
      <c r="D525" s="7"/>
    </row>
    <row r="526">
      <c r="D526" s="7"/>
    </row>
    <row r="527">
      <c r="D527" s="7"/>
    </row>
    <row r="528">
      <c r="D528" s="7"/>
    </row>
    <row r="529">
      <c r="D529" s="7"/>
    </row>
    <row r="530">
      <c r="D530" s="7"/>
    </row>
    <row r="531">
      <c r="D531" s="7"/>
    </row>
    <row r="532">
      <c r="D532" s="7"/>
    </row>
    <row r="533">
      <c r="D533" s="7"/>
    </row>
    <row r="534">
      <c r="D534" s="7"/>
    </row>
    <row r="535">
      <c r="D535" s="7"/>
    </row>
    <row r="536">
      <c r="D536" s="7"/>
    </row>
    <row r="537">
      <c r="D537" s="7"/>
    </row>
    <row r="538">
      <c r="D538" s="7"/>
    </row>
    <row r="539">
      <c r="D539" s="7"/>
    </row>
    <row r="540">
      <c r="D540" s="7"/>
    </row>
    <row r="541">
      <c r="D541" s="7"/>
    </row>
    <row r="542">
      <c r="D542" s="7"/>
    </row>
    <row r="543">
      <c r="D543" s="7"/>
    </row>
    <row r="544">
      <c r="D544" s="7"/>
    </row>
    <row r="545">
      <c r="D545" s="7"/>
    </row>
    <row r="546">
      <c r="D546" s="7"/>
    </row>
    <row r="547">
      <c r="D547" s="7"/>
    </row>
    <row r="548">
      <c r="D548" s="7"/>
    </row>
    <row r="549">
      <c r="D549" s="7"/>
    </row>
    <row r="550">
      <c r="D550" s="7"/>
    </row>
    <row r="551">
      <c r="D551" s="7"/>
    </row>
    <row r="552">
      <c r="D552" s="7"/>
    </row>
    <row r="553">
      <c r="D553" s="7"/>
    </row>
    <row r="554">
      <c r="D554" s="7"/>
    </row>
    <row r="555">
      <c r="D555" s="7"/>
    </row>
    <row r="556">
      <c r="D556" s="7"/>
    </row>
    <row r="557">
      <c r="D557" s="7"/>
    </row>
    <row r="558">
      <c r="D558" s="7"/>
    </row>
    <row r="559">
      <c r="D559" s="7"/>
    </row>
    <row r="560">
      <c r="D560" s="7"/>
    </row>
    <row r="561">
      <c r="D561" s="7"/>
    </row>
    <row r="562">
      <c r="D562" s="7"/>
    </row>
    <row r="563">
      <c r="D563" s="7"/>
    </row>
    <row r="564">
      <c r="D564" s="7"/>
    </row>
    <row r="565">
      <c r="D565" s="7"/>
    </row>
    <row r="566">
      <c r="D566" s="7"/>
    </row>
    <row r="567">
      <c r="D567" s="7"/>
    </row>
    <row r="568">
      <c r="D568" s="7"/>
    </row>
    <row r="569">
      <c r="D569" s="7"/>
    </row>
    <row r="570">
      <c r="D570" s="7"/>
    </row>
    <row r="571">
      <c r="D571" s="7"/>
    </row>
    <row r="572">
      <c r="D572" s="7"/>
    </row>
    <row r="573">
      <c r="D573" s="7"/>
    </row>
    <row r="574">
      <c r="D574" s="7"/>
    </row>
    <row r="575">
      <c r="D575" s="7"/>
    </row>
    <row r="576">
      <c r="D576" s="7"/>
    </row>
    <row r="577">
      <c r="D577" s="7"/>
    </row>
    <row r="578">
      <c r="D578" s="7"/>
    </row>
    <row r="579">
      <c r="D579" s="7"/>
    </row>
    <row r="580">
      <c r="D580" s="7"/>
    </row>
    <row r="581">
      <c r="D581" s="7"/>
    </row>
    <row r="582">
      <c r="D582" s="7"/>
    </row>
    <row r="583">
      <c r="D583" s="7"/>
    </row>
    <row r="584">
      <c r="D584" s="7"/>
    </row>
    <row r="585">
      <c r="D585" s="7"/>
    </row>
    <row r="586">
      <c r="D586" s="7"/>
    </row>
    <row r="587">
      <c r="D587" s="7"/>
    </row>
    <row r="588">
      <c r="D588" s="7"/>
    </row>
    <row r="589">
      <c r="D589" s="7"/>
    </row>
    <row r="590">
      <c r="D590" s="7"/>
    </row>
    <row r="591">
      <c r="D591" s="7"/>
    </row>
    <row r="592">
      <c r="D592" s="7"/>
    </row>
    <row r="593">
      <c r="D593" s="7"/>
    </row>
    <row r="594">
      <c r="D594" s="7"/>
    </row>
    <row r="595">
      <c r="D595" s="7"/>
    </row>
    <row r="596">
      <c r="D596" s="7"/>
    </row>
    <row r="597">
      <c r="D597" s="7"/>
    </row>
    <row r="598">
      <c r="D598" s="7"/>
    </row>
    <row r="599">
      <c r="D599" s="7"/>
    </row>
    <row r="600">
      <c r="D600" s="7"/>
    </row>
    <row r="601">
      <c r="D601" s="7"/>
    </row>
    <row r="602">
      <c r="D602" s="7"/>
    </row>
    <row r="603">
      <c r="D603" s="7"/>
    </row>
    <row r="604">
      <c r="D604" s="7"/>
    </row>
    <row r="605">
      <c r="D605" s="7"/>
    </row>
    <row r="606">
      <c r="D606" s="7"/>
    </row>
    <row r="607">
      <c r="D607" s="7"/>
    </row>
    <row r="608">
      <c r="D608" s="7"/>
    </row>
    <row r="609">
      <c r="D609" s="7"/>
    </row>
    <row r="610">
      <c r="D610" s="7"/>
    </row>
    <row r="611">
      <c r="D611" s="7"/>
    </row>
    <row r="612">
      <c r="D612" s="7"/>
    </row>
    <row r="613">
      <c r="D613" s="7"/>
    </row>
    <row r="614">
      <c r="D614" s="7"/>
    </row>
    <row r="615">
      <c r="D615" s="7"/>
    </row>
    <row r="616">
      <c r="D616" s="7"/>
    </row>
    <row r="617">
      <c r="D617" s="7"/>
    </row>
    <row r="618">
      <c r="D618" s="7"/>
    </row>
    <row r="619">
      <c r="D619" s="7"/>
    </row>
    <row r="620">
      <c r="D620" s="7"/>
    </row>
    <row r="621">
      <c r="D621" s="7"/>
    </row>
    <row r="622">
      <c r="D622" s="7"/>
    </row>
    <row r="623">
      <c r="D623" s="7"/>
    </row>
    <row r="624">
      <c r="D624" s="7"/>
    </row>
    <row r="625">
      <c r="D625" s="7"/>
    </row>
    <row r="626">
      <c r="D626" s="7"/>
    </row>
    <row r="627">
      <c r="D627" s="7"/>
    </row>
    <row r="628">
      <c r="D628" s="7"/>
    </row>
    <row r="629">
      <c r="D629" s="7"/>
    </row>
    <row r="630">
      <c r="D630" s="7"/>
    </row>
    <row r="631">
      <c r="D631" s="7"/>
    </row>
    <row r="632">
      <c r="D632" s="7"/>
    </row>
    <row r="633">
      <c r="D633" s="7"/>
    </row>
    <row r="634">
      <c r="D634" s="7"/>
    </row>
    <row r="635">
      <c r="D635" s="7"/>
    </row>
    <row r="636">
      <c r="D636" s="7"/>
    </row>
    <row r="637">
      <c r="D637" s="7"/>
    </row>
    <row r="638">
      <c r="D638" s="7"/>
    </row>
    <row r="639">
      <c r="D639" s="7"/>
    </row>
    <row r="640">
      <c r="D640" s="7"/>
    </row>
    <row r="641">
      <c r="D641" s="7"/>
    </row>
    <row r="642">
      <c r="D642" s="7"/>
    </row>
    <row r="643">
      <c r="D643" s="7"/>
    </row>
    <row r="644">
      <c r="D644" s="7"/>
    </row>
    <row r="645">
      <c r="D645" s="7"/>
    </row>
    <row r="646">
      <c r="D646" s="7"/>
    </row>
    <row r="647">
      <c r="D647" s="7"/>
    </row>
    <row r="648">
      <c r="D648" s="7"/>
    </row>
    <row r="649">
      <c r="D649" s="7"/>
    </row>
    <row r="650">
      <c r="D650" s="7"/>
    </row>
    <row r="651">
      <c r="D651" s="7"/>
    </row>
    <row r="652">
      <c r="D652" s="7"/>
    </row>
    <row r="653">
      <c r="D653" s="7"/>
    </row>
    <row r="654">
      <c r="D654" s="7"/>
    </row>
    <row r="655">
      <c r="D655" s="7"/>
    </row>
    <row r="656">
      <c r="D656" s="7"/>
    </row>
    <row r="657">
      <c r="D657" s="7"/>
    </row>
    <row r="658">
      <c r="D658" s="7"/>
    </row>
    <row r="659">
      <c r="D659" s="7"/>
    </row>
    <row r="660">
      <c r="D660" s="7"/>
    </row>
    <row r="661">
      <c r="D661" s="7"/>
    </row>
    <row r="662">
      <c r="D662" s="7"/>
    </row>
    <row r="663">
      <c r="D663" s="7"/>
    </row>
    <row r="664">
      <c r="D664" s="7"/>
    </row>
    <row r="665">
      <c r="D665" s="7"/>
    </row>
    <row r="666">
      <c r="D666" s="7"/>
    </row>
    <row r="667">
      <c r="D667" s="7"/>
    </row>
    <row r="668">
      <c r="D668" s="7"/>
    </row>
    <row r="669">
      <c r="D669" s="7"/>
    </row>
    <row r="670">
      <c r="D670" s="7"/>
    </row>
    <row r="671">
      <c r="D671" s="7"/>
    </row>
    <row r="672">
      <c r="D672" s="7"/>
    </row>
    <row r="673">
      <c r="D673" s="7"/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  <row r="1001">
      <c r="D1001" s="7"/>
    </row>
    <row r="1002">
      <c r="D1002" s="7"/>
    </row>
    <row r="1003">
      <c r="D1003" s="7"/>
    </row>
    <row r="1004">
      <c r="D1004" s="7"/>
    </row>
  </sheetData>
  <mergeCells count="6">
    <mergeCell ref="A4:B4"/>
    <mergeCell ref="A28:B28"/>
    <mergeCell ref="A53:B53"/>
    <mergeCell ref="A66:E66"/>
    <mergeCell ref="A97:E97"/>
    <mergeCell ref="D8:E8"/>
  </mergeCells>
  <drawing r:id="rId1"/>
</worksheet>
</file>