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k\Desktop\Diplom-back-dev3\UniversityACS.API\Templates\"/>
    </mc:Choice>
  </mc:AlternateContent>
  <bookViews>
    <workbookView xWindow="0" yWindow="0" windowWidth="18885" windowHeight="10935" tabRatio="898" activeTab="1"/>
  </bookViews>
  <sheets>
    <sheet name="Титул" sheetId="11" r:id="rId1"/>
    <sheet name="Навчальна робота" sheetId="1" r:id="rId2"/>
    <sheet name="Методична робота" sheetId="3" r:id="rId3"/>
    <sheet name="Наукова робота" sheetId="5" r:id="rId4"/>
    <sheet name="Організаційна робота" sheetId="7" r:id="rId5"/>
    <sheet name="Підсумок" sheetId="9" r:id="rId6"/>
    <sheet name="Перелік дисциплін" sheetId="10" r:id="rId7"/>
  </sheets>
  <definedNames>
    <definedName name="Дисциплины">'Перелік дисциплін'!$A:$A</definedName>
    <definedName name="ДисциплиныЦБО">'Перелік дисциплін'!$B:$B</definedName>
    <definedName name="_xlnm.Print_Area" localSheetId="2">'Методична робота'!$A$1:$I$52</definedName>
    <definedName name="_xlnm.Print_Area" localSheetId="1">'Навчальна робота'!$A$1:$AT$35</definedName>
    <definedName name="_xlnm.Print_Area" localSheetId="3">'Наукова робота'!$A$1:$I$50</definedName>
    <definedName name="_xlnm.Print_Area" localSheetId="4">'Організаційна робота'!$A$1:$I$50</definedName>
    <definedName name="_xlnm.Print_Area" localSheetId="5">Підсумок!$A$1:$H$13</definedName>
  </definedNames>
  <calcPr calcId="152511"/>
</workbook>
</file>

<file path=xl/calcChain.xml><?xml version="1.0" encoding="utf-8"?>
<calcChain xmlns="http://schemas.openxmlformats.org/spreadsheetml/2006/main">
  <c r="I1" i="9" l="1"/>
  <c r="R3" i="7"/>
  <c r="R4" i="7"/>
  <c r="R8" i="7"/>
  <c r="R12" i="7"/>
  <c r="R13" i="7"/>
  <c r="R14" i="7"/>
  <c r="R15" i="7"/>
  <c r="R16" i="7"/>
  <c r="R17" i="7"/>
  <c r="R18" i="7"/>
  <c r="R19" i="7"/>
  <c r="R20" i="7"/>
  <c r="R21" i="7"/>
  <c r="R22" i="7"/>
  <c r="H26" i="7"/>
  <c r="H50" i="7" s="1"/>
  <c r="G3" i="9" s="1"/>
  <c r="H49" i="7"/>
  <c r="R8" i="5"/>
  <c r="R10" i="5"/>
  <c r="R12" i="5"/>
  <c r="R13" i="5"/>
  <c r="H26" i="5"/>
  <c r="H50" i="5" s="1"/>
  <c r="F3" i="9" s="1"/>
  <c r="H49" i="5"/>
  <c r="R3" i="3"/>
  <c r="R6" i="3"/>
  <c r="R8" i="3"/>
  <c r="R10" i="3"/>
  <c r="R11" i="3"/>
  <c r="R14" i="3"/>
  <c r="R15" i="3"/>
  <c r="R17" i="3"/>
  <c r="R18" i="3"/>
  <c r="R20" i="3"/>
  <c r="H27" i="3"/>
  <c r="H52" i="3" s="1"/>
  <c r="E3" i="9" s="1"/>
  <c r="H51" i="3"/>
  <c r="AJ6" i="1"/>
  <c r="AK6" i="1"/>
  <c r="A7" i="1"/>
  <c r="U7" i="1"/>
  <c r="AJ7" i="1"/>
  <c r="AK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AJ8" i="1"/>
  <c r="AK8" i="1"/>
  <c r="AJ9" i="1"/>
  <c r="AK9" i="1"/>
  <c r="AJ10" i="1"/>
  <c r="AK10" i="1"/>
  <c r="AJ11" i="1"/>
  <c r="AK11" i="1"/>
  <c r="AL11" i="1" s="1"/>
  <c r="AJ12" i="1"/>
  <c r="AK12" i="1"/>
  <c r="AJ13" i="1"/>
  <c r="AK13" i="1"/>
  <c r="AL13" i="1" s="1"/>
  <c r="AJ14" i="1"/>
  <c r="AK14" i="1"/>
  <c r="AJ15" i="1"/>
  <c r="AK15" i="1"/>
  <c r="AL15" i="1"/>
  <c r="AJ16" i="1"/>
  <c r="AK16" i="1"/>
  <c r="AL16" i="1" s="1"/>
  <c r="AJ17" i="1"/>
  <c r="AK17" i="1"/>
  <c r="AL17" i="1" s="1"/>
  <c r="AJ18" i="1"/>
  <c r="AK18" i="1"/>
  <c r="AL18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20" i="1"/>
  <c r="AK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U21" i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AJ21" i="1"/>
  <c r="AK21" i="1"/>
  <c r="AJ22" i="1"/>
  <c r="AK22" i="1"/>
  <c r="AJ23" i="1"/>
  <c r="AK23" i="1"/>
  <c r="AL23" i="1" s="1"/>
  <c r="AJ24" i="1"/>
  <c r="AL24" i="1" s="1"/>
  <c r="AK24" i="1"/>
  <c r="AJ25" i="1"/>
  <c r="AK25" i="1"/>
  <c r="AJ26" i="1"/>
  <c r="AK26" i="1"/>
  <c r="AJ27" i="1"/>
  <c r="AL27" i="1"/>
  <c r="AK27" i="1"/>
  <c r="AJ28" i="1"/>
  <c r="AK28" i="1"/>
  <c r="AL28" i="1" s="1"/>
  <c r="AJ29" i="1"/>
  <c r="AK29" i="1"/>
  <c r="AL29" i="1" s="1"/>
  <c r="AJ30" i="1"/>
  <c r="AL30" i="1" s="1"/>
  <c r="AK30" i="1"/>
  <c r="AJ31" i="1"/>
  <c r="AK31" i="1"/>
  <c r="AL31" i="1" s="1"/>
  <c r="AJ32" i="1"/>
  <c r="AK32" i="1"/>
  <c r="AL32" i="1" s="1"/>
  <c r="AJ33" i="1"/>
  <c r="AK33" i="1"/>
  <c r="AL33" i="1"/>
  <c r="D34" i="1"/>
  <c r="E34" i="1"/>
  <c r="F34" i="1"/>
  <c r="F35" i="1" s="1"/>
  <c r="G34" i="1"/>
  <c r="H34" i="1"/>
  <c r="I34" i="1"/>
  <c r="J34" i="1"/>
  <c r="J35" i="1" s="1"/>
  <c r="K34" i="1"/>
  <c r="K35" i="1"/>
  <c r="L34" i="1"/>
  <c r="L35" i="1" s="1"/>
  <c r="M34" i="1"/>
  <c r="M35" i="1" s="1"/>
  <c r="N34" i="1"/>
  <c r="N35" i="1"/>
  <c r="O34" i="1"/>
  <c r="O35" i="1"/>
  <c r="P34" i="1"/>
  <c r="P35" i="1" s="1"/>
  <c r="Q34" i="1"/>
  <c r="Q35" i="1" s="1"/>
  <c r="R34" i="1"/>
  <c r="R35" i="1"/>
  <c r="S34" i="1"/>
  <c r="S35" i="1" s="1"/>
  <c r="V34" i="1"/>
  <c r="W34" i="1"/>
  <c r="X34" i="1"/>
  <c r="X35" i="1" s="1"/>
  <c r="Y34" i="1"/>
  <c r="Y35" i="1" s="1"/>
  <c r="Z34" i="1"/>
  <c r="Z35" i="1"/>
  <c r="AA34" i="1"/>
  <c r="AA35" i="1" s="1"/>
  <c r="AB34" i="1"/>
  <c r="AB35" i="1" s="1"/>
  <c r="AC34" i="1"/>
  <c r="AC35" i="1" s="1"/>
  <c r="AD34" i="1"/>
  <c r="AD35" i="1" s="1"/>
  <c r="AE34" i="1"/>
  <c r="AF34" i="1"/>
  <c r="AG34" i="1"/>
  <c r="AH34" i="1"/>
  <c r="AH35" i="1" s="1"/>
  <c r="AI34" i="1"/>
  <c r="AI35" i="1" s="1"/>
  <c r="G35" i="1"/>
  <c r="E35" i="1" l="1"/>
  <c r="D35" i="1"/>
  <c r="AL8" i="1"/>
  <c r="AL10" i="1"/>
  <c r="H35" i="1"/>
  <c r="I35" i="1"/>
  <c r="AL7" i="1"/>
  <c r="AL9" i="1"/>
  <c r="AL12" i="1"/>
  <c r="V35" i="1"/>
  <c r="W35" i="1"/>
  <c r="AL22" i="1"/>
  <c r="AL20" i="1"/>
  <c r="AL21" i="1"/>
  <c r="AK19" i="1"/>
  <c r="AG35" i="1"/>
  <c r="AF35" i="1"/>
  <c r="AJ19" i="1"/>
  <c r="AL26" i="1"/>
  <c r="AL25" i="1"/>
  <c r="AE35" i="1"/>
  <c r="AJ34" i="1"/>
  <c r="AK34" i="1"/>
  <c r="AL6" i="1"/>
  <c r="AL19" i="1" l="1"/>
  <c r="AL34" i="1"/>
  <c r="AK35" i="1"/>
  <c r="D3" i="9" s="1"/>
  <c r="H3" i="9" s="1"/>
  <c r="I3" i="9" s="1"/>
  <c r="AJ35" i="1"/>
  <c r="AL35" i="1" l="1"/>
  <c r="J3" i="9"/>
</calcChain>
</file>

<file path=xl/sharedStrings.xml><?xml version="1.0" encoding="utf-8"?>
<sst xmlns="http://schemas.openxmlformats.org/spreadsheetml/2006/main" count="493" uniqueCount="301">
  <si>
    <t>№ з/п</t>
  </si>
  <si>
    <t>Разом</t>
  </si>
  <si>
    <t>план</t>
  </si>
  <si>
    <t>вик.</t>
  </si>
  <si>
    <t>Різновиди робіт</t>
  </si>
  <si>
    <t>Перевиконання</t>
  </si>
  <si>
    <t>Група</t>
  </si>
  <si>
    <t>Назва дисципліни</t>
  </si>
  <si>
    <t>Лекції</t>
  </si>
  <si>
    <t>Практичні заняття</t>
  </si>
  <si>
    <t>Курсове проектуван-ня</t>
  </si>
  <si>
    <t>Консульта-ції</t>
  </si>
  <si>
    <t>Заліки</t>
  </si>
  <si>
    <t>Екзамени</t>
  </si>
  <si>
    <t>Практика</t>
  </si>
  <si>
    <t>Аспіранти</t>
  </si>
  <si>
    <t>Контр. відвідуван-ня</t>
  </si>
  <si>
    <t>Лаборатор-ні роботи</t>
  </si>
  <si>
    <t>Витрати часу, год</t>
  </si>
  <si>
    <t>Відмітка про виконання</t>
  </si>
  <si>
    <t>Разом за І семестр</t>
  </si>
  <si>
    <t>Разом за ІІ семестр</t>
  </si>
  <si>
    <t>Підготовка до всіх видів аудиторних занять</t>
  </si>
  <si>
    <t>Консультування курсовим проектуванням</t>
  </si>
  <si>
    <t>Рецензування рефератів вступників до аспірантури</t>
  </si>
  <si>
    <t>Рецензування дипломних робіт (проектів): ступінь «бакалавр» та ОКР «спеціаліст»</t>
  </si>
  <si>
    <t>Моніторинг навчання здобувача за дистанційним курсом</t>
  </si>
  <si>
    <t>Оновлення або доповнення навчальних, методичних, демонстраційних та тестових матеріалів дистанційного курсу</t>
  </si>
  <si>
    <t>Розроблення структурно-логічної схеми спеціальності</t>
  </si>
  <si>
    <t>Розроблення первинне: навчального плану</t>
  </si>
  <si>
    <t>Підготовка матеріалів для наповнення веб-ресурсів університету, підрозділу, кафедри</t>
  </si>
  <si>
    <t>Розроблення складових стандартів вищої освіти і стандартів університету</t>
  </si>
  <si>
    <t>Розроблення бази тестових завдань для проведення контролю знань з навчальної дисципліни: первинне</t>
  </si>
  <si>
    <t>Розроблення бази тестових завдань для проведення контролю знань з навчальної дисципліни: оновлення</t>
  </si>
  <si>
    <t>Складання комплекту екзаменаційних білетів на підставі розробленої бази: первинне</t>
  </si>
  <si>
    <t>Складання комплекту екзаменаційних білетів на підставі розробленої бази: оновлення</t>
  </si>
  <si>
    <t>Складання комплекту завдань для визначення рівня залишкових знань на підставі розробленої бази: оновлення</t>
  </si>
  <si>
    <t>Складання комплекту завдань для визначення рівня залишкових знань на підставі розробленої бази: первинне</t>
  </si>
  <si>
    <t>Проведення контрольного заходу з визначення рівня залишкових знань</t>
  </si>
  <si>
    <t>Розроблення, впровадження та вивчення нових форм, методів і технологій навчання та передового досвіду організації освітнього процесу</t>
  </si>
  <si>
    <t>Взаємовідвідування занять</t>
  </si>
  <si>
    <t>Підготовка акредитаційної/ліцензійної справи за спеціальністю</t>
  </si>
  <si>
    <t>Назва виду роботи</t>
  </si>
  <si>
    <t>Норма часу</t>
  </si>
  <si>
    <t>Одиниць</t>
  </si>
  <si>
    <t>Консультування: з навчальної дисципліни протягом семестру (заочна)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</si>
  <si>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</si>
  <si>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</si>
  <si>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</si>
  <si>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</si>
  <si>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</si>
  <si>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</si>
  <si>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</si>
  <si>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</si>
  <si>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</si>
  <si>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</si>
  <si>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</si>
  <si>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</si>
  <si>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</si>
  <si>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</si>
  <si>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</si>
  <si>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</si>
  <si>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</si>
  <si>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</si>
  <si>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Одиниці вимірювання</t>
  </si>
  <si>
    <t>на 1 реферат</t>
  </si>
  <si>
    <t>на 1 дисципліну</t>
  </si>
  <si>
    <t>Створення, змістовне і дидактичне наповнення дистанційного курсу (до 3 кредитів)</t>
  </si>
  <si>
    <t>Створення, змістовне і дидактичне наповнення дистанційного курсу (понад 3 кредити)</t>
  </si>
  <si>
    <t>на 1 кредит</t>
  </si>
  <si>
    <t>Оновлення програми навчальної дисципліни (до 3 кредитів)</t>
  </si>
  <si>
    <t>Оновлення програми навчальної дисципліни (понад 3 кредити)</t>
  </si>
  <si>
    <t>на 1 комплект</t>
  </si>
  <si>
    <t>на 1 академічну групу</t>
  </si>
  <si>
    <t>на рік</t>
  </si>
  <si>
    <t>на семестр</t>
  </si>
  <si>
    <t>на 1 справу</t>
  </si>
  <si>
    <t>від обсягу аудиторних занять</t>
  </si>
  <si>
    <t>на 1 роботу (проект)</t>
  </si>
  <si>
    <t xml:space="preserve">від загального обсягу навчального часу на академічну групу </t>
  </si>
  <si>
    <t>на семестр на 1 дисципліну</t>
  </si>
  <si>
    <t>на колектив авторів</t>
  </si>
  <si>
    <t xml:space="preserve"> на рік на колектив авторів</t>
  </si>
  <si>
    <t>на рік за 1 друк. арк. (22 А4)</t>
  </si>
  <si>
    <t>на 100 завдань різного рівня</t>
  </si>
  <si>
    <t>Примітка</t>
  </si>
  <si>
    <t>Не більше 3-х робіт на одного рецензента</t>
  </si>
  <si>
    <t xml:space="preserve">за 1 друк. арк. на підставі реєстрації до видання на колектив авторів </t>
  </si>
  <si>
    <t>1 друк. арк. дорівнює 22 сторінкам А4</t>
  </si>
  <si>
    <t>За умови затвердження кафедрою</t>
  </si>
  <si>
    <t>Підготовка з поданням до друку: конспектів лекцій</t>
  </si>
  <si>
    <t>Підготовка з поданням до друку: методичних матеріалів до практичних, лабораторних занять</t>
  </si>
  <si>
    <t>Підготовка з поданням до друку: методичних матеріалів до курсового та дипломного проектування</t>
  </si>
  <si>
    <t>Консультування: з виконання та приймання індивідуальних завдань (контрольних робіт), що передбачені навчальним планом</t>
  </si>
  <si>
    <t>Консультування: з виконання та приймання індивідуальних завдань (РГР), що передбачені навчальним планом</t>
  </si>
  <si>
    <t>на 1 контрольну роботу</t>
  </si>
  <si>
    <t xml:space="preserve">на 1 розрахунково-графічну роботу </t>
  </si>
  <si>
    <t>Пункт наказу</t>
  </si>
  <si>
    <t>Зміст роботи</t>
  </si>
  <si>
    <t>ВСЬОГО ЗА РОЗДІЛОМ, ГОДИН</t>
  </si>
  <si>
    <t>ІІ. МЕТОДИЧНА РОБОТА</t>
  </si>
  <si>
    <t>3.1.1</t>
  </si>
  <si>
    <t>3.1.2</t>
  </si>
  <si>
    <t>3.1.3</t>
  </si>
  <si>
    <t>3.2.1</t>
  </si>
  <si>
    <t>3.2.2</t>
  </si>
  <si>
    <t>Впровадження результатів наукових розробок (технічний проект, дослідний зразок, серія і т.п.), що підтверджене актами про впровадження</t>
  </si>
  <si>
    <t>3.3</t>
  </si>
  <si>
    <t>3.4</t>
  </si>
  <si>
    <t>Рецензування або опанування монографій, підручників, навчальних посібників, словників, довідників, дисертацій, авторефератів, наукових статей, наукових проектів, тематичних планів тощо</t>
  </si>
  <si>
    <t>3.5</t>
  </si>
  <si>
    <t>3.6</t>
  </si>
  <si>
    <t>Подання проекту на конкурс молодих вчених</t>
  </si>
  <si>
    <t>3.7</t>
  </si>
  <si>
    <t>Керівництво науковим гуртком СНТТ</t>
  </si>
  <si>
    <t>3.8</t>
  </si>
  <si>
    <t>3.9</t>
  </si>
  <si>
    <r>
      <t xml:space="preserve">Виконання планових наукових досліджень зі звітністю у вигляді </t>
    </r>
    <r>
      <rPr>
        <b/>
        <sz val="11"/>
        <color indexed="8"/>
        <rFont val="Times New Roman"/>
        <family val="1"/>
        <charset val="204"/>
      </rPr>
      <t>науково-технічного звіту</t>
    </r>
  </si>
  <si>
    <r>
      <t xml:space="preserve">Виконання планових наукових досліджень зі звітністю у вигляді </t>
    </r>
    <r>
      <rPr>
        <b/>
        <sz val="11"/>
        <color indexed="8"/>
        <rFont val="Times New Roman"/>
        <family val="1"/>
        <charset val="204"/>
      </rPr>
      <t>дисертації доктора наук</t>
    </r>
  </si>
  <si>
    <r>
      <t xml:space="preserve">Виконання планових наукових досліджень зі звітністю у вигляді </t>
    </r>
    <r>
      <rPr>
        <b/>
        <sz val="11"/>
        <color indexed="8"/>
        <rFont val="Times New Roman"/>
        <family val="1"/>
        <charset val="204"/>
      </rPr>
      <t>дисертації доктора філософії</t>
    </r>
  </si>
  <si>
    <r>
      <t>Підготовлення з поданням до друку:</t>
    </r>
    <r>
      <rPr>
        <b/>
        <sz val="11"/>
        <color indexed="8"/>
        <rFont val="Times New Roman"/>
        <family val="1"/>
        <charset val="204"/>
      </rPr>
      <t xml:space="preserve"> монографії, підручника, навчального посібника, словника, довідника і т. і. </t>
    </r>
    <r>
      <rPr>
        <u/>
        <sz val="11"/>
        <color indexed="8"/>
        <rFont val="Times New Roman"/>
        <family val="1"/>
        <charset val="204"/>
      </rPr>
      <t>первинне</t>
    </r>
  </si>
  <si>
    <r>
      <t xml:space="preserve">Підготовлення з поданням до друку: </t>
    </r>
    <r>
      <rPr>
        <b/>
        <sz val="11"/>
        <color indexed="8"/>
        <rFont val="Times New Roman"/>
        <family val="1"/>
        <charset val="204"/>
      </rPr>
      <t>монографії, підручника, навчального посібника, словника, довідника і т. і.</t>
    </r>
    <r>
      <rPr>
        <sz val="11"/>
        <color indexed="8"/>
        <rFont val="Times New Roman"/>
        <family val="1"/>
        <charset val="204"/>
      </rPr>
      <t xml:space="preserve"> </t>
    </r>
    <r>
      <rPr>
        <u/>
        <sz val="11"/>
        <color indexed="8"/>
        <rFont val="Times New Roman"/>
        <family val="1"/>
        <charset val="204"/>
      </rPr>
      <t>перевидання</t>
    </r>
  </si>
  <si>
    <r>
      <t xml:space="preserve">Підготовлення з поданням до друку: </t>
    </r>
    <r>
      <rPr>
        <b/>
        <sz val="11"/>
        <color indexed="8"/>
        <rFont val="Times New Roman"/>
        <family val="1"/>
        <charset val="204"/>
      </rPr>
      <t>електронного підручника</t>
    </r>
  </si>
  <si>
    <r>
      <t xml:space="preserve">Підготовлення з поданням до друку: </t>
    </r>
    <r>
      <rPr>
        <b/>
        <sz val="11"/>
        <color indexed="8"/>
        <rFont val="Times New Roman"/>
        <family val="1"/>
        <charset val="204"/>
      </rPr>
      <t>наукової статті в іноземному науковому журналі, що індексуються у Scopus, Web of Science</t>
    </r>
  </si>
  <si>
    <r>
      <t>Підготовлення з поданням до друку:</t>
    </r>
    <r>
      <rPr>
        <b/>
        <sz val="11"/>
        <color indexed="8"/>
        <rFont val="Times New Roman"/>
        <family val="1"/>
        <charset val="204"/>
      </rPr>
      <t xml:space="preserve"> наукової статті в іноземному науковому, фаховому вітчизняному виданні</t>
    </r>
  </si>
  <si>
    <r>
      <t xml:space="preserve">Підготовлення з поданням до друку: </t>
    </r>
    <r>
      <rPr>
        <b/>
        <sz val="11"/>
        <color indexed="8"/>
        <rFont val="Times New Roman"/>
        <family val="1"/>
        <charset val="204"/>
      </rPr>
      <t>наукової статті іншому вітчизняному науковому виданні</t>
    </r>
  </si>
  <si>
    <r>
      <t xml:space="preserve">Оформлення охоронних документів: </t>
    </r>
    <r>
      <rPr>
        <u/>
        <sz val="11"/>
        <color indexed="8"/>
        <rFont val="Times New Roman"/>
        <family val="1"/>
        <charset val="204"/>
      </rPr>
      <t>подання заявки</t>
    </r>
    <r>
      <rPr>
        <b/>
        <sz val="11"/>
        <color indexed="8"/>
        <rFont val="Times New Roman"/>
        <family val="1"/>
        <charset val="204"/>
      </rPr>
      <t xml:space="preserve"> на патент на винахід</t>
    </r>
  </si>
  <si>
    <r>
      <t xml:space="preserve">Оформлення охоронних документів: </t>
    </r>
    <r>
      <rPr>
        <u/>
        <sz val="11"/>
        <color indexed="8"/>
        <rFont val="Times New Roman"/>
        <family val="1"/>
        <charset val="204"/>
      </rPr>
      <t>подання заявки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на корисну модель, промисловий зразок</t>
    </r>
  </si>
  <si>
    <r>
      <t xml:space="preserve">Оформлення охоронних документів: </t>
    </r>
    <r>
      <rPr>
        <u/>
        <sz val="11"/>
        <color indexed="8"/>
        <rFont val="Times New Roman"/>
        <family val="1"/>
        <charset val="204"/>
      </rPr>
      <t>подання заявки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на авторське свідоцтво на твір</t>
    </r>
  </si>
  <si>
    <r>
      <t xml:space="preserve">Оформлення охоронних документів: </t>
    </r>
    <r>
      <rPr>
        <u/>
        <sz val="11"/>
        <color indexed="8"/>
        <rFont val="Times New Roman"/>
        <family val="1"/>
        <charset val="204"/>
      </rPr>
      <t>отримання документу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на патент на винахід</t>
    </r>
  </si>
  <si>
    <r>
      <t>Оформлення охоронних документів:</t>
    </r>
    <r>
      <rPr>
        <u/>
        <sz val="11"/>
        <color indexed="8"/>
        <rFont val="Times New Roman"/>
        <family val="1"/>
        <charset val="204"/>
      </rPr>
      <t xml:space="preserve"> отримання документу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на корисну модель, промисловий зразок</t>
    </r>
  </si>
  <si>
    <r>
      <t xml:space="preserve">Оформлення охоронних документів: </t>
    </r>
    <r>
      <rPr>
        <u/>
        <sz val="11"/>
        <color indexed="8"/>
        <rFont val="Times New Roman"/>
        <family val="1"/>
        <charset val="204"/>
      </rPr>
      <t>отримання документу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на авторське свідоцтво на твір</t>
    </r>
  </si>
  <si>
    <r>
      <t xml:space="preserve">Тези доповіді на конференціях, симпозіумах, семінарах: </t>
    </r>
    <r>
      <rPr>
        <b/>
        <sz val="11"/>
        <color indexed="8"/>
        <rFont val="Times New Roman"/>
        <family val="1"/>
        <charset val="204"/>
      </rPr>
      <t>міжнародних наукометричних</t>
    </r>
  </si>
  <si>
    <r>
      <t xml:space="preserve">Тези доповіді на конференціях, симпозіумах, семінарах: </t>
    </r>
    <r>
      <rPr>
        <b/>
        <sz val="11"/>
        <color indexed="8"/>
        <rFont val="Times New Roman"/>
        <family val="1"/>
        <charset val="204"/>
      </rPr>
      <t>міжнародних</t>
    </r>
  </si>
  <si>
    <r>
      <t xml:space="preserve">Тези доповіді на конференціях, симпозіумах, семінарах: </t>
    </r>
    <r>
      <rPr>
        <b/>
        <sz val="11"/>
        <color indexed="8"/>
        <rFont val="Times New Roman"/>
        <family val="1"/>
        <charset val="204"/>
      </rPr>
      <t>вітчизняних</t>
    </r>
  </si>
  <si>
    <r>
      <t xml:space="preserve">Тези доповіді на конференціях, симпозіумах, семінарах: </t>
    </r>
    <r>
      <rPr>
        <b/>
        <sz val="11"/>
        <color indexed="8"/>
        <rFont val="Times New Roman"/>
        <family val="1"/>
        <charset val="204"/>
      </rPr>
      <t>інших</t>
    </r>
  </si>
  <si>
    <r>
      <t>Інноваційна діяльність:</t>
    </r>
    <r>
      <rPr>
        <b/>
        <sz val="11"/>
        <color indexed="8"/>
        <rFont val="Times New Roman"/>
        <family val="1"/>
        <charset val="204"/>
      </rPr>
      <t xml:space="preserve"> інноваційна пропозиція</t>
    </r>
  </si>
  <si>
    <r>
      <t xml:space="preserve">Інноваційна діяльність: </t>
    </r>
    <r>
      <rPr>
        <b/>
        <sz val="11"/>
        <color indexed="8"/>
        <rFont val="Times New Roman"/>
        <family val="1"/>
        <charset val="204"/>
      </rPr>
      <t>інноваційний проект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</si>
  <si>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подання роботи на конкурси, участь в олімпіадах</t>
    </r>
    <r>
      <rPr>
        <sz val="11"/>
        <color indexed="8"/>
        <rFont val="Times New Roman"/>
        <family val="1"/>
        <charset val="204"/>
      </rPr>
      <t xml:space="preserve">: </t>
    </r>
    <r>
      <rPr>
        <b/>
        <sz val="11"/>
        <color indexed="8"/>
        <rFont val="Times New Roman"/>
        <family val="1"/>
        <charset val="204"/>
      </rPr>
      <t>міжнародний захід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</si>
  <si>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подання роботи на конкурси, участь в олімпіадах</t>
    </r>
    <r>
      <rPr>
        <sz val="11"/>
        <color indexed="8"/>
        <rFont val="Times New Roman"/>
        <family val="1"/>
        <charset val="204"/>
      </rPr>
      <t xml:space="preserve">: </t>
    </r>
    <r>
      <rPr>
        <b/>
        <sz val="11"/>
        <color indexed="8"/>
        <rFont val="Times New Roman"/>
        <family val="1"/>
        <charset val="204"/>
      </rPr>
      <t>всеукраїнський захід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</si>
  <si>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подання роботи на конкурси, участь в олімпіадах: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обласний, міський захід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</si>
  <si>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подання роботи на конкурси, участь в олімпіадах:</t>
    </r>
    <r>
      <rPr>
        <b/>
        <sz val="11"/>
        <color indexed="8"/>
        <rFont val="Times New Roman"/>
        <family val="1"/>
        <charset val="204"/>
      </rPr>
      <t xml:space="preserve"> внутрішній (університетський)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</si>
  <si>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організація олімпіад та конкурсів: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університетських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</si>
  <si>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організація олімпіад та конкурсів: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регіональних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</si>
  <si>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організація олімпіад та конкурсів: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всеукраїнських та міжнародних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</si>
  <si>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публікації наукової статті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</si>
  <si>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доповіді на конференції</t>
    </r>
  </si>
  <si>
    <r>
      <t xml:space="preserve">Керівництво науковою роботою студентів: </t>
    </r>
    <r>
      <rPr>
        <u/>
        <sz val="11"/>
        <color indexed="8"/>
        <rFont val="Times New Roman"/>
        <family val="1"/>
        <charset val="204"/>
      </rPr>
      <t>заявки на видачу охоронних документів студентам</t>
    </r>
  </si>
  <si>
    <t>за 1 дрк. арк на колектив авторів</t>
  </si>
  <si>
    <t>експериментальні за фактом</t>
  </si>
  <si>
    <t>за 1 тезу</t>
  </si>
  <si>
    <t>загальна кількість - не більше 100 годин на рік</t>
  </si>
  <si>
    <t>за 1 дрк. арк.</t>
  </si>
  <si>
    <t>з рецензією НМР, НМУ, НДЧ</t>
  </si>
  <si>
    <t>Опубліковані на сайті</t>
  </si>
  <si>
    <t>на навчальний рік</t>
  </si>
  <si>
    <t>За факт. витратами, схвалені кафедрою</t>
  </si>
  <si>
    <t>на оргкомітет</t>
  </si>
  <si>
    <t>від норми за п. 3.1.3</t>
  </si>
  <si>
    <t>від норми за п. 3.4</t>
  </si>
  <si>
    <t>від норми за п. 3.2</t>
  </si>
  <si>
    <t>Тема НДР, затверджена в УкрЕНТІ</t>
  </si>
  <si>
    <t>Затвердження теми, доповідь на науковому семінарі про проміжні або кінцеві результати</t>
  </si>
  <si>
    <t>Зараховується за результатами аналізу репозитарію бібліотеки</t>
  </si>
  <si>
    <t>за 1 захід</t>
  </si>
  <si>
    <t>200</t>
  </si>
  <si>
    <t>ІІІ. НАУКОВА РОБОТА</t>
  </si>
  <si>
    <t>4.1</t>
  </si>
  <si>
    <t>Участь у роботі науково-методичних, експертних комісіях МОН, комісіях інших міністерств *</t>
  </si>
  <si>
    <t>на день</t>
  </si>
  <si>
    <t>Робота в експертних комісіях ВАК*</t>
  </si>
  <si>
    <t>За фактичними витратами, але не більше</t>
  </si>
  <si>
    <t>4.2</t>
  </si>
  <si>
    <t>на 1 захід</t>
  </si>
  <si>
    <t>4.3</t>
  </si>
  <si>
    <r>
      <t>Робота в спеціалізованих радах із захисту дисертацій з виконанням обов’язків*:</t>
    </r>
    <r>
      <rPr>
        <b/>
        <sz val="11"/>
        <color indexed="8"/>
        <rFont val="Times New Roman"/>
        <family val="1"/>
        <charset val="204"/>
      </rPr>
      <t xml:space="preserve"> голови, заступника голови</t>
    </r>
  </si>
  <si>
    <r>
      <t xml:space="preserve">Робота в спеціалізованих радах із захисту дисертацій з виконанням обов’язків*: </t>
    </r>
    <r>
      <rPr>
        <b/>
        <sz val="11"/>
        <color indexed="8"/>
        <rFont val="Times New Roman"/>
        <family val="1"/>
        <charset val="204"/>
      </rPr>
      <t>секретаря</t>
    </r>
  </si>
  <si>
    <r>
      <t xml:space="preserve">Робота в спеціалізованих радах із захисту дисертацій з виконанням обов’язків*: </t>
    </r>
    <r>
      <rPr>
        <b/>
        <sz val="11"/>
        <color indexed="8"/>
        <rFont val="Times New Roman"/>
        <family val="1"/>
        <charset val="204"/>
      </rPr>
      <t>члена</t>
    </r>
  </si>
  <si>
    <r>
      <t xml:space="preserve">Робота в науково-методичних та науково-технічних радах/комісіях університету та його структурних підрозділів: </t>
    </r>
    <r>
      <rPr>
        <b/>
        <sz val="11"/>
        <color indexed="8"/>
        <rFont val="Times New Roman"/>
        <family val="1"/>
        <charset val="204"/>
      </rPr>
      <t>голови, заступника голови</t>
    </r>
  </si>
  <si>
    <r>
      <t xml:space="preserve">Робота в науково-методичних та науково-технічних радах/комісіях університету та його структурних підрозділів: </t>
    </r>
    <r>
      <rPr>
        <b/>
        <sz val="11"/>
        <color indexed="8"/>
        <rFont val="Times New Roman"/>
        <family val="1"/>
        <charset val="204"/>
      </rPr>
      <t>секретаря</t>
    </r>
  </si>
  <si>
    <r>
      <t xml:space="preserve">Робота в науково-методичних та науково-технічних радах/комісіях університету та його структурних підрозділів: </t>
    </r>
    <r>
      <rPr>
        <b/>
        <sz val="11"/>
        <color indexed="8"/>
        <rFont val="Times New Roman"/>
        <family val="1"/>
        <charset val="204"/>
      </rPr>
      <t>члена</t>
    </r>
  </si>
  <si>
    <t>4.5</t>
  </si>
  <si>
    <t>Участь у щотижневих засіданнях ректорату (для штатних НПП)</t>
  </si>
  <si>
    <t>4.6</t>
  </si>
  <si>
    <t>За фактичними витратами</t>
  </si>
  <si>
    <t>4.4</t>
  </si>
  <si>
    <t>Участь у засіданнях вчених рад, науково-методичних семінарах і засіданнях кафедри тощо</t>
  </si>
  <si>
    <t>4.7</t>
  </si>
  <si>
    <r>
      <t xml:space="preserve">Виконання функцій: </t>
    </r>
    <r>
      <rPr>
        <b/>
        <sz val="11"/>
        <color indexed="8"/>
        <rFont val="Times New Roman"/>
        <family val="1"/>
        <charset val="204"/>
      </rPr>
      <t>секретаря ЕК</t>
    </r>
  </si>
  <si>
    <r>
      <t xml:space="preserve">Виконання функцій: </t>
    </r>
    <r>
      <rPr>
        <b/>
        <sz val="11"/>
        <color indexed="8"/>
        <rFont val="Times New Roman"/>
        <family val="1"/>
        <charset val="204"/>
      </rPr>
      <t>секретаря кафедри</t>
    </r>
  </si>
  <si>
    <r>
      <t xml:space="preserve">Виконання функцій: </t>
    </r>
    <r>
      <rPr>
        <b/>
        <sz val="11"/>
        <color indexed="8"/>
        <rFont val="Times New Roman"/>
        <family val="1"/>
        <charset val="204"/>
      </rPr>
      <t>секретаря вченої ради факультету</t>
    </r>
  </si>
  <si>
    <t>на 1 студента</t>
  </si>
  <si>
    <t>на 1 засідання</t>
  </si>
  <si>
    <r>
      <t xml:space="preserve">Організація та проведення загальнодержавних наукових конференцій, симпозіумів, семінарів з виконанням обов’язків: </t>
    </r>
    <r>
      <rPr>
        <b/>
        <sz val="11"/>
        <color indexed="8"/>
        <rFont val="Times New Roman"/>
        <family val="1"/>
        <charset val="204"/>
      </rPr>
      <t>голови оргкомітету</t>
    </r>
  </si>
  <si>
    <r>
      <t xml:space="preserve">Організація та проведення загальнодержавних наукових конференцій, симпозіумів, семінарів з виконанням обов’язків: </t>
    </r>
    <r>
      <rPr>
        <b/>
        <sz val="11"/>
        <color indexed="8"/>
        <rFont val="Times New Roman"/>
        <family val="1"/>
        <charset val="204"/>
      </rPr>
      <t>вченого секретаря</t>
    </r>
  </si>
  <si>
    <r>
      <t xml:space="preserve">Організація та проведення загальнодержавних наукових конференцій, симпозіумів, семінарів з виконанням обов’язків: </t>
    </r>
    <r>
      <rPr>
        <b/>
        <sz val="11"/>
        <color indexed="8"/>
        <rFont val="Times New Roman"/>
        <family val="1"/>
        <charset val="204"/>
      </rPr>
      <t>іншого члена оргкомітету</t>
    </r>
  </si>
  <si>
    <t>4.8</t>
  </si>
  <si>
    <r>
      <t xml:space="preserve">Підготовка до видання фахових наукових і науково-методичних збірників </t>
    </r>
    <r>
      <rPr>
        <b/>
        <sz val="11"/>
        <color indexed="8"/>
        <rFont val="Times New Roman"/>
        <family val="1"/>
        <charset val="204"/>
      </rPr>
      <t>Голові редколегії</t>
    </r>
  </si>
  <si>
    <r>
      <t xml:space="preserve">Підготовка до видання фахових наукових і науково-методичних збірників </t>
    </r>
    <r>
      <rPr>
        <b/>
        <sz val="11"/>
        <color indexed="8"/>
        <rFont val="Times New Roman"/>
        <family val="1"/>
        <charset val="204"/>
      </rPr>
      <t>Секретареві редколегії</t>
    </r>
  </si>
  <si>
    <r>
      <t xml:space="preserve">Підготовка до видання фахових наукових і науково-методичних збірників </t>
    </r>
    <r>
      <rPr>
        <b/>
        <sz val="11"/>
        <color indexed="8"/>
        <rFont val="Times New Roman"/>
        <family val="1"/>
        <charset val="204"/>
      </rPr>
      <t>Членові редколегії</t>
    </r>
  </si>
  <si>
    <t>4.9</t>
  </si>
  <si>
    <t>на 1 випуск</t>
  </si>
  <si>
    <t>на 1 статтю</t>
  </si>
  <si>
    <t>на 1 МБД</t>
  </si>
  <si>
    <t>За фактичними витратами часу, але не більше 140 год на рік</t>
  </si>
  <si>
    <t>Керівництво кафедрою</t>
  </si>
  <si>
    <t>4.10</t>
  </si>
  <si>
    <t>Виконання обов’язків куратора ECTS, наставника академічної групи</t>
  </si>
  <si>
    <t>4.11</t>
  </si>
  <si>
    <t>Виконання обов’язків заступника декана факультету (заступника директора інституту), заступника керівника іншого структурного підрозділу університету на громадських засадах</t>
  </si>
  <si>
    <t>4.12</t>
  </si>
  <si>
    <t>Участь у профорієнтаційній роботі та підготовці молоді до вступу в університет</t>
  </si>
  <si>
    <t>4.13</t>
  </si>
  <si>
    <t>За фактичними витратами часу, але не більше</t>
  </si>
  <si>
    <t>Участь в організації та проведенні позанавчальних спортивних заходів</t>
  </si>
  <si>
    <t>На одного викладача</t>
  </si>
  <si>
    <t>4.14</t>
  </si>
  <si>
    <t>Робота в раді з гуманітарного виховання, профкомі та інших громадських об’єднаннях університету, виконання окремих завдань керівництва</t>
  </si>
  <si>
    <t>4.15</t>
  </si>
  <si>
    <t>Організація культпоходів в театри, екскурсій до музеїв, пам’ятних та меморіальних місць, "Світлиці" університету і т. н.</t>
  </si>
  <si>
    <t>4.16</t>
  </si>
  <si>
    <t>Проведення виховної роботи у студентському гуртожитку, виступи з лекціями, бесідами у студентському колективі</t>
  </si>
  <si>
    <t>4.17</t>
  </si>
  <si>
    <t>Підвищення кваліфікації</t>
  </si>
  <si>
    <t>4.18</t>
  </si>
  <si>
    <t>За фактичними витратами часу, але не більше (за умови підтвердження відповідними документами)</t>
  </si>
  <si>
    <t>Керівництво стажуванням НПП з інших ВНЗ</t>
  </si>
  <si>
    <t>на 1 стажиста</t>
  </si>
  <si>
    <t>За наказом ректора (не більше 30 год на рік)</t>
  </si>
  <si>
    <t>4.19</t>
  </si>
  <si>
    <t>Підготовка концертних програм, художніх виставок тощо</t>
  </si>
  <si>
    <t>4.20</t>
  </si>
  <si>
    <t>4.21</t>
  </si>
  <si>
    <t>Виконання інших нештатних доручень ректорату, деканату</t>
  </si>
  <si>
    <t>За фактичними витратами часу (визначає кафедра)</t>
  </si>
  <si>
    <t>ІV. ОРГАНІЗАЦІЙНА РОБОТА</t>
  </si>
  <si>
    <t>Всього за рік</t>
  </si>
  <si>
    <t>І</t>
  </si>
  <si>
    <t>ІІ</t>
  </si>
  <si>
    <t>ІІІ</t>
  </si>
  <si>
    <t>ІV</t>
  </si>
  <si>
    <t>Всього за рік, годин</t>
  </si>
  <si>
    <t>Підпис науково-педагогічного працівника</t>
  </si>
  <si>
    <t>р.</t>
  </si>
  <si>
    <t>Завідувач кафедри</t>
  </si>
  <si>
    <t>План розглянуто і затверджено на засіданні кафедри</t>
  </si>
  <si>
    <r>
      <t>"</t>
    </r>
    <r>
      <rPr>
        <u/>
        <sz val="11"/>
        <color indexed="8"/>
        <rFont val="Times New Roman"/>
        <family val="1"/>
        <charset val="204"/>
      </rPr>
      <t xml:space="preserve">          </t>
    </r>
    <r>
      <rPr>
        <sz val="11"/>
        <color indexed="8"/>
        <rFont val="Times New Roman"/>
        <family val="1"/>
        <charset val="204"/>
      </rPr>
      <t>"</t>
    </r>
  </si>
  <si>
    <r>
      <t>"</t>
    </r>
    <r>
      <rPr>
        <u/>
        <sz val="11"/>
        <color indexed="8"/>
        <rFont val="Times New Roman"/>
        <family val="1"/>
        <charset val="204"/>
      </rPr>
      <t xml:space="preserve">         </t>
    </r>
    <r>
      <rPr>
        <sz val="11"/>
        <color indexed="8"/>
        <rFont val="Times New Roman"/>
        <family val="1"/>
        <charset val="204"/>
      </rPr>
      <t>"</t>
    </r>
  </si>
  <si>
    <t xml:space="preserve">                                </t>
  </si>
  <si>
    <r>
      <rPr>
        <u/>
        <sz val="11"/>
        <color indexed="8"/>
        <rFont val="Times New Roman"/>
        <family val="1"/>
        <charset val="204"/>
      </rPr>
      <t xml:space="preserve">                                    </t>
    </r>
    <r>
      <rPr>
        <sz val="11"/>
        <color indexed="8"/>
        <rFont val="Times New Roman"/>
        <family val="1"/>
        <charset val="204"/>
      </rPr>
      <t xml:space="preserve"> р.</t>
    </r>
  </si>
  <si>
    <t>Звіт розглянуто і затверджено на засіданні кафедри</t>
  </si>
  <si>
    <r>
      <t>протокол №</t>
    </r>
    <r>
      <rPr>
        <i/>
        <u/>
        <sz val="11"/>
        <color indexed="8"/>
        <rFont val="Times New Roman"/>
        <family val="1"/>
        <charset val="204"/>
      </rPr>
      <t xml:space="preserve">       </t>
    </r>
  </si>
  <si>
    <t>1 НАВЧАЛЬНА РОБОТА</t>
  </si>
  <si>
    <t>Кафедра</t>
  </si>
  <si>
    <t>ІНДИВІДУАЛЬНИЙ ПЛАН РОБОТИ</t>
  </si>
  <si>
    <t>Прізвище, ім'я, по батькові</t>
  </si>
  <si>
    <t>Учене звання, ступінь, посада</t>
  </si>
  <si>
    <t>ставка або її частина</t>
  </si>
  <si>
    <t>Загальний обсяг годин</t>
  </si>
  <si>
    <t>МІНІСТЕРСТВО ОСВІТИ І НАУКИ УКРАЇНИ</t>
  </si>
  <si>
    <t>Дніпро</t>
  </si>
  <si>
    <t>ИндПлан</t>
  </si>
  <si>
    <t>Панік Леонід Олександрович</t>
  </si>
  <si>
    <t>Програмування на мові СІ</t>
  </si>
  <si>
    <t>на 2022 / 2023 навчальний рік</t>
  </si>
  <si>
    <t>Інформаційних технологій та загальної підготовки</t>
  </si>
  <si>
    <t>За планом</t>
  </si>
  <si>
    <t>Недобор</t>
  </si>
  <si>
    <t>Індивідуаль-ні заняття</t>
  </si>
  <si>
    <t>Провед. вст. екзамену</t>
  </si>
  <si>
    <t>Атестація випускників</t>
  </si>
  <si>
    <t>Провед. співбес. з вступником</t>
  </si>
  <si>
    <t>Усього за І семестр</t>
  </si>
  <si>
    <t>Усього за ІІ семестр</t>
  </si>
  <si>
    <t>Усього за рік</t>
  </si>
  <si>
    <t>Вища математика (ЛААГ)</t>
  </si>
  <si>
    <t>Вступ до прогрмування С++</t>
  </si>
  <si>
    <t>Дискретна математика</t>
  </si>
  <si>
    <t>Вища математика (МА)</t>
  </si>
  <si>
    <t>Чисельні методи</t>
  </si>
  <si>
    <t>Теорія ймовірностей і мат. Статистика</t>
  </si>
  <si>
    <t>Математичні методи дослідження операцій</t>
  </si>
  <si>
    <t>Мова програмування С++</t>
  </si>
  <si>
    <t>Теорія ігор</t>
  </si>
  <si>
    <t>к.т.н., зав. каф.</t>
  </si>
  <si>
    <t>ПЗВО ДНІПРОВСЬКИЙ ТЕХНОЛОГІЧНИЙ УНІВЕРСИТЕТ "ШАГ"</t>
  </si>
  <si>
    <t>Керівництво виконання кваліфікаційної роботи</t>
  </si>
  <si>
    <t>Кваліфікаційна робота</t>
  </si>
  <si>
    <t>Захист кваліфікаційних робіт (член ЕК)</t>
  </si>
  <si>
    <t>Методичні вказівки до практичних занять з дисципліни «Математичні методи дослідження операцій» для студентів усіх форм навчання спеціальності 122 – Комп’ютерні науки / Упоряд.: Л.О. Панік – Дніпро: ДТУ «ШАГ», 2022. – 65 с.</t>
  </si>
  <si>
    <t>виконано</t>
  </si>
  <si>
    <t>Методичні вказівки до підготовки і захисту кваліфікаційної роботи бакалаврів спеціальностей: 122 «Комп'ютерні науки», 123 «Комп’ютерна інженерія» / Панік Л. О., Іродов В. Ф., Дніпро, 2023. 34 с.</t>
  </si>
  <si>
    <t>Підготовка нових тем бакалаврських робіт</t>
  </si>
  <si>
    <t>Підготовка матеріалів до акредитації
спеціальності 122 "Компютерні науки"</t>
  </si>
  <si>
    <t>Підготовка тестів</t>
  </si>
  <si>
    <t>Підготовка до аудиторних занять</t>
  </si>
  <si>
    <t>Положення
про планування, проведення та оцінювання відкритих навчальних занять науково-педагогічних працівників
Дніпровського технологічного університету «ШАГ»</t>
  </si>
  <si>
    <t>Заступник голови Вченої ради</t>
  </si>
  <si>
    <t>Член приймальної комісії</t>
  </si>
  <si>
    <t>Участь у засіданнях кафедри</t>
  </si>
  <si>
    <t>Перебор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</si>
</sst>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name val="Times New Roman Cyr"/>
      <family val="1"/>
      <charset val="204"/>
    </font>
    <font>
      <b/>
      <sz val="11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8"/>
      <name val="Calibri"/>
      <family val="2"/>
      <charset val="204"/>
    </font>
    <font>
      <sz val="11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2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vertical="center" wrapText="1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6" fillId="0" borderId="0" xfId="0" applyFont="1" applyAlignment="1" applyProtection="1">
      <alignment vertical="top" wrapText="1"/>
      <protection locked="0"/>
    </xf>
    <xf numFmtId="0" fontId="1" fillId="0" borderId="0" xfId="0" applyFont="1" applyBorder="1" applyAlignme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4" fillId="0" borderId="0" xfId="0" applyFont="1" applyBorder="1" applyProtection="1">
      <protection locked="0"/>
    </xf>
    <xf numFmtId="0" fontId="14" fillId="0" borderId="0" xfId="0" applyFont="1"/>
    <xf numFmtId="0" fontId="1" fillId="0" borderId="4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3" fillId="0" borderId="31" xfId="0" applyFont="1" applyBorder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left"/>
      <protection locked="0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3" fillId="0" borderId="36" xfId="0" applyFont="1" applyBorder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" fillId="0" borderId="57" xfId="0" applyFont="1" applyBorder="1" applyAlignment="1">
      <alignment horizontal="center" vertical="center" textRotation="90" wrapText="1"/>
    </xf>
    <xf numFmtId="0" fontId="1" fillId="0" borderId="51" xfId="0" applyFont="1" applyBorder="1" applyAlignment="1">
      <alignment horizontal="center" vertical="center" textRotation="90" wrapText="1"/>
    </xf>
    <xf numFmtId="0" fontId="1" fillId="0" borderId="58" xfId="0" applyFont="1" applyBorder="1" applyAlignment="1">
      <alignment horizontal="center" vertical="center" textRotation="90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1" fillId="0" borderId="5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>
      <alignment horizontal="left" wrapText="1"/>
    </xf>
    <xf numFmtId="0" fontId="1" fillId="0" borderId="44" xfId="0" applyFont="1" applyBorder="1" applyAlignment="1">
      <alignment horizontal="left" wrapText="1"/>
    </xf>
    <xf numFmtId="0" fontId="1" fillId="0" borderId="42" xfId="0" applyFont="1" applyBorder="1" applyAlignment="1">
      <alignment horizontal="left" wrapText="1"/>
    </xf>
    <xf numFmtId="0" fontId="1" fillId="0" borderId="45" xfId="0" applyFont="1" applyBorder="1" applyAlignment="1">
      <alignment horizontal="left" wrapText="1"/>
    </xf>
    <xf numFmtId="0" fontId="1" fillId="0" borderId="46" xfId="0" applyFont="1" applyBorder="1" applyAlignment="1">
      <alignment horizontal="left" wrapText="1"/>
    </xf>
    <xf numFmtId="0" fontId="1" fillId="0" borderId="47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9" xfId="0" applyFont="1" applyBorder="1" applyAlignment="1" applyProtection="1">
      <alignment vertical="center" wrapText="1"/>
      <protection locked="0"/>
    </xf>
    <xf numFmtId="0" fontId="1" fillId="0" borderId="31" xfId="0" applyFont="1" applyBorder="1" applyAlignment="1" applyProtection="1">
      <alignment vertical="center" wrapText="1"/>
      <protection locked="0"/>
    </xf>
    <xf numFmtId="0" fontId="1" fillId="0" borderId="38" xfId="0" applyFont="1" applyBorder="1" applyAlignment="1" applyProtection="1">
      <alignment vertical="center" wrapText="1"/>
      <protection locked="0"/>
    </xf>
    <xf numFmtId="0" fontId="1" fillId="0" borderId="48" xfId="0" applyFont="1" applyBorder="1" applyAlignment="1" applyProtection="1">
      <alignment vertical="center" wrapText="1"/>
      <protection locked="0"/>
    </xf>
    <xf numFmtId="0" fontId="1" fillId="0" borderId="7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70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1" fillId="0" borderId="59" xfId="0" applyFont="1" applyBorder="1" applyAlignment="1" applyProtection="1">
      <alignment wrapText="1"/>
      <protection locked="0"/>
    </xf>
    <xf numFmtId="0" fontId="1" fillId="0" borderId="31" xfId="0" applyFont="1" applyBorder="1" applyAlignment="1" applyProtection="1">
      <alignment wrapText="1"/>
      <protection locked="0"/>
    </xf>
    <xf numFmtId="0" fontId="1" fillId="0" borderId="38" xfId="0" applyFont="1" applyBorder="1" applyAlignment="1" applyProtection="1">
      <alignment wrapText="1"/>
      <protection locked="0"/>
    </xf>
    <xf numFmtId="0" fontId="1" fillId="0" borderId="60" xfId="0" applyFont="1" applyBorder="1" applyAlignment="1" applyProtection="1">
      <alignment wrapText="1"/>
      <protection locked="0"/>
    </xf>
    <xf numFmtId="0" fontId="1" fillId="0" borderId="61" xfId="0" applyFont="1" applyBorder="1" applyAlignment="1" applyProtection="1">
      <alignment wrapText="1"/>
      <protection locked="0"/>
    </xf>
    <xf numFmtId="0" fontId="1" fillId="0" borderId="62" xfId="0" applyFont="1" applyBorder="1" applyAlignment="1" applyProtection="1">
      <alignment wrapText="1"/>
      <protection locked="0"/>
    </xf>
    <xf numFmtId="0" fontId="1" fillId="0" borderId="59" xfId="0" applyFont="1" applyBorder="1" applyAlignment="1" applyProtection="1">
      <alignment horizontal="left" wrapText="1"/>
      <protection locked="0"/>
    </xf>
    <xf numFmtId="0" fontId="1" fillId="0" borderId="31" xfId="0" applyFont="1" applyBorder="1" applyAlignment="1" applyProtection="1">
      <alignment horizontal="left" wrapText="1"/>
      <protection locked="0"/>
    </xf>
    <xf numFmtId="0" fontId="1" fillId="0" borderId="38" xfId="0" applyFont="1" applyBorder="1" applyAlignment="1" applyProtection="1">
      <alignment horizontal="left" wrapText="1"/>
      <protection locked="0"/>
    </xf>
    <xf numFmtId="0" fontId="1" fillId="0" borderId="59" xfId="0" applyFont="1" applyBorder="1" applyAlignment="1" applyProtection="1">
      <protection locked="0"/>
    </xf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1" fillId="0" borderId="60" xfId="0" applyFont="1" applyBorder="1" applyAlignment="1" applyProtection="1">
      <protection locked="0"/>
    </xf>
    <xf numFmtId="0" fontId="1" fillId="0" borderId="61" xfId="0" applyFont="1" applyBorder="1" applyAlignment="1" applyProtection="1">
      <protection locked="0"/>
    </xf>
    <xf numFmtId="0" fontId="1" fillId="0" borderId="62" xfId="0" applyFont="1" applyBorder="1" applyAlignment="1" applyProtection="1">
      <protection locked="0"/>
    </xf>
    <xf numFmtId="49" fontId="1" fillId="0" borderId="50" xfId="0" applyNumberFormat="1" applyFont="1" applyBorder="1" applyAlignment="1">
      <alignment horizontal="center" vertical="center" wrapText="1"/>
    </xf>
    <xf numFmtId="0" fontId="1" fillId="0" borderId="61" xfId="0" applyFont="1" applyBorder="1" applyAlignment="1" applyProtection="1">
      <alignment vertical="center" wrapText="1"/>
      <protection locked="0"/>
    </xf>
    <xf numFmtId="0" fontId="3" fillId="0" borderId="67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center" vertical="center" wrapText="1"/>
    </xf>
    <xf numFmtId="49" fontId="3" fillId="0" borderId="6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left" vertical="center" wrapText="1"/>
    </xf>
    <xf numFmtId="0" fontId="6" fillId="0" borderId="0" xfId="0" applyFont="1" applyAlignment="1" applyProtection="1">
      <alignment horizontal="left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5" fillId="0" borderId="20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10" zoomScaleNormal="100" workbookViewId="0">
      <selection activeCell="D30" sqref="D30:I30"/>
    </sheetView>
  </sheetViews>
  <sheetFormatPr defaultRowHeight="15" x14ac:dyDescent="0.25"/>
  <cols>
    <col min="8" max="8" width="14" customWidth="1"/>
  </cols>
  <sheetData>
    <row r="1" spans="1:9" x14ac:dyDescent="0.25">
      <c r="A1" s="122" t="s">
        <v>259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128" t="s">
        <v>285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/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128"/>
      <c r="B4" s="128"/>
      <c r="C4" s="128"/>
      <c r="D4" s="128"/>
      <c r="E4" s="128"/>
      <c r="F4" s="128"/>
      <c r="G4" s="128"/>
      <c r="H4" s="128"/>
      <c r="I4" s="128"/>
    </row>
    <row r="5" spans="1:9" ht="15" customHeight="1" x14ac:dyDescent="0.25">
      <c r="A5" s="7"/>
      <c r="B5" s="7"/>
      <c r="C5" s="7"/>
      <c r="D5" s="7"/>
      <c r="E5" s="7"/>
      <c r="F5" s="7"/>
      <c r="G5" s="7"/>
      <c r="H5" s="7"/>
      <c r="I5" s="112" t="s">
        <v>261</v>
      </c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7"/>
      <c r="B7" s="7"/>
      <c r="C7" s="7"/>
      <c r="D7" s="7"/>
      <c r="E7" s="7"/>
      <c r="F7" s="7"/>
      <c r="G7" s="129"/>
      <c r="H7" s="129"/>
      <c r="I7" s="129"/>
    </row>
    <row r="8" spans="1: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122"/>
      <c r="B10" s="122"/>
      <c r="C10" s="131"/>
      <c r="D10" s="131"/>
      <c r="E10" s="131"/>
      <c r="F10" s="131"/>
      <c r="G10" s="131"/>
      <c r="H10" s="131"/>
      <c r="I10" s="7"/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127" t="s">
        <v>253</v>
      </c>
      <c r="B12" s="127"/>
      <c r="C12" s="130" t="s">
        <v>265</v>
      </c>
      <c r="D12" s="130"/>
      <c r="E12" s="130"/>
      <c r="F12" s="130"/>
      <c r="G12" s="130"/>
      <c r="H12" s="130"/>
      <c r="I12" s="7"/>
    </row>
    <row r="13" spans="1:9" x14ac:dyDescent="0.25">
      <c r="A13" s="7"/>
      <c r="B13" s="7"/>
      <c r="C13" s="130"/>
      <c r="D13" s="130"/>
      <c r="E13" s="130"/>
      <c r="F13" s="130"/>
      <c r="G13" s="130"/>
      <c r="H13" s="130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ht="22.5" x14ac:dyDescent="0.3">
      <c r="A18" s="7"/>
      <c r="B18" s="124" t="s">
        <v>254</v>
      </c>
      <c r="C18" s="124"/>
      <c r="D18" s="124"/>
      <c r="E18" s="124"/>
      <c r="F18" s="124"/>
      <c r="G18" s="124"/>
      <c r="H18" s="124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ht="18.75" x14ac:dyDescent="0.3">
      <c r="A21" s="7"/>
      <c r="B21" s="125" t="s">
        <v>264</v>
      </c>
      <c r="C21" s="125"/>
      <c r="D21" s="125"/>
      <c r="E21" s="125"/>
      <c r="F21" s="125"/>
      <c r="G21" s="125"/>
      <c r="H21" s="125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ht="18.75" x14ac:dyDescent="0.3">
      <c r="A30" s="120" t="s">
        <v>255</v>
      </c>
      <c r="B30" s="120"/>
      <c r="C30" s="120"/>
      <c r="D30" s="126" t="s">
        <v>262</v>
      </c>
      <c r="E30" s="126"/>
      <c r="F30" s="126"/>
      <c r="G30" s="126"/>
      <c r="H30" s="126"/>
      <c r="I30" s="126"/>
    </row>
    <row r="31" spans="1:9" ht="18.75" x14ac:dyDescent="0.3">
      <c r="A31" s="120" t="s">
        <v>256</v>
      </c>
      <c r="B31" s="120"/>
      <c r="C31" s="120"/>
      <c r="D31" s="121" t="s">
        <v>284</v>
      </c>
      <c r="E31" s="121"/>
      <c r="F31" s="121"/>
      <c r="G31" s="121"/>
      <c r="H31" s="121"/>
      <c r="I31" s="121"/>
    </row>
    <row r="32" spans="1:9" ht="18.75" x14ac:dyDescent="0.3">
      <c r="A32" s="120" t="s">
        <v>257</v>
      </c>
      <c r="B32" s="120"/>
      <c r="C32" s="120"/>
      <c r="D32" s="121">
        <v>1</v>
      </c>
      <c r="E32" s="121"/>
      <c r="F32" s="121"/>
      <c r="G32" s="121"/>
      <c r="H32" s="121"/>
      <c r="I32" s="121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48" spans="1:9" x14ac:dyDescent="0.25">
      <c r="C48" s="122" t="s">
        <v>260</v>
      </c>
      <c r="D48" s="123"/>
      <c r="E48" s="123"/>
      <c r="F48" s="123"/>
      <c r="G48" s="123"/>
    </row>
  </sheetData>
  <sheetProtection formatCells="0" formatColumns="0" formatRows="0"/>
  <mergeCells count="16">
    <mergeCell ref="A12:B12"/>
    <mergeCell ref="A1:I1"/>
    <mergeCell ref="A2:I4"/>
    <mergeCell ref="G7:I7"/>
    <mergeCell ref="A10:B10"/>
    <mergeCell ref="C12:H13"/>
    <mergeCell ref="C10:H10"/>
    <mergeCell ref="A32:C32"/>
    <mergeCell ref="D32:I32"/>
    <mergeCell ref="C48:G48"/>
    <mergeCell ref="B18:H18"/>
    <mergeCell ref="B21:H21"/>
    <mergeCell ref="A30:C30"/>
    <mergeCell ref="D30:I30"/>
    <mergeCell ref="A31:C31"/>
    <mergeCell ref="D31:I31"/>
  </mergeCells>
  <phoneticPr fontId="10" type="noConversion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6"/>
  <sheetViews>
    <sheetView tabSelected="1" zoomScale="70" zoomScaleNormal="70" workbookViewId="0">
      <pane ySplit="5" topLeftCell="A6" activePane="bottomLeft" state="frozenSplit"/>
      <selection pane="bottomLeft" activeCell="B15" sqref="B15"/>
    </sheetView>
  </sheetViews>
  <sheetFormatPr defaultRowHeight="15" x14ac:dyDescent="0.25"/>
  <cols>
    <col min="1" max="1" width="4.42578125" style="1" customWidth="1"/>
    <col min="2" max="2" width="35.28515625" style="1" customWidth="1"/>
    <col min="3" max="3" width="9.140625" style="1"/>
    <col min="4" max="13" width="5.7109375" style="1" customWidth="1"/>
    <col min="14" max="14" width="6" style="1" customWidth="1"/>
    <col min="15" max="15" width="6.28515625" style="1" customWidth="1"/>
    <col min="16" max="19" width="5.7109375" style="1" customWidth="1"/>
    <col min="20" max="20" width="4.85546875" style="40" hidden="1" customWidth="1"/>
    <col min="21" max="21" width="5.28515625" style="40" customWidth="1"/>
    <col min="22" max="28" width="5.7109375" style="1" customWidth="1"/>
    <col min="29" max="29" width="6.7109375" style="1" customWidth="1"/>
    <col min="30" max="37" width="5.7109375" style="1" customWidth="1"/>
    <col min="38" max="38" width="4.140625" style="1" customWidth="1"/>
    <col min="39" max="39" width="5.28515625" style="1" customWidth="1"/>
    <col min="40" max="40" width="4.28515625" style="1" customWidth="1"/>
    <col min="41" max="41" width="3.7109375" style="1" customWidth="1"/>
    <col min="42" max="42" width="4" style="1" customWidth="1"/>
    <col min="43" max="43" width="3.42578125" style="1" customWidth="1"/>
    <col min="44" max="44" width="5.28515625" style="1" customWidth="1"/>
    <col min="45" max="46" width="4.140625" style="1" customWidth="1"/>
    <col min="47" max="47" width="10.42578125" style="1" customWidth="1"/>
    <col min="48" max="48" width="9.140625" style="1"/>
    <col min="49" max="49" width="10" style="1" bestFit="1" customWidth="1"/>
    <col min="50" max="16384" width="9.140625" style="1"/>
  </cols>
  <sheetData>
    <row r="1" spans="1:46" ht="15" customHeight="1" x14ac:dyDescent="0.25">
      <c r="A1" s="149" t="s">
        <v>252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39"/>
      <c r="U1" s="150" t="s">
        <v>252</v>
      </c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</row>
    <row r="2" spans="1:46" ht="15.75" thickBot="1" x14ac:dyDescent="0.3"/>
    <row r="3" spans="1:46" s="2" customFormat="1" ht="32.25" customHeight="1" x14ac:dyDescent="0.25">
      <c r="A3" s="153" t="s">
        <v>0</v>
      </c>
      <c r="B3" s="156" t="s">
        <v>7</v>
      </c>
      <c r="C3" s="159" t="s">
        <v>6</v>
      </c>
      <c r="D3" s="137" t="s">
        <v>4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9"/>
      <c r="T3" s="41"/>
      <c r="U3" s="138" t="s">
        <v>0</v>
      </c>
      <c r="V3" s="140" t="s">
        <v>4</v>
      </c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41"/>
      <c r="AL3" s="132" t="s">
        <v>5</v>
      </c>
    </row>
    <row r="4" spans="1:46" s="2" customFormat="1" ht="48.75" customHeight="1" x14ac:dyDescent="0.25">
      <c r="A4" s="154"/>
      <c r="B4" s="157"/>
      <c r="C4" s="160"/>
      <c r="D4" s="142" t="s">
        <v>8</v>
      </c>
      <c r="E4" s="135"/>
      <c r="F4" s="135" t="s">
        <v>17</v>
      </c>
      <c r="G4" s="135"/>
      <c r="H4" s="135" t="s">
        <v>9</v>
      </c>
      <c r="I4" s="135"/>
      <c r="J4" s="135" t="s">
        <v>10</v>
      </c>
      <c r="K4" s="135"/>
      <c r="L4" s="135" t="s">
        <v>269</v>
      </c>
      <c r="M4" s="135"/>
      <c r="N4" s="135" t="s">
        <v>268</v>
      </c>
      <c r="O4" s="135"/>
      <c r="P4" s="135" t="s">
        <v>11</v>
      </c>
      <c r="Q4" s="135"/>
      <c r="R4" s="162" t="s">
        <v>12</v>
      </c>
      <c r="S4" s="162"/>
      <c r="T4" s="38"/>
      <c r="U4" s="151"/>
      <c r="V4" s="142" t="s">
        <v>13</v>
      </c>
      <c r="W4" s="135"/>
      <c r="X4" s="135" t="s">
        <v>14</v>
      </c>
      <c r="Y4" s="135"/>
      <c r="Z4" s="135" t="s">
        <v>287</v>
      </c>
      <c r="AA4" s="135"/>
      <c r="AB4" s="135" t="s">
        <v>270</v>
      </c>
      <c r="AC4" s="135"/>
      <c r="AD4" s="135" t="s">
        <v>15</v>
      </c>
      <c r="AE4" s="135"/>
      <c r="AF4" s="135" t="s">
        <v>16</v>
      </c>
      <c r="AG4" s="135"/>
      <c r="AH4" s="135" t="s">
        <v>271</v>
      </c>
      <c r="AI4" s="135"/>
      <c r="AJ4" s="135" t="s">
        <v>1</v>
      </c>
      <c r="AK4" s="136"/>
      <c r="AL4" s="133"/>
    </row>
    <row r="5" spans="1:46" ht="15.75" thickBot="1" x14ac:dyDescent="0.3">
      <c r="A5" s="155"/>
      <c r="B5" s="158"/>
      <c r="C5" s="161"/>
      <c r="D5" s="48" t="s">
        <v>2</v>
      </c>
      <c r="E5" s="49" t="s">
        <v>3</v>
      </c>
      <c r="F5" s="49" t="s">
        <v>2</v>
      </c>
      <c r="G5" s="49" t="s">
        <v>3</v>
      </c>
      <c r="H5" s="49" t="s">
        <v>2</v>
      </c>
      <c r="I5" s="49" t="s">
        <v>3</v>
      </c>
      <c r="J5" s="49" t="s">
        <v>2</v>
      </c>
      <c r="K5" s="49" t="s">
        <v>3</v>
      </c>
      <c r="L5" s="49" t="s">
        <v>2</v>
      </c>
      <c r="M5" s="49" t="s">
        <v>3</v>
      </c>
      <c r="N5" s="49" t="s">
        <v>2</v>
      </c>
      <c r="O5" s="49" t="s">
        <v>3</v>
      </c>
      <c r="P5" s="49" t="s">
        <v>2</v>
      </c>
      <c r="Q5" s="49" t="s">
        <v>3</v>
      </c>
      <c r="R5" s="49" t="s">
        <v>2</v>
      </c>
      <c r="S5" s="119" t="s">
        <v>3</v>
      </c>
      <c r="T5" s="38"/>
      <c r="U5" s="152"/>
      <c r="V5" s="48" t="s">
        <v>2</v>
      </c>
      <c r="W5" s="49" t="s">
        <v>3</v>
      </c>
      <c r="X5" s="49" t="s">
        <v>2</v>
      </c>
      <c r="Y5" s="49" t="s">
        <v>3</v>
      </c>
      <c r="Z5" s="49" t="s">
        <v>2</v>
      </c>
      <c r="AA5" s="49" t="s">
        <v>3</v>
      </c>
      <c r="AB5" s="49" t="s">
        <v>2</v>
      </c>
      <c r="AC5" s="49" t="s">
        <v>3</v>
      </c>
      <c r="AD5" s="49" t="s">
        <v>2</v>
      </c>
      <c r="AE5" s="49" t="s">
        <v>3</v>
      </c>
      <c r="AF5" s="49" t="s">
        <v>2</v>
      </c>
      <c r="AG5" s="49" t="s">
        <v>3</v>
      </c>
      <c r="AH5" s="49" t="s">
        <v>2</v>
      </c>
      <c r="AI5" s="49" t="s">
        <v>3</v>
      </c>
      <c r="AJ5" s="49" t="s">
        <v>2</v>
      </c>
      <c r="AK5" s="50" t="s">
        <v>3</v>
      </c>
      <c r="AL5" s="134"/>
    </row>
    <row r="6" spans="1:46" ht="35.1" customHeight="1" x14ac:dyDescent="0.25">
      <c r="A6" s="5">
        <v>1</v>
      </c>
      <c r="B6" s="64"/>
      <c r="C6" s="65"/>
      <c r="D6" s="66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8"/>
      <c r="T6" s="38"/>
      <c r="U6" s="5">
        <v>1</v>
      </c>
      <c r="V6" s="66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1">
        <f>D6+F6+H6+J6+L6+N6+P6+R6+V6+X6+Z6+AB6+AD6+AF6+AH6</f>
        <v>0</v>
      </c>
      <c r="AK6" s="62">
        <f>E6+G6+I6+K6+M6+O6+Q6+S6+W6+Y6+AA6+AC6+AE6+AG6+AI6</f>
        <v>0</v>
      </c>
      <c r="AL6" s="63" t="str">
        <f>IF(AK6&gt;AJ6,AK6-AJ6," ")</f>
        <v xml:space="preserve"> </v>
      </c>
    </row>
    <row r="7" spans="1:46" ht="35.1" customHeight="1" x14ac:dyDescent="0.25">
      <c r="A7" s="6">
        <f>A6+1</f>
        <v>2</v>
      </c>
      <c r="B7" s="64"/>
      <c r="C7" s="69"/>
      <c r="D7" s="70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  <c r="T7" s="38"/>
      <c r="U7" s="6">
        <f>U6+1</f>
        <v>2</v>
      </c>
      <c r="V7" s="70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61">
        <f t="shared" ref="AJ7:AJ18" si="0">D7+F7+H7+J7+L7+N7+P7+R7+V7+X7+Z7+AB7+AD7+AF7+AH7</f>
        <v>0</v>
      </c>
      <c r="AK7" s="62">
        <f t="shared" ref="AK7:AK18" si="1">E7+G7+I7+K7+M7+O7+Q7+S7+W7+Y7+AA7+AC7+AE7+AG7+AI7</f>
        <v>0</v>
      </c>
      <c r="AL7" s="63" t="str">
        <f t="shared" ref="AL7:AL18" si="2">IF(AK7&gt;AJ7,AK7-AJ7," ")</f>
        <v xml:space="preserve"> </v>
      </c>
    </row>
    <row r="8" spans="1:46" ht="35.1" customHeight="1" x14ac:dyDescent="0.25">
      <c r="A8" s="6">
        <f t="shared" ref="A8:A18" si="3">A7+1</f>
        <v>3</v>
      </c>
      <c r="B8" s="64"/>
      <c r="C8" s="69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2"/>
      <c r="T8" s="38"/>
      <c r="U8" s="6">
        <f t="shared" ref="U8:U18" si="4">U7+1</f>
        <v>3</v>
      </c>
      <c r="V8" s="70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61">
        <f t="shared" si="0"/>
        <v>0</v>
      </c>
      <c r="AK8" s="62">
        <f t="shared" si="1"/>
        <v>0</v>
      </c>
      <c r="AL8" s="63" t="str">
        <f t="shared" si="2"/>
        <v xml:space="preserve"> </v>
      </c>
    </row>
    <row r="9" spans="1:46" ht="35.1" customHeight="1" x14ac:dyDescent="0.25">
      <c r="A9" s="6">
        <f t="shared" si="3"/>
        <v>4</v>
      </c>
      <c r="B9" s="64"/>
      <c r="C9" s="69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2"/>
      <c r="T9" s="38"/>
      <c r="U9" s="6">
        <f t="shared" si="4"/>
        <v>4</v>
      </c>
      <c r="V9" s="70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61">
        <f t="shared" si="0"/>
        <v>0</v>
      </c>
      <c r="AK9" s="62">
        <f t="shared" si="1"/>
        <v>0</v>
      </c>
      <c r="AL9" s="63" t="str">
        <f t="shared" si="2"/>
        <v xml:space="preserve"> </v>
      </c>
    </row>
    <row r="10" spans="1:46" ht="35.1" customHeight="1" x14ac:dyDescent="0.25">
      <c r="A10" s="6">
        <f t="shared" si="3"/>
        <v>5</v>
      </c>
      <c r="B10" s="64"/>
      <c r="C10" s="69"/>
      <c r="D10" s="70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  <c r="T10" s="38"/>
      <c r="U10" s="6">
        <f t="shared" si="4"/>
        <v>5</v>
      </c>
      <c r="V10" s="70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61">
        <f t="shared" si="0"/>
        <v>0</v>
      </c>
      <c r="AK10" s="62">
        <f t="shared" si="1"/>
        <v>0</v>
      </c>
      <c r="AL10" s="63" t="str">
        <f t="shared" si="2"/>
        <v xml:space="preserve"> </v>
      </c>
    </row>
    <row r="11" spans="1:46" ht="35.1" customHeight="1" x14ac:dyDescent="0.25">
      <c r="A11" s="6">
        <f t="shared" si="3"/>
        <v>6</v>
      </c>
      <c r="B11" s="64"/>
      <c r="C11" s="69"/>
      <c r="D11" s="70"/>
      <c r="E11" s="71"/>
      <c r="F11" s="71"/>
      <c r="G11" s="71"/>
      <c r="H11" s="71"/>
      <c r="I11" s="71"/>
      <c r="J11" s="71"/>
      <c r="K11" s="71"/>
      <c r="L11" s="73"/>
      <c r="M11" s="71"/>
      <c r="N11" s="71"/>
      <c r="O11" s="71"/>
      <c r="P11" s="71"/>
      <c r="Q11" s="71"/>
      <c r="R11" s="71"/>
      <c r="S11" s="72"/>
      <c r="T11" s="38"/>
      <c r="U11" s="6">
        <f t="shared" si="4"/>
        <v>6</v>
      </c>
      <c r="V11" s="70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61">
        <f t="shared" si="0"/>
        <v>0</v>
      </c>
      <c r="AK11" s="62">
        <f t="shared" si="1"/>
        <v>0</v>
      </c>
      <c r="AL11" s="63" t="str">
        <f t="shared" si="2"/>
        <v xml:space="preserve"> </v>
      </c>
    </row>
    <row r="12" spans="1:46" ht="35.1" customHeight="1" x14ac:dyDescent="0.25">
      <c r="A12" s="6">
        <f t="shared" si="3"/>
        <v>7</v>
      </c>
      <c r="B12" s="64"/>
      <c r="C12" s="69"/>
      <c r="D12" s="70"/>
      <c r="E12" s="71"/>
      <c r="F12" s="71"/>
      <c r="G12" s="71"/>
      <c r="H12" s="71"/>
      <c r="I12" s="71"/>
      <c r="J12" s="71"/>
      <c r="K12" s="71"/>
      <c r="L12" s="73"/>
      <c r="M12" s="71"/>
      <c r="N12" s="71"/>
      <c r="O12" s="71"/>
      <c r="P12" s="71"/>
      <c r="Q12" s="71"/>
      <c r="R12" s="71"/>
      <c r="S12" s="72"/>
      <c r="T12" s="38"/>
      <c r="U12" s="6">
        <f t="shared" si="4"/>
        <v>7</v>
      </c>
      <c r="V12" s="70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61">
        <f t="shared" si="0"/>
        <v>0</v>
      </c>
      <c r="AK12" s="62">
        <f t="shared" si="1"/>
        <v>0</v>
      </c>
      <c r="AL12" s="63" t="str">
        <f t="shared" si="2"/>
        <v xml:space="preserve"> </v>
      </c>
    </row>
    <row r="13" spans="1:46" ht="35.1" customHeight="1" x14ac:dyDescent="0.25">
      <c r="A13" s="6">
        <f t="shared" si="3"/>
        <v>8</v>
      </c>
      <c r="B13" s="64"/>
      <c r="C13" s="69"/>
      <c r="D13" s="70"/>
      <c r="E13" s="71"/>
      <c r="F13" s="71"/>
      <c r="G13" s="71"/>
      <c r="H13" s="71"/>
      <c r="I13" s="71"/>
      <c r="J13" s="73"/>
      <c r="K13" s="71"/>
      <c r="L13" s="71"/>
      <c r="M13" s="71"/>
      <c r="N13" s="71"/>
      <c r="O13" s="71"/>
      <c r="P13" s="71"/>
      <c r="Q13" s="71"/>
      <c r="R13" s="71"/>
      <c r="S13" s="72"/>
      <c r="T13" s="38"/>
      <c r="U13" s="6">
        <f t="shared" si="4"/>
        <v>8</v>
      </c>
      <c r="V13" s="70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61">
        <f t="shared" si="0"/>
        <v>0</v>
      </c>
      <c r="AK13" s="62">
        <f t="shared" si="1"/>
        <v>0</v>
      </c>
      <c r="AL13" s="63" t="str">
        <f t="shared" si="2"/>
        <v xml:space="preserve"> </v>
      </c>
    </row>
    <row r="14" spans="1:46" ht="35.1" customHeight="1" x14ac:dyDescent="0.25">
      <c r="A14" s="6">
        <f t="shared" si="3"/>
        <v>9</v>
      </c>
      <c r="B14" s="64"/>
      <c r="C14" s="69"/>
      <c r="D14" s="70"/>
      <c r="E14" s="71"/>
      <c r="F14" s="71"/>
      <c r="G14" s="71"/>
      <c r="H14" s="71"/>
      <c r="I14" s="71"/>
      <c r="J14" s="73"/>
      <c r="K14" s="71"/>
      <c r="L14" s="71"/>
      <c r="M14" s="71"/>
      <c r="N14" s="71"/>
      <c r="O14" s="71"/>
      <c r="P14" s="71"/>
      <c r="Q14" s="71"/>
      <c r="R14" s="71"/>
      <c r="S14" s="72"/>
      <c r="T14" s="38"/>
      <c r="U14" s="6">
        <f t="shared" si="4"/>
        <v>9</v>
      </c>
      <c r="V14" s="70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61">
        <f t="shared" si="0"/>
        <v>0</v>
      </c>
      <c r="AK14" s="62">
        <f t="shared" si="1"/>
        <v>0</v>
      </c>
      <c r="AL14" s="63"/>
    </row>
    <row r="15" spans="1:46" ht="60" customHeight="1" x14ac:dyDescent="0.25">
      <c r="A15" s="6">
        <f t="shared" si="3"/>
        <v>10</v>
      </c>
      <c r="B15" s="64"/>
      <c r="C15" s="69"/>
      <c r="D15" s="70"/>
      <c r="E15" s="71"/>
      <c r="F15" s="71"/>
      <c r="G15" s="71"/>
      <c r="H15" s="71"/>
      <c r="I15" s="71"/>
      <c r="J15" s="74"/>
      <c r="K15" s="71"/>
      <c r="L15" s="71"/>
      <c r="M15" s="71"/>
      <c r="N15" s="71"/>
      <c r="O15" s="71"/>
      <c r="P15" s="71"/>
      <c r="Q15" s="71"/>
      <c r="R15" s="71"/>
      <c r="S15" s="72"/>
      <c r="T15" s="38"/>
      <c r="U15" s="6">
        <f t="shared" si="4"/>
        <v>10</v>
      </c>
      <c r="V15" s="70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61">
        <f t="shared" si="0"/>
        <v>0</v>
      </c>
      <c r="AK15" s="62">
        <f t="shared" si="1"/>
        <v>0</v>
      </c>
      <c r="AL15" s="63" t="str">
        <f t="shared" si="2"/>
        <v xml:space="preserve"> </v>
      </c>
    </row>
    <row r="16" spans="1:46" ht="35.1" customHeight="1" x14ac:dyDescent="0.25">
      <c r="A16" s="6">
        <f t="shared" si="3"/>
        <v>11</v>
      </c>
      <c r="B16" s="64"/>
      <c r="C16" s="69"/>
      <c r="D16" s="70"/>
      <c r="E16" s="71"/>
      <c r="F16" s="71"/>
      <c r="G16" s="71"/>
      <c r="H16" s="71"/>
      <c r="I16" s="71"/>
      <c r="J16" s="71"/>
      <c r="K16" s="71"/>
      <c r="L16" s="73"/>
      <c r="M16" s="71"/>
      <c r="N16" s="71"/>
      <c r="O16" s="71"/>
      <c r="P16" s="71"/>
      <c r="Q16" s="71"/>
      <c r="R16" s="71"/>
      <c r="S16" s="72"/>
      <c r="T16" s="38"/>
      <c r="U16" s="6">
        <f t="shared" si="4"/>
        <v>11</v>
      </c>
      <c r="V16" s="70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61">
        <f t="shared" si="0"/>
        <v>0</v>
      </c>
      <c r="AK16" s="62">
        <f t="shared" si="1"/>
        <v>0</v>
      </c>
      <c r="AL16" s="63" t="str">
        <f t="shared" si="2"/>
        <v xml:space="preserve"> </v>
      </c>
    </row>
    <row r="17" spans="1:41" ht="35.1" customHeight="1" x14ac:dyDescent="0.25">
      <c r="A17" s="6">
        <f t="shared" si="3"/>
        <v>12</v>
      </c>
      <c r="B17" s="64"/>
      <c r="C17" s="69"/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2"/>
      <c r="T17" s="38"/>
      <c r="U17" s="6">
        <f t="shared" si="4"/>
        <v>12</v>
      </c>
      <c r="V17" s="70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61">
        <f t="shared" si="0"/>
        <v>0</v>
      </c>
      <c r="AK17" s="62">
        <f t="shared" si="1"/>
        <v>0</v>
      </c>
      <c r="AL17" s="63" t="str">
        <f t="shared" si="2"/>
        <v xml:space="preserve"> </v>
      </c>
      <c r="AO17" s="2"/>
    </row>
    <row r="18" spans="1:41" ht="35.1" customHeight="1" thickBot="1" x14ac:dyDescent="0.3">
      <c r="A18" s="6">
        <f t="shared" si="3"/>
        <v>13</v>
      </c>
      <c r="B18" s="64"/>
      <c r="C18" s="69"/>
      <c r="D18" s="7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38"/>
      <c r="U18" s="6">
        <f t="shared" si="4"/>
        <v>13</v>
      </c>
      <c r="V18" s="75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61">
        <f t="shared" si="0"/>
        <v>0</v>
      </c>
      <c r="AK18" s="62">
        <f t="shared" si="1"/>
        <v>0</v>
      </c>
      <c r="AL18" s="63" t="str">
        <f t="shared" si="2"/>
        <v xml:space="preserve"> </v>
      </c>
      <c r="AO18" s="2"/>
    </row>
    <row r="19" spans="1:41" ht="15.75" customHeight="1" thickBot="1" x14ac:dyDescent="0.3">
      <c r="A19" s="143" t="s">
        <v>272</v>
      </c>
      <c r="B19" s="144"/>
      <c r="C19" s="145"/>
      <c r="D19" s="56">
        <f t="shared" ref="D19:AL19" si="5">SUM(D6:D18)</f>
        <v>0</v>
      </c>
      <c r="E19" s="57">
        <f t="shared" si="5"/>
        <v>0</v>
      </c>
      <c r="F19" s="57">
        <f>SUM(F6:F18)</f>
        <v>0</v>
      </c>
      <c r="G19" s="57">
        <f t="shared" si="5"/>
        <v>0</v>
      </c>
      <c r="H19" s="57">
        <f t="shared" si="5"/>
        <v>0</v>
      </c>
      <c r="I19" s="57">
        <f t="shared" si="5"/>
        <v>0</v>
      </c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  <c r="O19" s="57">
        <f t="shared" si="5"/>
        <v>0</v>
      </c>
      <c r="P19" s="57">
        <f t="shared" si="5"/>
        <v>0</v>
      </c>
      <c r="Q19" s="57">
        <f t="shared" si="5"/>
        <v>0</v>
      </c>
      <c r="R19" s="57">
        <f t="shared" si="5"/>
        <v>0</v>
      </c>
      <c r="S19" s="58">
        <f t="shared" si="5"/>
        <v>0</v>
      </c>
      <c r="T19" s="59"/>
      <c r="U19" s="56"/>
      <c r="V19" s="56">
        <f t="shared" si="5"/>
        <v>0</v>
      </c>
      <c r="W19" s="57">
        <f t="shared" si="5"/>
        <v>0</v>
      </c>
      <c r="X19" s="57">
        <f t="shared" si="5"/>
        <v>0</v>
      </c>
      <c r="Y19" s="57">
        <f t="shared" si="5"/>
        <v>0</v>
      </c>
      <c r="Z19" s="57">
        <f t="shared" si="5"/>
        <v>0</v>
      </c>
      <c r="AA19" s="57">
        <f t="shared" si="5"/>
        <v>0</v>
      </c>
      <c r="AB19" s="57">
        <f t="shared" si="5"/>
        <v>0</v>
      </c>
      <c r="AC19" s="57">
        <f t="shared" si="5"/>
        <v>0</v>
      </c>
      <c r="AD19" s="57">
        <f t="shared" si="5"/>
        <v>0</v>
      </c>
      <c r="AE19" s="57">
        <f t="shared" si="5"/>
        <v>0</v>
      </c>
      <c r="AF19" s="57">
        <f t="shared" si="5"/>
        <v>0</v>
      </c>
      <c r="AG19" s="57">
        <f t="shared" si="5"/>
        <v>0</v>
      </c>
      <c r="AH19" s="57">
        <f t="shared" si="5"/>
        <v>0</v>
      </c>
      <c r="AI19" s="57">
        <f t="shared" si="5"/>
        <v>0</v>
      </c>
      <c r="AJ19" s="57">
        <f t="shared" si="5"/>
        <v>0</v>
      </c>
      <c r="AK19" s="58">
        <f t="shared" si="5"/>
        <v>0</v>
      </c>
      <c r="AL19" s="60">
        <f t="shared" si="5"/>
        <v>0</v>
      </c>
    </row>
    <row r="20" spans="1:41" ht="35.1" customHeight="1" x14ac:dyDescent="0.25">
      <c r="A20" s="6">
        <v>1</v>
      </c>
      <c r="B20" s="64"/>
      <c r="C20" s="69"/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2"/>
      <c r="T20" s="38"/>
      <c r="U20" s="6">
        <v>1</v>
      </c>
      <c r="V20" s="66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1">
        <f t="shared" ref="AJ20:AK33" si="6">D20+F20+H20+J20+L20+N20+P20+R20+V20+X20+Z20+AB20+AD20+AF20+AH20</f>
        <v>0</v>
      </c>
      <c r="AK20" s="62">
        <f t="shared" si="6"/>
        <v>0</v>
      </c>
      <c r="AL20" s="63" t="str">
        <f t="shared" ref="AL20:AL33" si="7">IF(AK20&gt;AJ20,AK20-AJ20," ")</f>
        <v xml:space="preserve"> </v>
      </c>
    </row>
    <row r="21" spans="1:41" ht="34.5" customHeight="1" x14ac:dyDescent="0.25">
      <c r="A21" s="6">
        <f t="shared" ref="A21:A33" si="8">A20+1</f>
        <v>2</v>
      </c>
      <c r="B21" s="64"/>
      <c r="C21" s="69"/>
      <c r="D21" s="7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2"/>
      <c r="T21" s="38"/>
      <c r="U21" s="6">
        <f t="shared" ref="U21:U33" si="9">U20+1</f>
        <v>2</v>
      </c>
      <c r="V21" s="70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61">
        <f t="shared" ref="AJ21:AJ33" si="10">D21+F21+H21+J21+L21+N21+P21+R21+V21+X21+Z21+AB21+AD21+AF21+AH21</f>
        <v>0</v>
      </c>
      <c r="AK21" s="62">
        <f t="shared" si="6"/>
        <v>0</v>
      </c>
      <c r="AL21" s="63" t="str">
        <f t="shared" si="7"/>
        <v xml:space="preserve"> </v>
      </c>
    </row>
    <row r="22" spans="1:41" ht="35.1" customHeight="1" x14ac:dyDescent="0.25">
      <c r="A22" s="6">
        <f t="shared" si="8"/>
        <v>3</v>
      </c>
      <c r="B22" s="64"/>
      <c r="C22" s="69"/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2"/>
      <c r="T22" s="38"/>
      <c r="U22" s="6">
        <f t="shared" si="9"/>
        <v>3</v>
      </c>
      <c r="V22" s="70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61">
        <f t="shared" si="10"/>
        <v>0</v>
      </c>
      <c r="AK22" s="62">
        <f t="shared" si="6"/>
        <v>0</v>
      </c>
      <c r="AL22" s="63" t="str">
        <f t="shared" si="7"/>
        <v xml:space="preserve"> </v>
      </c>
    </row>
    <row r="23" spans="1:41" ht="35.1" customHeight="1" x14ac:dyDescent="0.25">
      <c r="A23" s="6">
        <f t="shared" si="8"/>
        <v>4</v>
      </c>
      <c r="B23" s="64"/>
      <c r="C23" s="69"/>
      <c r="D23" s="70"/>
      <c r="E23" s="71"/>
      <c r="F23" s="71"/>
      <c r="G23" s="71"/>
      <c r="H23" s="71"/>
      <c r="I23" s="71"/>
      <c r="J23" s="71"/>
      <c r="K23" s="71"/>
      <c r="L23" s="73"/>
      <c r="M23" s="73"/>
      <c r="N23" s="71"/>
      <c r="O23" s="71"/>
      <c r="P23" s="71"/>
      <c r="Q23" s="71"/>
      <c r="R23" s="71"/>
      <c r="S23" s="72"/>
      <c r="T23" s="38"/>
      <c r="U23" s="6">
        <f t="shared" si="9"/>
        <v>4</v>
      </c>
      <c r="V23" s="70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61">
        <f t="shared" si="10"/>
        <v>0</v>
      </c>
      <c r="AK23" s="62">
        <f t="shared" si="6"/>
        <v>0</v>
      </c>
      <c r="AL23" s="63" t="str">
        <f t="shared" si="7"/>
        <v xml:space="preserve"> </v>
      </c>
    </row>
    <row r="24" spans="1:41" ht="35.1" customHeight="1" x14ac:dyDescent="0.25">
      <c r="A24" s="6">
        <f t="shared" si="8"/>
        <v>5</v>
      </c>
      <c r="B24" s="64"/>
      <c r="C24" s="69"/>
      <c r="D24" s="70"/>
      <c r="E24" s="71"/>
      <c r="F24" s="71"/>
      <c r="G24" s="71"/>
      <c r="H24" s="71"/>
      <c r="I24" s="71"/>
      <c r="J24" s="71"/>
      <c r="K24" s="71"/>
      <c r="L24" s="73"/>
      <c r="M24" s="73"/>
      <c r="N24" s="71"/>
      <c r="O24" s="71"/>
      <c r="P24" s="71"/>
      <c r="Q24" s="71"/>
      <c r="R24" s="71"/>
      <c r="S24" s="72"/>
      <c r="T24" s="38"/>
      <c r="U24" s="6">
        <f t="shared" si="9"/>
        <v>5</v>
      </c>
      <c r="V24" s="70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61">
        <f t="shared" si="10"/>
        <v>0</v>
      </c>
      <c r="AK24" s="62">
        <f t="shared" si="6"/>
        <v>0</v>
      </c>
      <c r="AL24" s="63" t="str">
        <f t="shared" si="7"/>
        <v xml:space="preserve"> </v>
      </c>
    </row>
    <row r="25" spans="1:41" ht="35.1" customHeight="1" x14ac:dyDescent="0.25">
      <c r="A25" s="6">
        <f t="shared" si="8"/>
        <v>6</v>
      </c>
      <c r="B25" s="64"/>
      <c r="C25" s="69"/>
      <c r="D25" s="70"/>
      <c r="E25" s="71"/>
      <c r="F25" s="71"/>
      <c r="G25" s="71"/>
      <c r="H25" s="71"/>
      <c r="I25" s="71"/>
      <c r="J25" s="71"/>
      <c r="K25" s="71"/>
      <c r="L25" s="73"/>
      <c r="M25" s="73"/>
      <c r="N25" s="71"/>
      <c r="O25" s="71"/>
      <c r="P25" s="71"/>
      <c r="Q25" s="71"/>
      <c r="R25" s="71"/>
      <c r="S25" s="72"/>
      <c r="T25" s="38"/>
      <c r="U25" s="6">
        <f t="shared" si="9"/>
        <v>6</v>
      </c>
      <c r="V25" s="70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61">
        <f t="shared" si="10"/>
        <v>0</v>
      </c>
      <c r="AK25" s="62">
        <f t="shared" si="6"/>
        <v>0</v>
      </c>
      <c r="AL25" s="63" t="str">
        <f t="shared" si="7"/>
        <v xml:space="preserve"> </v>
      </c>
    </row>
    <row r="26" spans="1:41" ht="35.1" customHeight="1" x14ac:dyDescent="0.25">
      <c r="A26" s="6">
        <f t="shared" si="8"/>
        <v>7</v>
      </c>
      <c r="B26" s="64"/>
      <c r="C26" s="69"/>
      <c r="D26" s="70"/>
      <c r="E26" s="71"/>
      <c r="F26" s="71"/>
      <c r="G26" s="71"/>
      <c r="H26" s="71"/>
      <c r="I26" s="71"/>
      <c r="J26" s="71"/>
      <c r="K26" s="71"/>
      <c r="L26" s="73"/>
      <c r="M26" s="73"/>
      <c r="N26" s="71"/>
      <c r="O26" s="71"/>
      <c r="P26" s="71"/>
      <c r="Q26" s="71"/>
      <c r="R26" s="71"/>
      <c r="S26" s="72"/>
      <c r="T26" s="38"/>
      <c r="U26" s="6">
        <f t="shared" si="9"/>
        <v>7</v>
      </c>
      <c r="V26" s="70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61">
        <f t="shared" si="10"/>
        <v>0</v>
      </c>
      <c r="AK26" s="62">
        <f t="shared" si="6"/>
        <v>0</v>
      </c>
      <c r="AL26" s="63" t="str">
        <f t="shared" si="7"/>
        <v xml:space="preserve"> </v>
      </c>
    </row>
    <row r="27" spans="1:41" ht="35.1" customHeight="1" x14ac:dyDescent="0.25">
      <c r="A27" s="6">
        <f t="shared" si="8"/>
        <v>8</v>
      </c>
      <c r="B27" s="64"/>
      <c r="C27" s="69"/>
      <c r="D27" s="70"/>
      <c r="E27" s="71"/>
      <c r="F27" s="71"/>
      <c r="G27" s="71"/>
      <c r="H27" s="71"/>
      <c r="I27" s="71"/>
      <c r="J27" s="71"/>
      <c r="K27" s="71"/>
      <c r="L27" s="73"/>
      <c r="M27" s="73"/>
      <c r="N27" s="71"/>
      <c r="O27" s="71"/>
      <c r="P27" s="71"/>
      <c r="Q27" s="71"/>
      <c r="R27" s="71"/>
      <c r="S27" s="72"/>
      <c r="T27" s="38"/>
      <c r="U27" s="6">
        <f t="shared" si="9"/>
        <v>8</v>
      </c>
      <c r="V27" s="70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61">
        <f t="shared" si="10"/>
        <v>0</v>
      </c>
      <c r="AK27" s="62">
        <f t="shared" si="6"/>
        <v>0</v>
      </c>
      <c r="AL27" s="63" t="str">
        <f t="shared" si="7"/>
        <v xml:space="preserve"> </v>
      </c>
    </row>
    <row r="28" spans="1:41" ht="35.1" customHeight="1" x14ac:dyDescent="0.25">
      <c r="A28" s="6">
        <f t="shared" si="8"/>
        <v>9</v>
      </c>
      <c r="B28" s="64"/>
      <c r="C28" s="69"/>
      <c r="D28" s="70"/>
      <c r="E28" s="71"/>
      <c r="F28" s="71"/>
      <c r="G28" s="71"/>
      <c r="H28" s="71"/>
      <c r="I28" s="71"/>
      <c r="J28" s="71"/>
      <c r="K28" s="71"/>
      <c r="L28" s="73"/>
      <c r="M28" s="73"/>
      <c r="N28" s="71"/>
      <c r="O28" s="71"/>
      <c r="P28" s="71"/>
      <c r="Q28" s="71"/>
      <c r="R28" s="71"/>
      <c r="S28" s="72"/>
      <c r="T28" s="38"/>
      <c r="U28" s="6">
        <f t="shared" si="9"/>
        <v>9</v>
      </c>
      <c r="V28" s="70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61">
        <f t="shared" si="10"/>
        <v>0</v>
      </c>
      <c r="AK28" s="62">
        <f t="shared" si="6"/>
        <v>0</v>
      </c>
      <c r="AL28" s="63" t="str">
        <f t="shared" si="7"/>
        <v xml:space="preserve"> </v>
      </c>
    </row>
    <row r="29" spans="1:41" ht="35.1" customHeight="1" x14ac:dyDescent="0.25">
      <c r="A29" s="6">
        <f t="shared" si="8"/>
        <v>10</v>
      </c>
      <c r="B29" s="64"/>
      <c r="C29" s="69"/>
      <c r="D29" s="70"/>
      <c r="E29" s="71"/>
      <c r="F29" s="71"/>
      <c r="G29" s="71"/>
      <c r="H29" s="71"/>
      <c r="I29" s="71"/>
      <c r="J29" s="71"/>
      <c r="K29" s="71"/>
      <c r="L29" s="73"/>
      <c r="M29" s="73"/>
      <c r="N29" s="71"/>
      <c r="O29" s="71"/>
      <c r="P29" s="71"/>
      <c r="Q29" s="71"/>
      <c r="R29" s="71"/>
      <c r="S29" s="72"/>
      <c r="T29" s="38"/>
      <c r="U29" s="6">
        <f t="shared" si="9"/>
        <v>10</v>
      </c>
      <c r="V29" s="70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61">
        <f t="shared" si="10"/>
        <v>0</v>
      </c>
      <c r="AK29" s="62">
        <f t="shared" si="6"/>
        <v>0</v>
      </c>
      <c r="AL29" s="63" t="str">
        <f t="shared" si="7"/>
        <v xml:space="preserve"> </v>
      </c>
    </row>
    <row r="30" spans="1:41" ht="35.1" customHeight="1" x14ac:dyDescent="0.25">
      <c r="A30" s="6">
        <f t="shared" si="8"/>
        <v>11</v>
      </c>
      <c r="B30" s="64"/>
      <c r="C30" s="69"/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38"/>
      <c r="U30" s="6">
        <f t="shared" si="9"/>
        <v>11</v>
      </c>
      <c r="V30" s="70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61">
        <f t="shared" si="10"/>
        <v>0</v>
      </c>
      <c r="AK30" s="62">
        <f t="shared" si="6"/>
        <v>0</v>
      </c>
      <c r="AL30" s="63" t="str">
        <f t="shared" si="7"/>
        <v xml:space="preserve"> </v>
      </c>
    </row>
    <row r="31" spans="1:41" ht="35.1" customHeight="1" x14ac:dyDescent="0.25">
      <c r="A31" s="6">
        <f t="shared" si="8"/>
        <v>12</v>
      </c>
      <c r="B31" s="64"/>
      <c r="C31" s="69"/>
      <c r="D31" s="7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38"/>
      <c r="U31" s="6">
        <f t="shared" si="9"/>
        <v>12</v>
      </c>
      <c r="V31" s="70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61">
        <f t="shared" si="10"/>
        <v>0</v>
      </c>
      <c r="AK31" s="62">
        <f t="shared" si="6"/>
        <v>0</v>
      </c>
      <c r="AL31" s="63" t="str">
        <f t="shared" si="7"/>
        <v xml:space="preserve"> </v>
      </c>
    </row>
    <row r="32" spans="1:41" ht="35.1" customHeight="1" x14ac:dyDescent="0.25">
      <c r="A32" s="6">
        <f t="shared" si="8"/>
        <v>13</v>
      </c>
      <c r="B32" s="64"/>
      <c r="C32" s="69"/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38"/>
      <c r="U32" s="6">
        <f t="shared" si="9"/>
        <v>13</v>
      </c>
      <c r="V32" s="70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61">
        <f>D32+F32+H32+J32+L32+N32+P32+R32+V32+X32+Z32+AB32+AD32+AF32+AH32</f>
        <v>0</v>
      </c>
      <c r="AK32" s="62">
        <f t="shared" si="6"/>
        <v>0</v>
      </c>
      <c r="AL32" s="63" t="str">
        <f t="shared" si="7"/>
        <v xml:space="preserve"> </v>
      </c>
    </row>
    <row r="33" spans="1:43" ht="35.1" customHeight="1" thickBot="1" x14ac:dyDescent="0.3">
      <c r="A33" s="6">
        <f t="shared" si="8"/>
        <v>14</v>
      </c>
      <c r="B33" s="64"/>
      <c r="C33" s="69"/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118"/>
      <c r="T33" s="38"/>
      <c r="U33" s="6">
        <f t="shared" si="9"/>
        <v>14</v>
      </c>
      <c r="V33" s="75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59">
        <f t="shared" si="10"/>
        <v>0</v>
      </c>
      <c r="AK33" s="62">
        <f t="shared" si="6"/>
        <v>0</v>
      </c>
      <c r="AL33" s="63" t="str">
        <f t="shared" si="7"/>
        <v xml:space="preserve"> </v>
      </c>
    </row>
    <row r="34" spans="1:43" ht="15.75" customHeight="1" thickBot="1" x14ac:dyDescent="0.3">
      <c r="A34" s="146" t="s">
        <v>273</v>
      </c>
      <c r="B34" s="147"/>
      <c r="C34" s="148"/>
      <c r="D34" s="115">
        <f t="shared" ref="D34:S34" si="11">SUM(D20:D33)</f>
        <v>0</v>
      </c>
      <c r="E34" s="115">
        <f t="shared" si="11"/>
        <v>0</v>
      </c>
      <c r="F34" s="115">
        <f t="shared" si="11"/>
        <v>0</v>
      </c>
      <c r="G34" s="115">
        <f t="shared" si="11"/>
        <v>0</v>
      </c>
      <c r="H34" s="115">
        <f t="shared" si="11"/>
        <v>0</v>
      </c>
      <c r="I34" s="115">
        <f t="shared" si="11"/>
        <v>0</v>
      </c>
      <c r="J34" s="115">
        <f t="shared" si="11"/>
        <v>0</v>
      </c>
      <c r="K34" s="115">
        <f t="shared" si="11"/>
        <v>0</v>
      </c>
      <c r="L34" s="115">
        <f t="shared" si="11"/>
        <v>0</v>
      </c>
      <c r="M34" s="115">
        <f t="shared" si="11"/>
        <v>0</v>
      </c>
      <c r="N34" s="115">
        <f t="shared" si="11"/>
        <v>0</v>
      </c>
      <c r="O34" s="115">
        <f t="shared" si="11"/>
        <v>0</v>
      </c>
      <c r="P34" s="115">
        <f t="shared" si="11"/>
        <v>0</v>
      </c>
      <c r="Q34" s="115">
        <f t="shared" si="11"/>
        <v>0</v>
      </c>
      <c r="R34" s="115">
        <f t="shared" si="11"/>
        <v>0</v>
      </c>
      <c r="S34" s="117">
        <f t="shared" si="11"/>
        <v>0</v>
      </c>
      <c r="T34" s="59"/>
      <c r="U34" s="115"/>
      <c r="V34" s="56">
        <f t="shared" ref="V34:AL34" si="12">SUM(V20:V33)</f>
        <v>0</v>
      </c>
      <c r="W34" s="56">
        <f t="shared" si="12"/>
        <v>0</v>
      </c>
      <c r="X34" s="56">
        <f t="shared" si="12"/>
        <v>0</v>
      </c>
      <c r="Y34" s="56">
        <f t="shared" si="12"/>
        <v>0</v>
      </c>
      <c r="Z34" s="56">
        <f t="shared" si="12"/>
        <v>0</v>
      </c>
      <c r="AA34" s="56">
        <f t="shared" si="12"/>
        <v>0</v>
      </c>
      <c r="AB34" s="56">
        <f t="shared" si="12"/>
        <v>0</v>
      </c>
      <c r="AC34" s="56">
        <f t="shared" si="12"/>
        <v>0</v>
      </c>
      <c r="AD34" s="56">
        <f t="shared" si="12"/>
        <v>0</v>
      </c>
      <c r="AE34" s="56">
        <f t="shared" si="12"/>
        <v>0</v>
      </c>
      <c r="AF34" s="56">
        <f t="shared" si="12"/>
        <v>0</v>
      </c>
      <c r="AG34" s="56">
        <f t="shared" si="12"/>
        <v>0</v>
      </c>
      <c r="AH34" s="56">
        <f t="shared" si="12"/>
        <v>0</v>
      </c>
      <c r="AI34" s="56">
        <f t="shared" si="12"/>
        <v>0</v>
      </c>
      <c r="AJ34" s="57">
        <f t="shared" si="12"/>
        <v>0</v>
      </c>
      <c r="AK34" s="58">
        <f t="shared" si="12"/>
        <v>0</v>
      </c>
      <c r="AL34" s="60">
        <f t="shared" si="12"/>
        <v>0</v>
      </c>
      <c r="AQ34" s="4"/>
    </row>
    <row r="35" spans="1:43" ht="15.75" customHeight="1" thickBot="1" x14ac:dyDescent="0.3">
      <c r="A35" s="143" t="s">
        <v>274</v>
      </c>
      <c r="B35" s="144"/>
      <c r="C35" s="145"/>
      <c r="D35" s="56">
        <f t="shared" ref="D35:S35" si="13">D34+D19</f>
        <v>0</v>
      </c>
      <c r="E35" s="57">
        <f t="shared" si="13"/>
        <v>0</v>
      </c>
      <c r="F35" s="57">
        <f t="shared" si="13"/>
        <v>0</v>
      </c>
      <c r="G35" s="57">
        <f t="shared" si="13"/>
        <v>0</v>
      </c>
      <c r="H35" s="57">
        <f t="shared" si="13"/>
        <v>0</v>
      </c>
      <c r="I35" s="57">
        <f t="shared" si="13"/>
        <v>0</v>
      </c>
      <c r="J35" s="57">
        <f t="shared" si="13"/>
        <v>0</v>
      </c>
      <c r="K35" s="57">
        <f t="shared" si="13"/>
        <v>0</v>
      </c>
      <c r="L35" s="57">
        <f t="shared" si="13"/>
        <v>0</v>
      </c>
      <c r="M35" s="57">
        <f t="shared" si="13"/>
        <v>0</v>
      </c>
      <c r="N35" s="57">
        <f t="shared" si="13"/>
        <v>0</v>
      </c>
      <c r="O35" s="57">
        <f t="shared" si="13"/>
        <v>0</v>
      </c>
      <c r="P35" s="57">
        <f t="shared" si="13"/>
        <v>0</v>
      </c>
      <c r="Q35" s="57">
        <f t="shared" si="13"/>
        <v>0</v>
      </c>
      <c r="R35" s="57">
        <f t="shared" si="13"/>
        <v>0</v>
      </c>
      <c r="S35" s="117">
        <f t="shared" si="13"/>
        <v>0</v>
      </c>
      <c r="T35" s="57"/>
      <c r="U35" s="116"/>
      <c r="V35" s="56">
        <f t="shared" ref="V35:AL35" si="14">V34+V19</f>
        <v>0</v>
      </c>
      <c r="W35" s="57">
        <f t="shared" si="14"/>
        <v>0</v>
      </c>
      <c r="X35" s="57">
        <f t="shared" si="14"/>
        <v>0</v>
      </c>
      <c r="Y35" s="57">
        <f t="shared" si="14"/>
        <v>0</v>
      </c>
      <c r="Z35" s="57">
        <f t="shared" si="14"/>
        <v>0</v>
      </c>
      <c r="AA35" s="57">
        <f t="shared" si="14"/>
        <v>0</v>
      </c>
      <c r="AB35" s="57">
        <f t="shared" si="14"/>
        <v>0</v>
      </c>
      <c r="AC35" s="57">
        <f t="shared" si="14"/>
        <v>0</v>
      </c>
      <c r="AD35" s="57">
        <f t="shared" si="14"/>
        <v>0</v>
      </c>
      <c r="AE35" s="57">
        <f t="shared" si="14"/>
        <v>0</v>
      </c>
      <c r="AF35" s="57">
        <f t="shared" si="14"/>
        <v>0</v>
      </c>
      <c r="AG35" s="57">
        <f t="shared" si="14"/>
        <v>0</v>
      </c>
      <c r="AH35" s="57">
        <f t="shared" si="14"/>
        <v>0</v>
      </c>
      <c r="AI35" s="57">
        <f t="shared" si="14"/>
        <v>0</v>
      </c>
      <c r="AJ35" s="57">
        <f t="shared" si="14"/>
        <v>0</v>
      </c>
      <c r="AK35" s="58">
        <f t="shared" si="14"/>
        <v>0</v>
      </c>
      <c r="AL35" s="60">
        <f t="shared" si="14"/>
        <v>0</v>
      </c>
      <c r="AQ35" s="4"/>
    </row>
    <row r="36" spans="1:43" x14ac:dyDescent="0.25">
      <c r="O36" s="3"/>
      <c r="P36" s="3"/>
      <c r="Q36" s="3"/>
      <c r="R36" s="3"/>
      <c r="S36" s="3"/>
      <c r="V36" s="3"/>
      <c r="W36" s="3"/>
      <c r="X36" s="3"/>
      <c r="Y36" s="3"/>
      <c r="Z36" s="3"/>
      <c r="AA36" s="3"/>
      <c r="AB36" s="3"/>
      <c r="AC36" s="3"/>
    </row>
  </sheetData>
  <sheetProtection formatCells="0" formatColumns="0" formatRows="0"/>
  <mergeCells count="28">
    <mergeCell ref="A19:C19"/>
    <mergeCell ref="A34:C34"/>
    <mergeCell ref="A35:C35"/>
    <mergeCell ref="A1:S1"/>
    <mergeCell ref="U1:AT1"/>
    <mergeCell ref="Z4:AA4"/>
    <mergeCell ref="AB4:AC4"/>
    <mergeCell ref="U3:U5"/>
    <mergeCell ref="F4:G4"/>
    <mergeCell ref="A3:A5"/>
    <mergeCell ref="B3:B5"/>
    <mergeCell ref="C3:C5"/>
    <mergeCell ref="V4:W4"/>
    <mergeCell ref="L4:M4"/>
    <mergeCell ref="J4:K4"/>
    <mergeCell ref="R4:S4"/>
    <mergeCell ref="AL3:AL5"/>
    <mergeCell ref="AJ4:AK4"/>
    <mergeCell ref="X4:Y4"/>
    <mergeCell ref="AF4:AG4"/>
    <mergeCell ref="D3:S3"/>
    <mergeCell ref="V3:AK3"/>
    <mergeCell ref="N4:O4"/>
    <mergeCell ref="D4:E4"/>
    <mergeCell ref="H4:I4"/>
    <mergeCell ref="P4:Q4"/>
    <mergeCell ref="AD4:AE4"/>
    <mergeCell ref="AH4:AI4"/>
  </mergeCells>
  <phoneticPr fontId="10" type="noConversion"/>
  <dataValidations count="1">
    <dataValidation type="list" allowBlank="1" showInputMessage="1" showErrorMessage="1" sqref="B6:B18 B20:B33">
      <formula1>Дисциплины</formula1>
    </dataValidation>
  </dataValidations>
  <pageMargins left="0.70866141732283472" right="0.31496062992125984" top="0.55118110236220474" bottom="0.55118110236220474" header="0.31496062992125984" footer="0.31496062992125984"/>
  <pageSetup paperSize="9" scale="6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opLeftCell="A10" zoomScaleNormal="100" workbookViewId="0">
      <selection activeCell="U38" sqref="U38"/>
    </sheetView>
  </sheetViews>
  <sheetFormatPr defaultRowHeight="15" x14ac:dyDescent="0.25"/>
  <cols>
    <col min="1" max="1" width="7.42578125" style="9" customWidth="1"/>
    <col min="2" max="5" width="9.140625" style="7"/>
    <col min="6" max="6" width="20" style="7" customWidth="1"/>
    <col min="7" max="7" width="11.28515625" style="9" customWidth="1"/>
    <col min="8" max="8" width="8.5703125" style="9" customWidth="1"/>
    <col min="9" max="9" width="9.7109375" style="8" customWidth="1"/>
    <col min="10" max="10" width="9.140625" style="7"/>
    <col min="11" max="11" width="0" style="9" hidden="1" customWidth="1"/>
    <col min="12" max="12" width="62.28515625" style="30" hidden="1" customWidth="1"/>
    <col min="13" max="13" width="10.42578125" style="8" hidden="1" customWidth="1"/>
    <col min="14" max="14" width="33.28515625" style="7" hidden="1" customWidth="1"/>
    <col min="15" max="15" width="17" style="7" hidden="1" customWidth="1"/>
    <col min="16" max="16" width="0" style="7" hidden="1" customWidth="1"/>
    <col min="17" max="17" width="0" style="29" hidden="1" customWidth="1"/>
    <col min="18" max="18" width="0" style="8" hidden="1" customWidth="1"/>
    <col min="19" max="16384" width="9.140625" style="7"/>
  </cols>
  <sheetData>
    <row r="1" spans="1:18" ht="15" customHeight="1" x14ac:dyDescent="0.25">
      <c r="A1" s="129" t="s">
        <v>100</v>
      </c>
      <c r="B1" s="129"/>
      <c r="C1" s="129"/>
      <c r="D1" s="129"/>
      <c r="E1" s="129"/>
      <c r="F1" s="129"/>
      <c r="G1" s="129"/>
      <c r="H1" s="129"/>
      <c r="I1" s="129"/>
    </row>
    <row r="2" spans="1:18" ht="15" customHeight="1" thickBot="1" x14ac:dyDescent="0.3">
      <c r="B2" s="8"/>
      <c r="C2" s="8"/>
      <c r="D2" s="8"/>
      <c r="E2" s="8"/>
      <c r="F2" s="8"/>
      <c r="K2" s="25"/>
      <c r="L2" s="26"/>
      <c r="M2" s="26"/>
      <c r="N2" s="26"/>
      <c r="O2" s="26"/>
    </row>
    <row r="3" spans="1:18" s="10" customFormat="1" ht="15" customHeight="1" x14ac:dyDescent="0.25">
      <c r="A3" s="163" t="s">
        <v>97</v>
      </c>
      <c r="B3" s="163" t="s">
        <v>98</v>
      </c>
      <c r="C3" s="166"/>
      <c r="D3" s="166"/>
      <c r="E3" s="166"/>
      <c r="F3" s="167"/>
      <c r="G3" s="167" t="s">
        <v>44</v>
      </c>
      <c r="H3" s="172" t="s">
        <v>18</v>
      </c>
      <c r="I3" s="167" t="s">
        <v>19</v>
      </c>
      <c r="K3" s="190" t="s">
        <v>0</v>
      </c>
      <c r="L3" s="192" t="s">
        <v>42</v>
      </c>
      <c r="M3" s="192" t="s">
        <v>43</v>
      </c>
      <c r="N3" s="192" t="s">
        <v>64</v>
      </c>
      <c r="O3" s="192" t="s">
        <v>85</v>
      </c>
      <c r="Q3" s="44" t="s">
        <v>46</v>
      </c>
      <c r="R3" s="45">
        <f>M5</f>
        <v>0.5</v>
      </c>
    </row>
    <row r="4" spans="1:18" s="10" customFormat="1" ht="15" customHeight="1" thickBot="1" x14ac:dyDescent="0.3">
      <c r="A4" s="164"/>
      <c r="B4" s="164"/>
      <c r="C4" s="168"/>
      <c r="D4" s="168"/>
      <c r="E4" s="168"/>
      <c r="F4" s="169"/>
      <c r="G4" s="169"/>
      <c r="H4" s="173"/>
      <c r="I4" s="169"/>
      <c r="K4" s="191"/>
      <c r="L4" s="193"/>
      <c r="M4" s="193"/>
      <c r="N4" s="193"/>
      <c r="O4" s="193"/>
      <c r="Q4" s="44" t="s">
        <v>47</v>
      </c>
      <c r="R4" s="45">
        <v>0.1</v>
      </c>
    </row>
    <row r="5" spans="1:18" ht="15" customHeight="1" thickBot="1" x14ac:dyDescent="0.3">
      <c r="A5" s="165"/>
      <c r="B5" s="165"/>
      <c r="C5" s="170"/>
      <c r="D5" s="170"/>
      <c r="E5" s="170"/>
      <c r="F5" s="171"/>
      <c r="G5" s="171"/>
      <c r="H5" s="174"/>
      <c r="I5" s="171"/>
      <c r="K5" s="22" t="s">
        <v>46</v>
      </c>
      <c r="L5" s="21" t="s">
        <v>22</v>
      </c>
      <c r="M5" s="11">
        <v>0.5</v>
      </c>
      <c r="N5" s="11" t="s">
        <v>77</v>
      </c>
      <c r="O5" s="20"/>
      <c r="Q5" s="46" t="s">
        <v>48</v>
      </c>
      <c r="R5" s="47">
        <v>2</v>
      </c>
    </row>
    <row r="6" spans="1:18" ht="57" customHeight="1" x14ac:dyDescent="0.25">
      <c r="A6" s="77">
        <v>1</v>
      </c>
      <c r="B6" s="182" t="s">
        <v>289</v>
      </c>
      <c r="C6" s="182"/>
      <c r="D6" s="182"/>
      <c r="E6" s="182"/>
      <c r="F6" s="182"/>
      <c r="G6" s="78">
        <v>1</v>
      </c>
      <c r="H6" s="79">
        <v>20</v>
      </c>
      <c r="I6" s="80" t="s">
        <v>290</v>
      </c>
      <c r="K6" s="187" t="s">
        <v>47</v>
      </c>
      <c r="L6" s="17" t="s">
        <v>23</v>
      </c>
      <c r="M6" s="19">
        <v>2</v>
      </c>
      <c r="N6" s="19" t="s">
        <v>78</v>
      </c>
      <c r="O6" s="12"/>
      <c r="Q6" s="46" t="s">
        <v>49</v>
      </c>
      <c r="R6" s="47">
        <f>M22</f>
        <v>3</v>
      </c>
    </row>
    <row r="7" spans="1:18" ht="60.6" customHeight="1" x14ac:dyDescent="0.25">
      <c r="A7" s="81">
        <v>2</v>
      </c>
      <c r="B7" s="179" t="s">
        <v>291</v>
      </c>
      <c r="C7" s="180"/>
      <c r="D7" s="180"/>
      <c r="E7" s="180"/>
      <c r="F7" s="181"/>
      <c r="G7" s="82">
        <v>1</v>
      </c>
      <c r="H7" s="81">
        <v>20</v>
      </c>
      <c r="I7" s="81" t="s">
        <v>290</v>
      </c>
      <c r="K7" s="188"/>
      <c r="L7" s="17"/>
      <c r="M7" s="16"/>
      <c r="N7" s="19"/>
      <c r="O7" s="20"/>
      <c r="Q7" s="46" t="s">
        <v>50</v>
      </c>
      <c r="R7" s="47">
        <v>75</v>
      </c>
    </row>
    <row r="8" spans="1:18" ht="15.6" customHeight="1" x14ac:dyDescent="0.25">
      <c r="A8" s="81">
        <v>3</v>
      </c>
      <c r="B8" s="179" t="s">
        <v>292</v>
      </c>
      <c r="C8" s="180"/>
      <c r="D8" s="180"/>
      <c r="E8" s="180"/>
      <c r="F8" s="181"/>
      <c r="G8" s="82">
        <v>21</v>
      </c>
      <c r="H8" s="81">
        <v>42</v>
      </c>
      <c r="I8" s="81" t="s">
        <v>290</v>
      </c>
      <c r="K8" s="188"/>
      <c r="L8" s="183" t="s">
        <v>45</v>
      </c>
      <c r="M8" s="178">
        <v>0.1</v>
      </c>
      <c r="N8" s="177" t="s">
        <v>79</v>
      </c>
      <c r="O8" s="175"/>
      <c r="Q8" s="46" t="s">
        <v>51</v>
      </c>
      <c r="R8" s="47">
        <f>M28</f>
        <v>40</v>
      </c>
    </row>
    <row r="9" spans="1:18" ht="34.15" customHeight="1" x14ac:dyDescent="0.25">
      <c r="A9" s="81">
        <v>4</v>
      </c>
      <c r="B9" s="179" t="s">
        <v>293</v>
      </c>
      <c r="C9" s="180"/>
      <c r="D9" s="180"/>
      <c r="E9" s="180"/>
      <c r="F9" s="181"/>
      <c r="G9" s="82"/>
      <c r="H9" s="81">
        <v>35</v>
      </c>
      <c r="I9" s="81" t="s">
        <v>290</v>
      </c>
      <c r="K9" s="188"/>
      <c r="L9" s="183"/>
      <c r="M9" s="178"/>
      <c r="N9" s="177"/>
      <c r="O9" s="176"/>
      <c r="Q9" s="46" t="s">
        <v>52</v>
      </c>
      <c r="R9" s="47">
        <v>80</v>
      </c>
    </row>
    <row r="10" spans="1:18" ht="15" customHeight="1" x14ac:dyDescent="0.25">
      <c r="A10" s="81">
        <v>5</v>
      </c>
      <c r="B10" s="179" t="s">
        <v>294</v>
      </c>
      <c r="C10" s="180"/>
      <c r="D10" s="180"/>
      <c r="E10" s="180"/>
      <c r="F10" s="181"/>
      <c r="G10" s="82">
        <v>322</v>
      </c>
      <c r="H10" s="81">
        <v>128.80000000000001</v>
      </c>
      <c r="I10" s="81" t="s">
        <v>290</v>
      </c>
      <c r="K10" s="188"/>
      <c r="L10" s="183" t="s">
        <v>93</v>
      </c>
      <c r="M10" s="178">
        <v>0.5</v>
      </c>
      <c r="N10" s="177" t="s">
        <v>95</v>
      </c>
      <c r="O10" s="175"/>
      <c r="Q10" s="46" t="s">
        <v>53</v>
      </c>
      <c r="R10" s="47">
        <f>M32</f>
        <v>15</v>
      </c>
    </row>
    <row r="11" spans="1:18" ht="15" customHeight="1" x14ac:dyDescent="0.25">
      <c r="A11" s="81">
        <v>6</v>
      </c>
      <c r="B11" s="179" t="s">
        <v>295</v>
      </c>
      <c r="C11" s="180"/>
      <c r="D11" s="180"/>
      <c r="E11" s="180"/>
      <c r="F11" s="181"/>
      <c r="G11" s="82"/>
      <c r="H11" s="81">
        <v>208</v>
      </c>
      <c r="I11" s="81" t="s">
        <v>290</v>
      </c>
      <c r="K11" s="188"/>
      <c r="L11" s="183"/>
      <c r="M11" s="178"/>
      <c r="N11" s="177"/>
      <c r="O11" s="160"/>
      <c r="Q11" s="46" t="s">
        <v>54</v>
      </c>
      <c r="R11" s="47">
        <f>M35</f>
        <v>50</v>
      </c>
    </row>
    <row r="12" spans="1:18" ht="54" customHeight="1" x14ac:dyDescent="0.25">
      <c r="A12" s="81">
        <v>7</v>
      </c>
      <c r="B12" s="179" t="s">
        <v>296</v>
      </c>
      <c r="C12" s="180"/>
      <c r="D12" s="180"/>
      <c r="E12" s="180"/>
      <c r="F12" s="181"/>
      <c r="G12" s="82"/>
      <c r="H12" s="81">
        <v>20</v>
      </c>
      <c r="I12" s="81" t="s">
        <v>290</v>
      </c>
      <c r="K12" s="188"/>
      <c r="L12" s="183"/>
      <c r="M12" s="178"/>
      <c r="N12" s="177"/>
      <c r="O12" s="176"/>
      <c r="Q12" s="46" t="s">
        <v>55</v>
      </c>
      <c r="R12" s="47">
        <v>50</v>
      </c>
    </row>
    <row r="13" spans="1:18" ht="15" customHeight="1" x14ac:dyDescent="0.25">
      <c r="A13" s="81"/>
      <c r="B13" s="179"/>
      <c r="C13" s="180"/>
      <c r="D13" s="180"/>
      <c r="E13" s="180"/>
      <c r="F13" s="181"/>
      <c r="G13" s="82"/>
      <c r="H13" s="81"/>
      <c r="I13" s="81"/>
      <c r="K13" s="188"/>
      <c r="L13" s="184" t="s">
        <v>94</v>
      </c>
      <c r="M13" s="178">
        <v>0.5</v>
      </c>
      <c r="N13" s="177" t="s">
        <v>96</v>
      </c>
      <c r="O13" s="175"/>
      <c r="Q13" s="46" t="s">
        <v>56</v>
      </c>
      <c r="R13" s="47">
        <v>5</v>
      </c>
    </row>
    <row r="14" spans="1:18" x14ac:dyDescent="0.25">
      <c r="A14" s="81"/>
      <c r="B14" s="179"/>
      <c r="C14" s="180"/>
      <c r="D14" s="180"/>
      <c r="E14" s="180"/>
      <c r="F14" s="181"/>
      <c r="G14" s="82"/>
      <c r="H14" s="81"/>
      <c r="I14" s="81"/>
      <c r="K14" s="188"/>
      <c r="L14" s="185"/>
      <c r="M14" s="178"/>
      <c r="N14" s="177"/>
      <c r="O14" s="160"/>
      <c r="Q14" s="46" t="s">
        <v>57</v>
      </c>
      <c r="R14" s="47">
        <f>M45</f>
        <v>30</v>
      </c>
    </row>
    <row r="15" spans="1:18" x14ac:dyDescent="0.25">
      <c r="A15" s="81"/>
      <c r="B15" s="179"/>
      <c r="C15" s="180"/>
      <c r="D15" s="180"/>
      <c r="E15" s="180"/>
      <c r="F15" s="181"/>
      <c r="G15" s="82"/>
      <c r="H15" s="81"/>
      <c r="I15" s="81"/>
      <c r="K15" s="189"/>
      <c r="L15" s="186"/>
      <c r="M15" s="178"/>
      <c r="N15" s="177"/>
      <c r="O15" s="176"/>
      <c r="Q15" s="46" t="s">
        <v>58</v>
      </c>
      <c r="R15" s="47">
        <f>M47</f>
        <v>75</v>
      </c>
    </row>
    <row r="16" spans="1:18" x14ac:dyDescent="0.25">
      <c r="A16" s="81"/>
      <c r="B16" s="179"/>
      <c r="C16" s="180"/>
      <c r="D16" s="180"/>
      <c r="E16" s="180"/>
      <c r="F16" s="181"/>
      <c r="G16" s="82"/>
      <c r="H16" s="81"/>
      <c r="I16" s="81"/>
      <c r="K16" s="22"/>
      <c r="L16" s="21"/>
      <c r="M16" s="16"/>
      <c r="N16" s="19"/>
      <c r="O16" s="43"/>
      <c r="Q16" s="46" t="s">
        <v>59</v>
      </c>
      <c r="R16" s="47">
        <v>5</v>
      </c>
    </row>
    <row r="17" spans="1:18" ht="15" customHeight="1" x14ac:dyDescent="0.25">
      <c r="A17" s="81"/>
      <c r="B17" s="179"/>
      <c r="C17" s="180"/>
      <c r="D17" s="180"/>
      <c r="E17" s="180"/>
      <c r="F17" s="181"/>
      <c r="G17" s="82"/>
      <c r="H17" s="81"/>
      <c r="I17" s="81"/>
      <c r="K17" s="194" t="s">
        <v>48</v>
      </c>
      <c r="L17" s="183" t="s">
        <v>25</v>
      </c>
      <c r="M17" s="178">
        <v>2</v>
      </c>
      <c r="N17" s="177" t="s">
        <v>78</v>
      </c>
      <c r="O17" s="175" t="s">
        <v>86</v>
      </c>
      <c r="Q17" s="46" t="s">
        <v>60</v>
      </c>
      <c r="R17" s="47">
        <f>M61</f>
        <v>2</v>
      </c>
    </row>
    <row r="18" spans="1:18" ht="15" customHeight="1" x14ac:dyDescent="0.25">
      <c r="A18" s="81"/>
      <c r="B18" s="179"/>
      <c r="C18" s="180"/>
      <c r="D18" s="180"/>
      <c r="E18" s="180"/>
      <c r="F18" s="181"/>
      <c r="G18" s="82"/>
      <c r="H18" s="81"/>
      <c r="I18" s="81"/>
      <c r="K18" s="194"/>
      <c r="L18" s="183"/>
      <c r="M18" s="178"/>
      <c r="N18" s="177"/>
      <c r="O18" s="160"/>
      <c r="Q18" s="46" t="s">
        <v>61</v>
      </c>
      <c r="R18" s="47">
        <f>M63</f>
        <v>30</v>
      </c>
    </row>
    <row r="19" spans="1:18" ht="15" customHeight="1" x14ac:dyDescent="0.25">
      <c r="A19" s="81"/>
      <c r="B19" s="179"/>
      <c r="C19" s="180"/>
      <c r="D19" s="180"/>
      <c r="E19" s="180"/>
      <c r="F19" s="181"/>
      <c r="G19" s="82"/>
      <c r="H19" s="81"/>
      <c r="I19" s="81"/>
      <c r="K19" s="194"/>
      <c r="L19" s="17"/>
      <c r="M19" s="16"/>
      <c r="N19" s="19"/>
      <c r="O19" s="160"/>
      <c r="Q19" s="46" t="s">
        <v>62</v>
      </c>
      <c r="R19" s="47">
        <v>4</v>
      </c>
    </row>
    <row r="20" spans="1:18" ht="18" customHeight="1" x14ac:dyDescent="0.25">
      <c r="A20" s="81"/>
      <c r="B20" s="179"/>
      <c r="C20" s="180"/>
      <c r="D20" s="180"/>
      <c r="E20" s="180"/>
      <c r="F20" s="181"/>
      <c r="G20" s="82"/>
      <c r="H20" s="81"/>
      <c r="I20" s="81"/>
      <c r="K20" s="194"/>
      <c r="L20" s="17"/>
      <c r="M20" s="16"/>
      <c r="N20" s="19"/>
      <c r="O20" s="160"/>
      <c r="Q20" s="46" t="s">
        <v>63</v>
      </c>
      <c r="R20" s="47">
        <f>M67</f>
        <v>150</v>
      </c>
    </row>
    <row r="21" spans="1:18" ht="15" customHeight="1" x14ac:dyDescent="0.25">
      <c r="A21" s="81"/>
      <c r="B21" s="179"/>
      <c r="C21" s="180"/>
      <c r="D21" s="180"/>
      <c r="E21" s="180"/>
      <c r="F21" s="181"/>
      <c r="G21" s="82"/>
      <c r="H21" s="81"/>
      <c r="I21" s="81"/>
      <c r="K21" s="194"/>
      <c r="L21" s="17"/>
      <c r="M21" s="16"/>
      <c r="N21" s="19"/>
      <c r="O21" s="176"/>
    </row>
    <row r="22" spans="1:18" ht="15" customHeight="1" x14ac:dyDescent="0.25">
      <c r="A22" s="81"/>
      <c r="B22" s="179"/>
      <c r="C22" s="180"/>
      <c r="D22" s="180"/>
      <c r="E22" s="180"/>
      <c r="F22" s="181"/>
      <c r="G22" s="82"/>
      <c r="H22" s="81"/>
      <c r="I22" s="81"/>
      <c r="K22" s="14" t="s">
        <v>49</v>
      </c>
      <c r="L22" s="17" t="s">
        <v>24</v>
      </c>
      <c r="M22" s="16">
        <v>3</v>
      </c>
      <c r="N22" s="19" t="s">
        <v>65</v>
      </c>
      <c r="O22" s="12"/>
    </row>
    <row r="23" spans="1:18" ht="15" customHeight="1" x14ac:dyDescent="0.25">
      <c r="A23" s="81"/>
      <c r="B23" s="179"/>
      <c r="C23" s="180"/>
      <c r="D23" s="180"/>
      <c r="E23" s="180"/>
      <c r="F23" s="181"/>
      <c r="G23" s="82"/>
      <c r="H23" s="81"/>
      <c r="I23" s="81"/>
      <c r="K23" s="194" t="s">
        <v>50</v>
      </c>
      <c r="L23" s="24" t="s">
        <v>90</v>
      </c>
      <c r="M23" s="178">
        <v>75</v>
      </c>
      <c r="N23" s="177" t="s">
        <v>87</v>
      </c>
      <c r="O23" s="175" t="s">
        <v>88</v>
      </c>
    </row>
    <row r="24" spans="1:18" ht="15" customHeight="1" x14ac:dyDescent="0.25">
      <c r="A24" s="81"/>
      <c r="B24" s="179"/>
      <c r="C24" s="180"/>
      <c r="D24" s="180"/>
      <c r="E24" s="180"/>
      <c r="F24" s="181"/>
      <c r="G24" s="82"/>
      <c r="H24" s="81"/>
      <c r="I24" s="81"/>
      <c r="K24" s="194"/>
      <c r="L24" s="184" t="s">
        <v>91</v>
      </c>
      <c r="M24" s="178"/>
      <c r="N24" s="177"/>
      <c r="O24" s="160"/>
    </row>
    <row r="25" spans="1:18" ht="15" customHeight="1" x14ac:dyDescent="0.25">
      <c r="A25" s="81"/>
      <c r="B25" s="179"/>
      <c r="C25" s="180"/>
      <c r="D25" s="180"/>
      <c r="E25" s="180"/>
      <c r="F25" s="181"/>
      <c r="G25" s="82"/>
      <c r="H25" s="81"/>
      <c r="I25" s="81"/>
      <c r="K25" s="194"/>
      <c r="L25" s="186"/>
      <c r="M25" s="178"/>
      <c r="N25" s="177"/>
      <c r="O25" s="160"/>
    </row>
    <row r="26" spans="1:18" ht="21.75" customHeight="1" thickBot="1" x14ac:dyDescent="0.3">
      <c r="A26" s="83"/>
      <c r="B26" s="208"/>
      <c r="C26" s="209"/>
      <c r="D26" s="209"/>
      <c r="E26" s="209"/>
      <c r="F26" s="210"/>
      <c r="G26" s="84"/>
      <c r="H26" s="85"/>
      <c r="I26" s="86"/>
      <c r="K26" s="194"/>
      <c r="L26" s="185" t="s">
        <v>92</v>
      </c>
      <c r="M26" s="178"/>
      <c r="N26" s="177"/>
      <c r="O26" s="160"/>
    </row>
    <row r="27" spans="1:18" ht="15" customHeight="1" thickBot="1" x14ac:dyDescent="0.3">
      <c r="A27" s="200" t="s">
        <v>20</v>
      </c>
      <c r="B27" s="200"/>
      <c r="C27" s="200"/>
      <c r="D27" s="200"/>
      <c r="E27" s="200"/>
      <c r="F27" s="200"/>
      <c r="G27" s="201"/>
      <c r="H27" s="54">
        <f>SUM(H6:H26)</f>
        <v>473.8</v>
      </c>
      <c r="I27" s="23"/>
      <c r="K27" s="194"/>
      <c r="L27" s="186"/>
      <c r="M27" s="178"/>
      <c r="N27" s="177"/>
      <c r="O27" s="160"/>
      <c r="Q27" s="28"/>
      <c r="R27" s="10"/>
    </row>
    <row r="28" spans="1:18" s="10" customFormat="1" ht="30" customHeight="1" x14ac:dyDescent="0.25">
      <c r="A28" s="81">
        <v>1</v>
      </c>
      <c r="B28" s="179" t="s">
        <v>293</v>
      </c>
      <c r="C28" s="180"/>
      <c r="D28" s="180"/>
      <c r="E28" s="180"/>
      <c r="F28" s="181"/>
      <c r="G28" s="87"/>
      <c r="H28" s="77">
        <v>35</v>
      </c>
      <c r="I28" s="77" t="s">
        <v>290</v>
      </c>
      <c r="K28" s="14" t="s">
        <v>51</v>
      </c>
      <c r="L28" s="17" t="s">
        <v>26</v>
      </c>
      <c r="M28" s="16">
        <v>40</v>
      </c>
      <c r="N28" s="19" t="s">
        <v>80</v>
      </c>
      <c r="O28" s="12"/>
      <c r="Q28" s="28"/>
    </row>
    <row r="29" spans="1:18" s="10" customFormat="1" ht="15" customHeight="1" x14ac:dyDescent="0.25">
      <c r="A29" s="81">
        <v>2</v>
      </c>
      <c r="B29" s="179" t="s">
        <v>294</v>
      </c>
      <c r="C29" s="180"/>
      <c r="D29" s="180"/>
      <c r="E29" s="180"/>
      <c r="F29" s="181"/>
      <c r="G29" s="82">
        <v>322</v>
      </c>
      <c r="H29" s="81">
        <v>128.80000000000001</v>
      </c>
      <c r="I29" s="81" t="s">
        <v>290</v>
      </c>
      <c r="K29" s="194" t="s">
        <v>52</v>
      </c>
      <c r="L29" s="17" t="s">
        <v>67</v>
      </c>
      <c r="M29" s="16">
        <v>80</v>
      </c>
      <c r="N29" s="19" t="s">
        <v>66</v>
      </c>
      <c r="O29" s="37"/>
      <c r="Q29" s="29"/>
      <c r="R29" s="8"/>
    </row>
    <row r="30" spans="1:18" ht="17.25" customHeight="1" x14ac:dyDescent="0.25">
      <c r="A30" s="81">
        <v>3</v>
      </c>
      <c r="B30" s="179" t="s">
        <v>295</v>
      </c>
      <c r="C30" s="180"/>
      <c r="D30" s="180"/>
      <c r="E30" s="180"/>
      <c r="F30" s="181"/>
      <c r="G30" s="82"/>
      <c r="H30" s="81">
        <v>80</v>
      </c>
      <c r="I30" s="81" t="s">
        <v>290</v>
      </c>
      <c r="K30" s="194"/>
      <c r="L30" s="183" t="s">
        <v>68</v>
      </c>
      <c r="M30" s="178">
        <v>100</v>
      </c>
      <c r="N30" s="177" t="s">
        <v>66</v>
      </c>
      <c r="O30" s="175"/>
    </row>
    <row r="31" spans="1:18" ht="15" customHeight="1" x14ac:dyDescent="0.25">
      <c r="A31" s="81"/>
      <c r="B31" s="179"/>
      <c r="C31" s="180"/>
      <c r="D31" s="180"/>
      <c r="E31" s="180"/>
      <c r="F31" s="181"/>
      <c r="G31" s="82"/>
      <c r="H31" s="81"/>
      <c r="I31" s="81"/>
      <c r="K31" s="194"/>
      <c r="L31" s="183"/>
      <c r="M31" s="178"/>
      <c r="N31" s="177"/>
      <c r="O31" s="176"/>
    </row>
    <row r="32" spans="1:18" ht="15" customHeight="1" x14ac:dyDescent="0.25">
      <c r="A32" s="81"/>
      <c r="B32" s="179"/>
      <c r="C32" s="180"/>
      <c r="D32" s="180"/>
      <c r="E32" s="180"/>
      <c r="F32" s="181"/>
      <c r="G32" s="82"/>
      <c r="H32" s="81"/>
      <c r="I32" s="81"/>
      <c r="K32" s="194" t="s">
        <v>53</v>
      </c>
      <c r="L32" s="183" t="s">
        <v>27</v>
      </c>
      <c r="M32" s="178">
        <v>15</v>
      </c>
      <c r="N32" s="177" t="s">
        <v>69</v>
      </c>
      <c r="O32" s="175"/>
    </row>
    <row r="33" spans="1:15" ht="15" customHeight="1" x14ac:dyDescent="0.25">
      <c r="A33" s="81"/>
      <c r="B33" s="179"/>
      <c r="C33" s="180"/>
      <c r="D33" s="180"/>
      <c r="E33" s="180"/>
      <c r="F33" s="181"/>
      <c r="G33" s="82"/>
      <c r="H33" s="81"/>
      <c r="I33" s="81"/>
      <c r="K33" s="194"/>
      <c r="L33" s="183"/>
      <c r="M33" s="178"/>
      <c r="N33" s="177"/>
      <c r="O33" s="160"/>
    </row>
    <row r="34" spans="1:15" ht="15" customHeight="1" x14ac:dyDescent="0.25">
      <c r="A34" s="81"/>
      <c r="B34" s="179"/>
      <c r="C34" s="180"/>
      <c r="D34" s="180"/>
      <c r="E34" s="180"/>
      <c r="F34" s="181"/>
      <c r="G34" s="82"/>
      <c r="H34" s="81"/>
      <c r="I34" s="81"/>
      <c r="K34" s="194"/>
      <c r="L34" s="183"/>
      <c r="M34" s="178"/>
      <c r="N34" s="177"/>
      <c r="O34" s="176"/>
    </row>
    <row r="35" spans="1:15" ht="15" customHeight="1" x14ac:dyDescent="0.25">
      <c r="A35" s="81"/>
      <c r="B35" s="179"/>
      <c r="C35" s="180"/>
      <c r="D35" s="180"/>
      <c r="E35" s="180"/>
      <c r="F35" s="181"/>
      <c r="G35" s="82"/>
      <c r="H35" s="81"/>
      <c r="I35" s="81"/>
      <c r="K35" s="14" t="s">
        <v>54</v>
      </c>
      <c r="L35" s="17" t="s">
        <v>28</v>
      </c>
      <c r="M35" s="16">
        <v>50</v>
      </c>
      <c r="N35" s="19" t="s">
        <v>81</v>
      </c>
      <c r="O35" s="12"/>
    </row>
    <row r="36" spans="1:15" ht="15" customHeight="1" x14ac:dyDescent="0.25">
      <c r="A36" s="81"/>
      <c r="B36" s="179"/>
      <c r="C36" s="180"/>
      <c r="D36" s="180"/>
      <c r="E36" s="180"/>
      <c r="F36" s="181"/>
      <c r="G36" s="82"/>
      <c r="H36" s="81"/>
      <c r="I36" s="81"/>
      <c r="K36" s="199" t="s">
        <v>55</v>
      </c>
      <c r="L36" s="17" t="s">
        <v>29</v>
      </c>
      <c r="M36" s="19">
        <v>50</v>
      </c>
      <c r="N36" s="19" t="s">
        <v>81</v>
      </c>
      <c r="O36" s="12"/>
    </row>
    <row r="37" spans="1:15" ht="15" customHeight="1" x14ac:dyDescent="0.25">
      <c r="A37" s="81"/>
      <c r="B37" s="179"/>
      <c r="C37" s="180"/>
      <c r="D37" s="180"/>
      <c r="E37" s="180"/>
      <c r="F37" s="181"/>
      <c r="G37" s="82"/>
      <c r="H37" s="81"/>
      <c r="I37" s="81"/>
      <c r="K37" s="199"/>
      <c r="L37" s="17"/>
      <c r="M37" s="19"/>
      <c r="N37" s="19"/>
      <c r="O37" s="20"/>
    </row>
    <row r="38" spans="1:15" ht="15" customHeight="1" x14ac:dyDescent="0.25">
      <c r="A38" s="81"/>
      <c r="B38" s="179"/>
      <c r="C38" s="180"/>
      <c r="D38" s="180"/>
      <c r="E38" s="180"/>
      <c r="F38" s="181"/>
      <c r="G38" s="82"/>
      <c r="H38" s="81"/>
      <c r="I38" s="81"/>
      <c r="K38" s="194" t="s">
        <v>56</v>
      </c>
      <c r="L38" s="183" t="s">
        <v>70</v>
      </c>
      <c r="M38" s="178">
        <v>5</v>
      </c>
      <c r="N38" s="177" t="s">
        <v>66</v>
      </c>
      <c r="O38" s="175" t="s">
        <v>89</v>
      </c>
    </row>
    <row r="39" spans="1:15" ht="15" customHeight="1" x14ac:dyDescent="0.25">
      <c r="A39" s="81"/>
      <c r="B39" s="179"/>
      <c r="C39" s="180"/>
      <c r="D39" s="180"/>
      <c r="E39" s="180"/>
      <c r="F39" s="181"/>
      <c r="G39" s="82"/>
      <c r="H39" s="81"/>
      <c r="I39" s="81"/>
      <c r="K39" s="194"/>
      <c r="L39" s="183"/>
      <c r="M39" s="178"/>
      <c r="N39" s="177"/>
      <c r="O39" s="160"/>
    </row>
    <row r="40" spans="1:15" ht="15" customHeight="1" x14ac:dyDescent="0.25">
      <c r="A40" s="81"/>
      <c r="B40" s="179"/>
      <c r="C40" s="180"/>
      <c r="D40" s="180"/>
      <c r="E40" s="180"/>
      <c r="F40" s="181"/>
      <c r="G40" s="82"/>
      <c r="H40" s="81"/>
      <c r="I40" s="81"/>
      <c r="K40" s="194"/>
      <c r="L40" s="183" t="s">
        <v>71</v>
      </c>
      <c r="M40" s="178">
        <v>8</v>
      </c>
      <c r="N40" s="177" t="s">
        <v>66</v>
      </c>
      <c r="O40" s="160"/>
    </row>
    <row r="41" spans="1:15" ht="18.75" customHeight="1" x14ac:dyDescent="0.25">
      <c r="A41" s="81"/>
      <c r="B41" s="179"/>
      <c r="C41" s="180"/>
      <c r="D41" s="180"/>
      <c r="E41" s="180"/>
      <c r="F41" s="181"/>
      <c r="G41" s="82"/>
      <c r="H41" s="81"/>
      <c r="I41" s="81"/>
      <c r="K41" s="194"/>
      <c r="L41" s="183"/>
      <c r="M41" s="178"/>
      <c r="N41" s="177"/>
      <c r="O41" s="160"/>
    </row>
    <row r="42" spans="1:15" ht="15" customHeight="1" x14ac:dyDescent="0.25">
      <c r="A42" s="81"/>
      <c r="B42" s="179"/>
      <c r="C42" s="180"/>
      <c r="D42" s="180"/>
      <c r="E42" s="180"/>
      <c r="F42" s="181"/>
      <c r="G42" s="82"/>
      <c r="H42" s="81"/>
      <c r="I42" s="81"/>
      <c r="K42" s="194"/>
      <c r="L42" s="183"/>
      <c r="M42" s="178"/>
      <c r="N42" s="177"/>
      <c r="O42" s="160"/>
    </row>
    <row r="43" spans="1:15" ht="23.25" customHeight="1" x14ac:dyDescent="0.25">
      <c r="A43" s="81"/>
      <c r="B43" s="179"/>
      <c r="C43" s="180"/>
      <c r="D43" s="180"/>
      <c r="E43" s="180"/>
      <c r="F43" s="181"/>
      <c r="G43" s="82"/>
      <c r="H43" s="81"/>
      <c r="I43" s="81"/>
      <c r="K43" s="194"/>
      <c r="L43" s="183"/>
      <c r="M43" s="178"/>
      <c r="N43" s="177"/>
      <c r="O43" s="160"/>
    </row>
    <row r="44" spans="1:15" ht="15" customHeight="1" x14ac:dyDescent="0.25">
      <c r="A44" s="81"/>
      <c r="B44" s="179"/>
      <c r="C44" s="180"/>
      <c r="D44" s="180"/>
      <c r="E44" s="180"/>
      <c r="F44" s="181"/>
      <c r="G44" s="82"/>
      <c r="H44" s="81"/>
      <c r="I44" s="81"/>
      <c r="K44" s="194"/>
      <c r="L44" s="183"/>
      <c r="M44" s="178"/>
      <c r="N44" s="177"/>
      <c r="O44" s="160"/>
    </row>
    <row r="45" spans="1:15" ht="11.25" customHeight="1" x14ac:dyDescent="0.25">
      <c r="A45" s="81"/>
      <c r="B45" s="179"/>
      <c r="C45" s="180"/>
      <c r="D45" s="180"/>
      <c r="E45" s="180"/>
      <c r="F45" s="181"/>
      <c r="G45" s="82"/>
      <c r="H45" s="81"/>
      <c r="I45" s="81"/>
      <c r="K45" s="194" t="s">
        <v>57</v>
      </c>
      <c r="L45" s="183" t="s">
        <v>30</v>
      </c>
      <c r="M45" s="178">
        <v>30</v>
      </c>
      <c r="N45" s="177" t="s">
        <v>82</v>
      </c>
      <c r="O45" s="160"/>
    </row>
    <row r="46" spans="1:15" ht="15" customHeight="1" x14ac:dyDescent="0.25">
      <c r="A46" s="81"/>
      <c r="B46" s="179"/>
      <c r="C46" s="180"/>
      <c r="D46" s="180"/>
      <c r="E46" s="180"/>
      <c r="F46" s="181"/>
      <c r="G46" s="82"/>
      <c r="H46" s="81"/>
      <c r="I46" s="81"/>
      <c r="K46" s="194"/>
      <c r="L46" s="183"/>
      <c r="M46" s="178"/>
      <c r="N46" s="177"/>
      <c r="O46" s="160"/>
    </row>
    <row r="47" spans="1:15" ht="15" customHeight="1" x14ac:dyDescent="0.25">
      <c r="A47" s="81"/>
      <c r="B47" s="179"/>
      <c r="C47" s="180"/>
      <c r="D47" s="180"/>
      <c r="E47" s="180"/>
      <c r="F47" s="181"/>
      <c r="G47" s="82"/>
      <c r="H47" s="81"/>
      <c r="I47" s="81"/>
      <c r="K47" s="194" t="s">
        <v>58</v>
      </c>
      <c r="L47" s="183" t="s">
        <v>31</v>
      </c>
      <c r="M47" s="178">
        <v>75</v>
      </c>
      <c r="N47" s="177" t="s">
        <v>83</v>
      </c>
      <c r="O47" s="160"/>
    </row>
    <row r="48" spans="1:15" ht="15" customHeight="1" x14ac:dyDescent="0.25">
      <c r="A48" s="81"/>
      <c r="B48" s="179"/>
      <c r="C48" s="180"/>
      <c r="D48" s="180"/>
      <c r="E48" s="180"/>
      <c r="F48" s="181"/>
      <c r="G48" s="82"/>
      <c r="H48" s="81"/>
      <c r="I48" s="81"/>
      <c r="K48" s="194"/>
      <c r="L48" s="183"/>
      <c r="M48" s="178"/>
      <c r="N48" s="177"/>
      <c r="O48" s="176"/>
    </row>
    <row r="49" spans="1:15" ht="15" customHeight="1" x14ac:dyDescent="0.25">
      <c r="A49" s="81"/>
      <c r="B49" s="202"/>
      <c r="C49" s="203"/>
      <c r="D49" s="203"/>
      <c r="E49" s="203"/>
      <c r="F49" s="204"/>
      <c r="G49" s="88"/>
      <c r="H49" s="89"/>
      <c r="I49" s="90"/>
      <c r="K49" s="194" t="s">
        <v>59</v>
      </c>
      <c r="L49" s="183" t="s">
        <v>32</v>
      </c>
      <c r="M49" s="178">
        <v>15</v>
      </c>
      <c r="N49" s="177" t="s">
        <v>84</v>
      </c>
      <c r="O49" s="175"/>
    </row>
    <row r="50" spans="1:15" ht="15" customHeight="1" thickBot="1" x14ac:dyDescent="0.3">
      <c r="A50" s="81"/>
      <c r="B50" s="205"/>
      <c r="C50" s="206"/>
      <c r="D50" s="206"/>
      <c r="E50" s="206"/>
      <c r="F50" s="207"/>
      <c r="G50" s="91"/>
      <c r="H50" s="92"/>
      <c r="I50" s="93"/>
      <c r="K50" s="194"/>
      <c r="L50" s="183"/>
      <c r="M50" s="178"/>
      <c r="N50" s="177"/>
      <c r="O50" s="160"/>
    </row>
    <row r="51" spans="1:15" ht="15" customHeight="1" thickBot="1" x14ac:dyDescent="0.3">
      <c r="A51" s="200" t="s">
        <v>21</v>
      </c>
      <c r="B51" s="200"/>
      <c r="C51" s="200"/>
      <c r="D51" s="200"/>
      <c r="E51" s="200"/>
      <c r="F51" s="200"/>
      <c r="G51" s="201"/>
      <c r="H51" s="55">
        <f>SUM(H28:H50)</f>
        <v>243.8</v>
      </c>
      <c r="I51" s="23"/>
      <c r="K51" s="194"/>
      <c r="L51" s="183" t="s">
        <v>33</v>
      </c>
      <c r="M51" s="178">
        <v>5</v>
      </c>
      <c r="N51" s="177" t="s">
        <v>84</v>
      </c>
      <c r="O51" s="160"/>
    </row>
    <row r="52" spans="1:15" ht="15" customHeight="1" thickBot="1" x14ac:dyDescent="0.3">
      <c r="A52" s="200" t="s">
        <v>99</v>
      </c>
      <c r="B52" s="200"/>
      <c r="C52" s="200"/>
      <c r="D52" s="200"/>
      <c r="E52" s="200"/>
      <c r="F52" s="200"/>
      <c r="G52" s="201"/>
      <c r="H52" s="55">
        <f>H27+H51</f>
        <v>717.6</v>
      </c>
      <c r="I52" s="23"/>
      <c r="K52" s="194"/>
      <c r="L52" s="183"/>
      <c r="M52" s="178"/>
      <c r="N52" s="177"/>
      <c r="O52" s="160"/>
    </row>
    <row r="53" spans="1:15" ht="15" customHeight="1" x14ac:dyDescent="0.25">
      <c r="K53" s="194"/>
      <c r="L53" s="183" t="s">
        <v>34</v>
      </c>
      <c r="M53" s="178">
        <v>5</v>
      </c>
      <c r="N53" s="177" t="s">
        <v>72</v>
      </c>
      <c r="O53" s="160"/>
    </row>
    <row r="54" spans="1:15" ht="15" customHeight="1" x14ac:dyDescent="0.25">
      <c r="K54" s="194"/>
      <c r="L54" s="183"/>
      <c r="M54" s="178"/>
      <c r="N54" s="177"/>
      <c r="O54" s="160"/>
    </row>
    <row r="55" spans="1:15" ht="15" customHeight="1" x14ac:dyDescent="0.25">
      <c r="K55" s="194"/>
      <c r="L55" s="183" t="s">
        <v>35</v>
      </c>
      <c r="M55" s="178">
        <v>2</v>
      </c>
      <c r="N55" s="177" t="s">
        <v>72</v>
      </c>
      <c r="O55" s="160"/>
    </row>
    <row r="56" spans="1:15" ht="15" customHeight="1" x14ac:dyDescent="0.25">
      <c r="K56" s="194"/>
      <c r="L56" s="183"/>
      <c r="M56" s="178"/>
      <c r="N56" s="177"/>
      <c r="O56" s="160"/>
    </row>
    <row r="57" spans="1:15" ht="15" customHeight="1" x14ac:dyDescent="0.25">
      <c r="K57" s="194"/>
      <c r="L57" s="183" t="s">
        <v>37</v>
      </c>
      <c r="M57" s="178">
        <v>3</v>
      </c>
      <c r="N57" s="177" t="s">
        <v>72</v>
      </c>
      <c r="O57" s="160"/>
    </row>
    <row r="58" spans="1:15" ht="15" customHeight="1" x14ac:dyDescent="0.25">
      <c r="K58" s="194"/>
      <c r="L58" s="183"/>
      <c r="M58" s="178"/>
      <c r="N58" s="177"/>
      <c r="O58" s="160"/>
    </row>
    <row r="59" spans="1:15" ht="15" customHeight="1" x14ac:dyDescent="0.25">
      <c r="K59" s="194"/>
      <c r="L59" s="183" t="s">
        <v>36</v>
      </c>
      <c r="M59" s="178">
        <v>1</v>
      </c>
      <c r="N59" s="177" t="s">
        <v>72</v>
      </c>
      <c r="O59" s="160"/>
    </row>
    <row r="60" spans="1:15" ht="15" customHeight="1" x14ac:dyDescent="0.25">
      <c r="K60" s="194"/>
      <c r="L60" s="183"/>
      <c r="M60" s="178"/>
      <c r="N60" s="177"/>
      <c r="O60" s="176"/>
    </row>
    <row r="61" spans="1:15" ht="15" customHeight="1" x14ac:dyDescent="0.25">
      <c r="K61" s="194" t="s">
        <v>60</v>
      </c>
      <c r="L61" s="183" t="s">
        <v>38</v>
      </c>
      <c r="M61" s="178">
        <v>2</v>
      </c>
      <c r="N61" s="177" t="s">
        <v>73</v>
      </c>
      <c r="O61" s="175"/>
    </row>
    <row r="62" spans="1:15" ht="15" customHeight="1" x14ac:dyDescent="0.25">
      <c r="K62" s="194"/>
      <c r="L62" s="183"/>
      <c r="M62" s="178"/>
      <c r="N62" s="177"/>
      <c r="O62" s="176"/>
    </row>
    <row r="63" spans="1:15" ht="15" customHeight="1" x14ac:dyDescent="0.25">
      <c r="K63" s="194" t="s">
        <v>61</v>
      </c>
      <c r="L63" s="183" t="s">
        <v>39</v>
      </c>
      <c r="M63" s="178">
        <v>30</v>
      </c>
      <c r="N63" s="177" t="s">
        <v>74</v>
      </c>
      <c r="O63" s="175" t="s">
        <v>89</v>
      </c>
    </row>
    <row r="64" spans="1:15" ht="15" customHeight="1" x14ac:dyDescent="0.25">
      <c r="K64" s="194"/>
      <c r="L64" s="183"/>
      <c r="M64" s="178"/>
      <c r="N64" s="177"/>
      <c r="O64" s="160"/>
    </row>
    <row r="65" spans="11:15" ht="15" customHeight="1" x14ac:dyDescent="0.25">
      <c r="K65" s="194"/>
      <c r="L65" s="183"/>
      <c r="M65" s="178"/>
      <c r="N65" s="177"/>
      <c r="O65" s="176"/>
    </row>
    <row r="66" spans="11:15" ht="15" customHeight="1" x14ac:dyDescent="0.25">
      <c r="K66" s="14" t="s">
        <v>62</v>
      </c>
      <c r="L66" s="17" t="s">
        <v>40</v>
      </c>
      <c r="M66" s="16">
        <v>4</v>
      </c>
      <c r="N66" s="19" t="s">
        <v>75</v>
      </c>
      <c r="O66" s="12"/>
    </row>
    <row r="67" spans="11:15" ht="15" customHeight="1" x14ac:dyDescent="0.25">
      <c r="K67" s="194" t="s">
        <v>63</v>
      </c>
      <c r="L67" s="183" t="s">
        <v>41</v>
      </c>
      <c r="M67" s="178">
        <v>150</v>
      </c>
      <c r="N67" s="177" t="s">
        <v>76</v>
      </c>
      <c r="O67" s="175"/>
    </row>
    <row r="68" spans="11:15" ht="15.75" thickBot="1" x14ac:dyDescent="0.3">
      <c r="K68" s="195"/>
      <c r="L68" s="198"/>
      <c r="M68" s="196"/>
      <c r="N68" s="158"/>
      <c r="O68" s="197"/>
    </row>
  </sheetData>
  <sheetProtection sheet="1" formatCells="0" formatColumns="0" formatRows="0"/>
  <mergeCells count="144">
    <mergeCell ref="B11:F11"/>
    <mergeCell ref="B14:F14"/>
    <mergeCell ref="B29:F29"/>
    <mergeCell ref="B41:F41"/>
    <mergeCell ref="B12:F12"/>
    <mergeCell ref="B13:F13"/>
    <mergeCell ref="B34:F34"/>
    <mergeCell ref="B33:F33"/>
    <mergeCell ref="B40:F40"/>
    <mergeCell ref="B37:F37"/>
    <mergeCell ref="B32:F32"/>
    <mergeCell ref="B21:F21"/>
    <mergeCell ref="B22:F22"/>
    <mergeCell ref="B24:F24"/>
    <mergeCell ref="B25:F25"/>
    <mergeCell ref="B28:F28"/>
    <mergeCell ref="A52:G52"/>
    <mergeCell ref="B39:F39"/>
    <mergeCell ref="B48:F48"/>
    <mergeCell ref="B38:F38"/>
    <mergeCell ref="B49:F49"/>
    <mergeCell ref="B50:F50"/>
    <mergeCell ref="K23:K27"/>
    <mergeCell ref="B19:F19"/>
    <mergeCell ref="B26:F26"/>
    <mergeCell ref="B47:F47"/>
    <mergeCell ref="K32:K34"/>
    <mergeCell ref="A27:G27"/>
    <mergeCell ref="B23:F23"/>
    <mergeCell ref="B20:F20"/>
    <mergeCell ref="B30:F30"/>
    <mergeCell ref="B31:F31"/>
    <mergeCell ref="A51:G51"/>
    <mergeCell ref="B42:F42"/>
    <mergeCell ref="B44:F44"/>
    <mergeCell ref="B45:F45"/>
    <mergeCell ref="B46:F46"/>
    <mergeCell ref="B35:F35"/>
    <mergeCell ref="B36:F36"/>
    <mergeCell ref="B43:F43"/>
    <mergeCell ref="K36:K37"/>
    <mergeCell ref="K47:K48"/>
    <mergeCell ref="K29:K31"/>
    <mergeCell ref="L45:L46"/>
    <mergeCell ref="K49:K60"/>
    <mergeCell ref="L47:L48"/>
    <mergeCell ref="K38:K44"/>
    <mergeCell ref="L38:L39"/>
    <mergeCell ref="L55:L56"/>
    <mergeCell ref="L53:L54"/>
    <mergeCell ref="L59:L60"/>
    <mergeCell ref="L57:L58"/>
    <mergeCell ref="L24:L25"/>
    <mergeCell ref="L26:L27"/>
    <mergeCell ref="L51:L52"/>
    <mergeCell ref="M45:M46"/>
    <mergeCell ref="M38:M39"/>
    <mergeCell ref="M40:M44"/>
    <mergeCell ref="L30:L31"/>
    <mergeCell ref="L61:L62"/>
    <mergeCell ref="L49:L50"/>
    <mergeCell ref="L32:L34"/>
    <mergeCell ref="L40:L44"/>
    <mergeCell ref="K67:K68"/>
    <mergeCell ref="O61:O62"/>
    <mergeCell ref="O38:O48"/>
    <mergeCell ref="M47:M48"/>
    <mergeCell ref="M67:M68"/>
    <mergeCell ref="N67:N68"/>
    <mergeCell ref="O67:O68"/>
    <mergeCell ref="O63:O65"/>
    <mergeCell ref="M59:M60"/>
    <mergeCell ref="M55:M56"/>
    <mergeCell ref="M51:M52"/>
    <mergeCell ref="K61:K62"/>
    <mergeCell ref="L67:L68"/>
    <mergeCell ref="N47:N48"/>
    <mergeCell ref="K63:K65"/>
    <mergeCell ref="L63:L65"/>
    <mergeCell ref="M63:M65"/>
    <mergeCell ref="N63:N65"/>
    <mergeCell ref="M61:M62"/>
    <mergeCell ref="N61:N62"/>
    <mergeCell ref="N40:N44"/>
    <mergeCell ref="K45:K46"/>
    <mergeCell ref="O32:O34"/>
    <mergeCell ref="N51:N52"/>
    <mergeCell ref="N38:N39"/>
    <mergeCell ref="N45:N46"/>
    <mergeCell ref="N32:N34"/>
    <mergeCell ref="N57:N58"/>
    <mergeCell ref="O49:O60"/>
    <mergeCell ref="N49:N50"/>
    <mergeCell ref="N59:N60"/>
    <mergeCell ref="N55:N56"/>
    <mergeCell ref="N30:N31"/>
    <mergeCell ref="M57:M58"/>
    <mergeCell ref="M53:M54"/>
    <mergeCell ref="M8:M9"/>
    <mergeCell ref="N8:N9"/>
    <mergeCell ref="N53:N54"/>
    <mergeCell ref="M49:M50"/>
    <mergeCell ref="M32:M34"/>
    <mergeCell ref="M30:M31"/>
    <mergeCell ref="K3:K4"/>
    <mergeCell ref="L3:L4"/>
    <mergeCell ref="K17:K21"/>
    <mergeCell ref="L17:L18"/>
    <mergeCell ref="M10:M12"/>
    <mergeCell ref="M3:M4"/>
    <mergeCell ref="M17:M18"/>
    <mergeCell ref="N3:N4"/>
    <mergeCell ref="O10:O12"/>
    <mergeCell ref="M13:M15"/>
    <mergeCell ref="N13:N15"/>
    <mergeCell ref="O13:O15"/>
    <mergeCell ref="O3:O4"/>
    <mergeCell ref="N10:N12"/>
    <mergeCell ref="O8:O9"/>
    <mergeCell ref="N17:N18"/>
    <mergeCell ref="A1:I1"/>
    <mergeCell ref="A3:A5"/>
    <mergeCell ref="B3:F5"/>
    <mergeCell ref="H3:H5"/>
    <mergeCell ref="I3:I5"/>
    <mergeCell ref="G3:G5"/>
    <mergeCell ref="O30:O31"/>
    <mergeCell ref="N23:N27"/>
    <mergeCell ref="O23:O27"/>
    <mergeCell ref="M23:M27"/>
    <mergeCell ref="B8:F8"/>
    <mergeCell ref="B9:F9"/>
    <mergeCell ref="B15:F15"/>
    <mergeCell ref="B16:F16"/>
    <mergeCell ref="B10:F10"/>
    <mergeCell ref="O17:O21"/>
    <mergeCell ref="B18:F18"/>
    <mergeCell ref="B17:F17"/>
    <mergeCell ref="B6:F6"/>
    <mergeCell ref="B7:F7"/>
    <mergeCell ref="L10:L12"/>
    <mergeCell ref="L13:L15"/>
    <mergeCell ref="K6:K15"/>
    <mergeCell ref="L8:L9"/>
  </mergeCells>
  <phoneticPr fontId="10" type="noConversion"/>
  <dataValidations count="7">
    <dataValidation type="list" allowBlank="1" showInputMessage="1" showErrorMessage="1" sqref="R13">
      <formula1>$M$38:$M$44</formula1>
    </dataValidation>
    <dataValidation type="list" allowBlank="1" showInputMessage="1" showErrorMessage="1" sqref="R16">
      <formula1>$M$49:$M$60</formula1>
    </dataValidation>
    <dataValidation type="list" allowBlank="1" showInputMessage="1" showErrorMessage="1" sqref="R4">
      <formula1>$M$6:$M$15</formula1>
    </dataValidation>
    <dataValidation type="list" allowBlank="1" showInputMessage="1" showErrorMessage="1" sqref="R5">
      <formula1>$M$17:$M$21</formula1>
    </dataValidation>
    <dataValidation type="list" allowBlank="1" showInputMessage="1" showErrorMessage="1" sqref="R12">
      <formula1>$M$36:$M$37</formula1>
    </dataValidation>
    <dataValidation type="list" allowBlank="1" showInputMessage="1" showErrorMessage="1" sqref="R9">
      <formula1>$M$29:$M$31</formula1>
    </dataValidation>
    <dataValidation type="list" allowBlank="1" showInputMessage="1" showErrorMessage="1" sqref="I6:I26 I28:I50">
      <formula1>"виконано"</formula1>
    </dataValidation>
  </dataValidations>
  <pageMargins left="0.70866141732283472" right="0.31496062992125984" top="0.55118110236220474" bottom="0.55118110236220474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25" zoomScaleNormal="100" workbookViewId="0">
      <selection activeCell="V17" sqref="V17"/>
    </sheetView>
  </sheetViews>
  <sheetFormatPr defaultRowHeight="15" x14ac:dyDescent="0.25"/>
  <cols>
    <col min="9" max="9" width="10.85546875" customWidth="1"/>
    <col min="11" max="11" width="0" hidden="1" customWidth="1"/>
    <col min="12" max="12" width="51.140625" hidden="1" customWidth="1"/>
    <col min="13" max="13" width="12.5703125" hidden="1" customWidth="1"/>
    <col min="14" max="14" width="24.7109375" hidden="1" customWidth="1"/>
    <col min="15" max="15" width="36.7109375" hidden="1" customWidth="1"/>
    <col min="16" max="16" width="0" hidden="1" customWidth="1"/>
    <col min="17" max="17" width="0" style="31" hidden="1" customWidth="1"/>
    <col min="18" max="18" width="0" style="32" hidden="1" customWidth="1"/>
  </cols>
  <sheetData>
    <row r="1" spans="1:18" x14ac:dyDescent="0.25">
      <c r="A1" s="129" t="s">
        <v>166</v>
      </c>
      <c r="B1" s="129"/>
      <c r="C1" s="129"/>
      <c r="D1" s="129"/>
      <c r="E1" s="129"/>
      <c r="F1" s="129"/>
      <c r="G1" s="129"/>
      <c r="H1" s="129"/>
      <c r="I1" s="129"/>
    </row>
    <row r="2" spans="1:18" ht="15.75" thickBot="1" x14ac:dyDescent="0.3">
      <c r="A2" s="9"/>
      <c r="B2" s="8"/>
      <c r="C2" s="8"/>
      <c r="D2" s="8"/>
      <c r="E2" s="8"/>
      <c r="F2" s="8"/>
      <c r="G2" s="9"/>
      <c r="H2" s="8"/>
      <c r="I2" s="8"/>
    </row>
    <row r="3" spans="1:18" x14ac:dyDescent="0.25">
      <c r="A3" s="163" t="s">
        <v>97</v>
      </c>
      <c r="B3" s="163" t="s">
        <v>98</v>
      </c>
      <c r="C3" s="166"/>
      <c r="D3" s="166"/>
      <c r="E3" s="166"/>
      <c r="F3" s="167"/>
      <c r="G3" s="167" t="s">
        <v>44</v>
      </c>
      <c r="H3" s="172" t="s">
        <v>18</v>
      </c>
      <c r="I3" s="167" t="s">
        <v>19</v>
      </c>
      <c r="K3" s="190" t="s">
        <v>0</v>
      </c>
      <c r="L3" s="192" t="s">
        <v>42</v>
      </c>
      <c r="M3" s="192" t="s">
        <v>43</v>
      </c>
      <c r="N3" s="192" t="s">
        <v>64</v>
      </c>
      <c r="O3" s="192" t="s">
        <v>85</v>
      </c>
      <c r="Q3" s="31" t="s">
        <v>101</v>
      </c>
      <c r="R3" s="32" t="s">
        <v>165</v>
      </c>
    </row>
    <row r="4" spans="1:18" ht="15.75" thickBot="1" x14ac:dyDescent="0.3">
      <c r="A4" s="164"/>
      <c r="B4" s="164"/>
      <c r="C4" s="168"/>
      <c r="D4" s="168"/>
      <c r="E4" s="168"/>
      <c r="F4" s="169"/>
      <c r="G4" s="169"/>
      <c r="H4" s="173"/>
      <c r="I4" s="169"/>
      <c r="K4" s="191"/>
      <c r="L4" s="193"/>
      <c r="M4" s="193"/>
      <c r="N4" s="193"/>
      <c r="O4" s="193"/>
      <c r="Q4" s="31" t="s">
        <v>102</v>
      </c>
      <c r="R4" s="32">
        <v>900</v>
      </c>
    </row>
    <row r="5" spans="1:18" ht="15.75" thickBot="1" x14ac:dyDescent="0.3">
      <c r="A5" s="164"/>
      <c r="B5" s="165"/>
      <c r="C5" s="170"/>
      <c r="D5" s="170"/>
      <c r="E5" s="170"/>
      <c r="F5" s="171"/>
      <c r="G5" s="171"/>
      <c r="H5" s="174"/>
      <c r="I5" s="171"/>
      <c r="K5" s="217" t="s">
        <v>101</v>
      </c>
      <c r="L5" s="221" t="s">
        <v>117</v>
      </c>
      <c r="M5" s="156">
        <v>200</v>
      </c>
      <c r="N5" s="156" t="s">
        <v>81</v>
      </c>
      <c r="O5" s="159" t="s">
        <v>161</v>
      </c>
      <c r="Q5" s="31" t="s">
        <v>103</v>
      </c>
      <c r="R5" s="32">
        <v>50</v>
      </c>
    </row>
    <row r="6" spans="1:18" x14ac:dyDescent="0.25">
      <c r="A6" s="77"/>
      <c r="B6" s="182"/>
      <c r="C6" s="182"/>
      <c r="D6" s="182"/>
      <c r="E6" s="182"/>
      <c r="F6" s="182"/>
      <c r="G6" s="78"/>
      <c r="H6" s="94"/>
      <c r="I6" s="95"/>
      <c r="K6" s="199"/>
      <c r="L6" s="183"/>
      <c r="M6" s="177"/>
      <c r="N6" s="177"/>
      <c r="O6" s="220"/>
      <c r="Q6" s="31" t="s">
        <v>104</v>
      </c>
      <c r="R6" s="32">
        <v>25</v>
      </c>
    </row>
    <row r="7" spans="1:18" x14ac:dyDescent="0.25">
      <c r="A7" s="81"/>
      <c r="B7" s="180"/>
      <c r="C7" s="180"/>
      <c r="D7" s="180"/>
      <c r="E7" s="180"/>
      <c r="F7" s="180"/>
      <c r="G7" s="81"/>
      <c r="H7" s="96"/>
      <c r="I7" s="90"/>
      <c r="K7" s="199" t="s">
        <v>102</v>
      </c>
      <c r="L7" s="183" t="s">
        <v>118</v>
      </c>
      <c r="M7" s="177">
        <v>900</v>
      </c>
      <c r="N7" s="177"/>
      <c r="O7" s="220" t="s">
        <v>162</v>
      </c>
      <c r="Q7" s="31" t="s">
        <v>105</v>
      </c>
      <c r="R7" s="32">
        <v>10</v>
      </c>
    </row>
    <row r="8" spans="1:18" x14ac:dyDescent="0.25">
      <c r="A8" s="81"/>
      <c r="B8" s="180"/>
      <c r="C8" s="180"/>
      <c r="D8" s="180"/>
      <c r="E8" s="180"/>
      <c r="F8" s="180"/>
      <c r="G8" s="81"/>
      <c r="H8" s="96"/>
      <c r="I8" s="90"/>
      <c r="K8" s="199"/>
      <c r="L8" s="183"/>
      <c r="M8" s="177"/>
      <c r="N8" s="177"/>
      <c r="O8" s="220"/>
      <c r="Q8" s="31" t="s">
        <v>107</v>
      </c>
      <c r="R8" s="32">
        <f>M39</f>
        <v>50</v>
      </c>
    </row>
    <row r="9" spans="1:18" x14ac:dyDescent="0.25">
      <c r="A9" s="81"/>
      <c r="B9" s="180"/>
      <c r="C9" s="180"/>
      <c r="D9" s="180"/>
      <c r="E9" s="180"/>
      <c r="F9" s="180"/>
      <c r="G9" s="97"/>
      <c r="H9" s="96"/>
      <c r="I9" s="90"/>
      <c r="K9" s="199"/>
      <c r="L9" s="183" t="s">
        <v>119</v>
      </c>
      <c r="M9" s="177">
        <v>450</v>
      </c>
      <c r="N9" s="177"/>
      <c r="O9" s="220"/>
      <c r="Q9" s="31" t="s">
        <v>108</v>
      </c>
      <c r="R9" s="32">
        <v>75</v>
      </c>
    </row>
    <row r="10" spans="1:18" x14ac:dyDescent="0.25">
      <c r="A10" s="81"/>
      <c r="B10" s="180"/>
      <c r="C10" s="180"/>
      <c r="D10" s="180"/>
      <c r="E10" s="180"/>
      <c r="F10" s="180"/>
      <c r="G10" s="97"/>
      <c r="H10" s="96"/>
      <c r="I10" s="90"/>
      <c r="K10" s="199"/>
      <c r="L10" s="183"/>
      <c r="M10" s="177"/>
      <c r="N10" s="177"/>
      <c r="O10" s="220"/>
      <c r="Q10" s="31" t="s">
        <v>110</v>
      </c>
      <c r="R10" s="32">
        <f>M50</f>
        <v>5</v>
      </c>
    </row>
    <row r="11" spans="1:18" x14ac:dyDescent="0.25">
      <c r="A11" s="81"/>
      <c r="B11" s="180"/>
      <c r="C11" s="180"/>
      <c r="D11" s="180"/>
      <c r="E11" s="180"/>
      <c r="F11" s="180"/>
      <c r="G11" s="97"/>
      <c r="H11" s="96"/>
      <c r="I11" s="90"/>
      <c r="K11" s="199" t="s">
        <v>103</v>
      </c>
      <c r="L11" s="183" t="s">
        <v>120</v>
      </c>
      <c r="M11" s="177">
        <v>100</v>
      </c>
      <c r="N11" s="177" t="s">
        <v>148</v>
      </c>
      <c r="O11" s="220" t="s">
        <v>163</v>
      </c>
      <c r="Q11" s="31" t="s">
        <v>111</v>
      </c>
      <c r="R11" s="32">
        <v>15</v>
      </c>
    </row>
    <row r="12" spans="1:18" x14ac:dyDescent="0.25">
      <c r="A12" s="81"/>
      <c r="B12" s="180"/>
      <c r="C12" s="180"/>
      <c r="D12" s="180"/>
      <c r="E12" s="180"/>
      <c r="F12" s="180"/>
      <c r="G12" s="97"/>
      <c r="H12" s="96"/>
      <c r="I12" s="90"/>
      <c r="K12" s="199"/>
      <c r="L12" s="183"/>
      <c r="M12" s="177"/>
      <c r="N12" s="177"/>
      <c r="O12" s="220"/>
      <c r="Q12" s="31" t="s">
        <v>113</v>
      </c>
      <c r="R12" s="32">
        <f>M56</f>
        <v>50</v>
      </c>
    </row>
    <row r="13" spans="1:18" x14ac:dyDescent="0.25">
      <c r="A13" s="81"/>
      <c r="B13" s="180"/>
      <c r="C13" s="180"/>
      <c r="D13" s="180"/>
      <c r="E13" s="180"/>
      <c r="F13" s="180"/>
      <c r="G13" s="97"/>
      <c r="H13" s="96"/>
      <c r="I13" s="90"/>
      <c r="K13" s="199"/>
      <c r="L13" s="183"/>
      <c r="M13" s="177"/>
      <c r="N13" s="177"/>
      <c r="O13" s="220"/>
      <c r="Q13" s="31" t="s">
        <v>115</v>
      </c>
      <c r="R13" s="32">
        <f>M57</f>
        <v>50</v>
      </c>
    </row>
    <row r="14" spans="1:18" x14ac:dyDescent="0.25">
      <c r="A14" s="81"/>
      <c r="B14" s="180"/>
      <c r="C14" s="180"/>
      <c r="D14" s="180"/>
      <c r="E14" s="180"/>
      <c r="F14" s="180"/>
      <c r="G14" s="97"/>
      <c r="H14" s="96"/>
      <c r="I14" s="90"/>
      <c r="K14" s="199"/>
      <c r="L14" s="183" t="s">
        <v>121</v>
      </c>
      <c r="M14" s="177">
        <v>50</v>
      </c>
      <c r="N14" s="177" t="s">
        <v>148</v>
      </c>
      <c r="O14" s="220"/>
      <c r="Q14" s="31" t="s">
        <v>116</v>
      </c>
      <c r="R14" s="32">
        <v>50</v>
      </c>
    </row>
    <row r="15" spans="1:18" x14ac:dyDescent="0.25">
      <c r="A15" s="81"/>
      <c r="B15" s="180"/>
      <c r="C15" s="180"/>
      <c r="D15" s="180"/>
      <c r="E15" s="180"/>
      <c r="F15" s="180"/>
      <c r="G15" s="97"/>
      <c r="H15" s="96"/>
      <c r="I15" s="90"/>
      <c r="K15" s="199"/>
      <c r="L15" s="183"/>
      <c r="M15" s="177"/>
      <c r="N15" s="177"/>
      <c r="O15" s="220"/>
    </row>
    <row r="16" spans="1:18" x14ac:dyDescent="0.25">
      <c r="A16" s="81"/>
      <c r="B16" s="180"/>
      <c r="C16" s="180"/>
      <c r="D16" s="180"/>
      <c r="E16" s="180"/>
      <c r="F16" s="180"/>
      <c r="G16" s="97"/>
      <c r="H16" s="96"/>
      <c r="I16" s="90"/>
      <c r="K16" s="199"/>
      <c r="L16" s="183"/>
      <c r="M16" s="177"/>
      <c r="N16" s="177"/>
      <c r="O16" s="220"/>
    </row>
    <row r="17" spans="1:15" x14ac:dyDescent="0.25">
      <c r="A17" s="81"/>
      <c r="B17" s="180"/>
      <c r="C17" s="180"/>
      <c r="D17" s="180"/>
      <c r="E17" s="180"/>
      <c r="F17" s="180"/>
      <c r="G17" s="97"/>
      <c r="H17" s="96"/>
      <c r="I17" s="90"/>
      <c r="K17" s="199"/>
      <c r="L17" s="183" t="s">
        <v>122</v>
      </c>
      <c r="M17" s="177"/>
      <c r="N17" s="177" t="s">
        <v>149</v>
      </c>
      <c r="O17" s="220"/>
    </row>
    <row r="18" spans="1:15" x14ac:dyDescent="0.25">
      <c r="A18" s="81"/>
      <c r="B18" s="180"/>
      <c r="C18" s="180"/>
      <c r="D18" s="180"/>
      <c r="E18" s="180"/>
      <c r="F18" s="180"/>
      <c r="G18" s="97"/>
      <c r="H18" s="96"/>
      <c r="I18" s="90"/>
      <c r="K18" s="199"/>
      <c r="L18" s="183"/>
      <c r="M18" s="177"/>
      <c r="N18" s="177"/>
      <c r="O18" s="220"/>
    </row>
    <row r="19" spans="1:15" x14ac:dyDescent="0.25">
      <c r="A19" s="81"/>
      <c r="B19" s="180"/>
      <c r="C19" s="180"/>
      <c r="D19" s="180"/>
      <c r="E19" s="180"/>
      <c r="F19" s="180"/>
      <c r="G19" s="97"/>
      <c r="H19" s="96"/>
      <c r="I19" s="90"/>
      <c r="K19" s="199"/>
      <c r="L19" s="183" t="s">
        <v>123</v>
      </c>
      <c r="M19" s="177">
        <v>100</v>
      </c>
      <c r="N19" s="177" t="s">
        <v>148</v>
      </c>
      <c r="O19" s="220"/>
    </row>
    <row r="20" spans="1:15" x14ac:dyDescent="0.25">
      <c r="A20" s="81"/>
      <c r="B20" s="180"/>
      <c r="C20" s="180"/>
      <c r="D20" s="180"/>
      <c r="E20" s="180"/>
      <c r="F20" s="180"/>
      <c r="G20" s="97"/>
      <c r="H20" s="96"/>
      <c r="I20" s="90"/>
      <c r="K20" s="199"/>
      <c r="L20" s="183"/>
      <c r="M20" s="177"/>
      <c r="N20" s="177"/>
      <c r="O20" s="220"/>
    </row>
    <row r="21" spans="1:15" x14ac:dyDescent="0.25">
      <c r="A21" s="81"/>
      <c r="B21" s="180"/>
      <c r="C21" s="180"/>
      <c r="D21" s="180"/>
      <c r="E21" s="180"/>
      <c r="F21" s="180"/>
      <c r="G21" s="97"/>
      <c r="H21" s="96"/>
      <c r="I21" s="90"/>
      <c r="K21" s="199"/>
      <c r="L21" s="183"/>
      <c r="M21" s="177"/>
      <c r="N21" s="177"/>
      <c r="O21" s="220"/>
    </row>
    <row r="22" spans="1:15" x14ac:dyDescent="0.25">
      <c r="A22" s="81"/>
      <c r="B22" s="180"/>
      <c r="C22" s="180"/>
      <c r="D22" s="180"/>
      <c r="E22" s="180"/>
      <c r="F22" s="180"/>
      <c r="G22" s="97"/>
      <c r="H22" s="96"/>
      <c r="I22" s="90"/>
      <c r="K22" s="199"/>
      <c r="L22" s="183" t="s">
        <v>124</v>
      </c>
      <c r="M22" s="177">
        <v>50</v>
      </c>
      <c r="N22" s="177" t="s">
        <v>148</v>
      </c>
      <c r="O22" s="220"/>
    </row>
    <row r="23" spans="1:15" x14ac:dyDescent="0.25">
      <c r="A23" s="81"/>
      <c r="B23" s="180"/>
      <c r="C23" s="180"/>
      <c r="D23" s="180"/>
      <c r="E23" s="180"/>
      <c r="F23" s="180"/>
      <c r="G23" s="97"/>
      <c r="H23" s="96"/>
      <c r="I23" s="90"/>
      <c r="K23" s="199"/>
      <c r="L23" s="183"/>
      <c r="M23" s="177"/>
      <c r="N23" s="177"/>
      <c r="O23" s="220"/>
    </row>
    <row r="24" spans="1:15" x14ac:dyDescent="0.25">
      <c r="A24" s="81"/>
      <c r="B24" s="180"/>
      <c r="C24" s="180"/>
      <c r="D24" s="180"/>
      <c r="E24" s="180"/>
      <c r="F24" s="180"/>
      <c r="G24" s="97"/>
      <c r="H24" s="96"/>
      <c r="I24" s="90"/>
      <c r="K24" s="199"/>
      <c r="L24" s="183"/>
      <c r="M24" s="177"/>
      <c r="N24" s="177"/>
      <c r="O24" s="220"/>
    </row>
    <row r="25" spans="1:15" ht="15.75" thickBot="1" x14ac:dyDescent="0.3">
      <c r="A25" s="83"/>
      <c r="B25" s="218"/>
      <c r="C25" s="218"/>
      <c r="D25" s="218"/>
      <c r="E25" s="218"/>
      <c r="F25" s="218"/>
      <c r="G25" s="84"/>
      <c r="H25" s="98"/>
      <c r="I25" s="99"/>
      <c r="K25" s="199"/>
      <c r="L25" s="183" t="s">
        <v>125</v>
      </c>
      <c r="M25" s="177">
        <v>30</v>
      </c>
      <c r="N25" s="177" t="s">
        <v>148</v>
      </c>
      <c r="O25" s="220"/>
    </row>
    <row r="26" spans="1:15" ht="15.75" thickBot="1" x14ac:dyDescent="0.3">
      <c r="A26" s="219" t="s">
        <v>20</v>
      </c>
      <c r="B26" s="200"/>
      <c r="C26" s="200"/>
      <c r="D26" s="200"/>
      <c r="E26" s="200"/>
      <c r="F26" s="200"/>
      <c r="G26" s="201"/>
      <c r="H26" s="52">
        <f>SUM(H6:H25)</f>
        <v>0</v>
      </c>
      <c r="I26" s="23"/>
      <c r="K26" s="199"/>
      <c r="L26" s="183"/>
      <c r="M26" s="177"/>
      <c r="N26" s="177"/>
      <c r="O26" s="220"/>
    </row>
    <row r="27" spans="1:15" ht="15" customHeight="1" x14ac:dyDescent="0.25">
      <c r="A27" s="77"/>
      <c r="B27" s="182"/>
      <c r="C27" s="182"/>
      <c r="D27" s="182"/>
      <c r="E27" s="182"/>
      <c r="F27" s="182"/>
      <c r="G27" s="78"/>
      <c r="H27" s="94"/>
      <c r="I27" s="95"/>
      <c r="K27" s="199" t="s">
        <v>104</v>
      </c>
      <c r="L27" s="183" t="s">
        <v>126</v>
      </c>
      <c r="M27" s="177">
        <v>25</v>
      </c>
      <c r="N27" s="177" t="s">
        <v>81</v>
      </c>
      <c r="O27" s="220"/>
    </row>
    <row r="28" spans="1:15" x14ac:dyDescent="0.25">
      <c r="A28" s="81"/>
      <c r="B28" s="180"/>
      <c r="C28" s="180"/>
      <c r="D28" s="180"/>
      <c r="E28" s="180"/>
      <c r="F28" s="180"/>
      <c r="G28" s="81"/>
      <c r="H28" s="96"/>
      <c r="I28" s="90"/>
      <c r="K28" s="199"/>
      <c r="L28" s="183"/>
      <c r="M28" s="177"/>
      <c r="N28" s="177"/>
      <c r="O28" s="220"/>
    </row>
    <row r="29" spans="1:15" x14ac:dyDescent="0.25">
      <c r="A29" s="81"/>
      <c r="B29" s="179"/>
      <c r="C29" s="180"/>
      <c r="D29" s="180"/>
      <c r="E29" s="180"/>
      <c r="F29" s="181"/>
      <c r="G29" s="82"/>
      <c r="H29" s="100"/>
      <c r="I29" s="100"/>
      <c r="K29" s="199"/>
      <c r="L29" s="183" t="s">
        <v>127</v>
      </c>
      <c r="M29" s="177">
        <v>20</v>
      </c>
      <c r="N29" s="177" t="s">
        <v>81</v>
      </c>
      <c r="O29" s="220"/>
    </row>
    <row r="30" spans="1:15" x14ac:dyDescent="0.25">
      <c r="A30" s="81"/>
      <c r="B30" s="211"/>
      <c r="C30" s="212"/>
      <c r="D30" s="212"/>
      <c r="E30" s="212"/>
      <c r="F30" s="213"/>
      <c r="G30" s="101"/>
      <c r="H30" s="102"/>
      <c r="I30" s="102"/>
      <c r="K30" s="199"/>
      <c r="L30" s="183"/>
      <c r="M30" s="177"/>
      <c r="N30" s="177"/>
      <c r="O30" s="220"/>
    </row>
    <row r="31" spans="1:15" x14ac:dyDescent="0.25">
      <c r="A31" s="81"/>
      <c r="B31" s="211"/>
      <c r="C31" s="212"/>
      <c r="D31" s="212"/>
      <c r="E31" s="212"/>
      <c r="F31" s="213"/>
      <c r="G31" s="88"/>
      <c r="H31" s="90"/>
      <c r="I31" s="90"/>
      <c r="K31" s="199"/>
      <c r="L31" s="183" t="s">
        <v>128</v>
      </c>
      <c r="M31" s="177">
        <v>15</v>
      </c>
      <c r="N31" s="177" t="s">
        <v>81</v>
      </c>
      <c r="O31" s="220"/>
    </row>
    <row r="32" spans="1:15" x14ac:dyDescent="0.25">
      <c r="A32" s="81"/>
      <c r="B32" s="211"/>
      <c r="C32" s="212"/>
      <c r="D32" s="212"/>
      <c r="E32" s="212"/>
      <c r="F32" s="213"/>
      <c r="G32" s="88"/>
      <c r="H32" s="90"/>
      <c r="I32" s="90"/>
      <c r="K32" s="199"/>
      <c r="L32" s="183"/>
      <c r="M32" s="177"/>
      <c r="N32" s="177"/>
      <c r="O32" s="220"/>
    </row>
    <row r="33" spans="1:15" x14ac:dyDescent="0.25">
      <c r="A33" s="81"/>
      <c r="B33" s="211"/>
      <c r="C33" s="212"/>
      <c r="D33" s="212"/>
      <c r="E33" s="212"/>
      <c r="F33" s="213"/>
      <c r="G33" s="88"/>
      <c r="H33" s="90"/>
      <c r="I33" s="90"/>
      <c r="K33" s="199" t="s">
        <v>105</v>
      </c>
      <c r="L33" s="183" t="s">
        <v>129</v>
      </c>
      <c r="M33" s="177">
        <v>15</v>
      </c>
      <c r="N33" s="177" t="s">
        <v>81</v>
      </c>
      <c r="O33" s="220"/>
    </row>
    <row r="34" spans="1:15" x14ac:dyDescent="0.25">
      <c r="A34" s="81"/>
      <c r="B34" s="211"/>
      <c r="C34" s="212"/>
      <c r="D34" s="212"/>
      <c r="E34" s="212"/>
      <c r="F34" s="213"/>
      <c r="G34" s="88"/>
      <c r="H34" s="90"/>
      <c r="I34" s="90"/>
      <c r="K34" s="199"/>
      <c r="L34" s="183"/>
      <c r="M34" s="177"/>
      <c r="N34" s="177"/>
      <c r="O34" s="220"/>
    </row>
    <row r="35" spans="1:15" x14ac:dyDescent="0.25">
      <c r="A35" s="81"/>
      <c r="B35" s="211"/>
      <c r="C35" s="212"/>
      <c r="D35" s="212"/>
      <c r="E35" s="212"/>
      <c r="F35" s="213"/>
      <c r="G35" s="88"/>
      <c r="H35" s="90"/>
      <c r="I35" s="90"/>
      <c r="K35" s="199"/>
      <c r="L35" s="183" t="s">
        <v>130</v>
      </c>
      <c r="M35" s="177">
        <v>10</v>
      </c>
      <c r="N35" s="177" t="s">
        <v>81</v>
      </c>
      <c r="O35" s="220"/>
    </row>
    <row r="36" spans="1:15" x14ac:dyDescent="0.25">
      <c r="A36" s="81"/>
      <c r="B36" s="211"/>
      <c r="C36" s="212"/>
      <c r="D36" s="212"/>
      <c r="E36" s="212"/>
      <c r="F36" s="213"/>
      <c r="G36" s="88"/>
      <c r="H36" s="90"/>
      <c r="I36" s="90"/>
      <c r="K36" s="199"/>
      <c r="L36" s="183"/>
      <c r="M36" s="177"/>
      <c r="N36" s="177"/>
      <c r="O36" s="220"/>
    </row>
    <row r="37" spans="1:15" x14ac:dyDescent="0.25">
      <c r="A37" s="81"/>
      <c r="B37" s="211"/>
      <c r="C37" s="212"/>
      <c r="D37" s="212"/>
      <c r="E37" s="212"/>
      <c r="F37" s="213"/>
      <c r="G37" s="88"/>
      <c r="H37" s="90"/>
      <c r="I37" s="90"/>
      <c r="K37" s="199"/>
      <c r="L37" s="183" t="s">
        <v>131</v>
      </c>
      <c r="M37" s="177">
        <v>10</v>
      </c>
      <c r="N37" s="177" t="s">
        <v>81</v>
      </c>
      <c r="O37" s="220"/>
    </row>
    <row r="38" spans="1:15" x14ac:dyDescent="0.25">
      <c r="A38" s="81"/>
      <c r="B38" s="211"/>
      <c r="C38" s="212"/>
      <c r="D38" s="212"/>
      <c r="E38" s="212"/>
      <c r="F38" s="213"/>
      <c r="G38" s="88"/>
      <c r="H38" s="90"/>
      <c r="I38" s="90"/>
      <c r="K38" s="199"/>
      <c r="L38" s="183"/>
      <c r="M38" s="177"/>
      <c r="N38" s="177"/>
      <c r="O38" s="220"/>
    </row>
    <row r="39" spans="1:15" x14ac:dyDescent="0.25">
      <c r="A39" s="81"/>
      <c r="B39" s="211"/>
      <c r="C39" s="212"/>
      <c r="D39" s="212"/>
      <c r="E39" s="212"/>
      <c r="F39" s="213"/>
      <c r="G39" s="88"/>
      <c r="H39" s="90"/>
      <c r="I39" s="90"/>
      <c r="K39" s="199" t="s">
        <v>107</v>
      </c>
      <c r="L39" s="183" t="s">
        <v>106</v>
      </c>
      <c r="M39" s="177">
        <v>50</v>
      </c>
      <c r="N39" s="177" t="s">
        <v>81</v>
      </c>
      <c r="O39" s="220"/>
    </row>
    <row r="40" spans="1:15" x14ac:dyDescent="0.25">
      <c r="A40" s="81"/>
      <c r="B40" s="211"/>
      <c r="C40" s="212"/>
      <c r="D40" s="212"/>
      <c r="E40" s="212"/>
      <c r="F40" s="213"/>
      <c r="G40" s="88"/>
      <c r="H40" s="90"/>
      <c r="I40" s="90"/>
      <c r="K40" s="199"/>
      <c r="L40" s="183"/>
      <c r="M40" s="177"/>
      <c r="N40" s="177"/>
      <c r="O40" s="220"/>
    </row>
    <row r="41" spans="1:15" x14ac:dyDescent="0.25">
      <c r="A41" s="81"/>
      <c r="B41" s="211"/>
      <c r="C41" s="212"/>
      <c r="D41" s="212"/>
      <c r="E41" s="212"/>
      <c r="F41" s="213"/>
      <c r="G41" s="88"/>
      <c r="H41" s="90"/>
      <c r="I41" s="90"/>
      <c r="K41" s="199"/>
      <c r="L41" s="183"/>
      <c r="M41" s="177"/>
      <c r="N41" s="177"/>
      <c r="O41" s="220"/>
    </row>
    <row r="42" spans="1:15" x14ac:dyDescent="0.25">
      <c r="A42" s="81"/>
      <c r="B42" s="211"/>
      <c r="C42" s="212"/>
      <c r="D42" s="212"/>
      <c r="E42" s="212"/>
      <c r="F42" s="213"/>
      <c r="G42" s="88"/>
      <c r="H42" s="90"/>
      <c r="I42" s="90"/>
      <c r="K42" s="199" t="s">
        <v>108</v>
      </c>
      <c r="L42" s="183" t="s">
        <v>132</v>
      </c>
      <c r="M42" s="177">
        <v>75</v>
      </c>
      <c r="N42" s="177" t="s">
        <v>150</v>
      </c>
      <c r="O42" s="220" t="s">
        <v>151</v>
      </c>
    </row>
    <row r="43" spans="1:15" x14ac:dyDescent="0.25">
      <c r="A43" s="81"/>
      <c r="B43" s="211"/>
      <c r="C43" s="212"/>
      <c r="D43" s="212"/>
      <c r="E43" s="212"/>
      <c r="F43" s="213"/>
      <c r="G43" s="88"/>
      <c r="H43" s="90"/>
      <c r="I43" s="90"/>
      <c r="K43" s="199"/>
      <c r="L43" s="183"/>
      <c r="M43" s="177"/>
      <c r="N43" s="177"/>
      <c r="O43" s="220"/>
    </row>
    <row r="44" spans="1:15" x14ac:dyDescent="0.25">
      <c r="A44" s="81"/>
      <c r="B44" s="211"/>
      <c r="C44" s="212"/>
      <c r="D44" s="212"/>
      <c r="E44" s="212"/>
      <c r="F44" s="213"/>
      <c r="G44" s="88"/>
      <c r="H44" s="90"/>
      <c r="I44" s="90"/>
      <c r="K44" s="199"/>
      <c r="L44" s="183" t="s">
        <v>133</v>
      </c>
      <c r="M44" s="177">
        <v>25</v>
      </c>
      <c r="N44" s="177" t="s">
        <v>150</v>
      </c>
      <c r="O44" s="220"/>
    </row>
    <row r="45" spans="1:15" x14ac:dyDescent="0.25">
      <c r="A45" s="81"/>
      <c r="B45" s="211"/>
      <c r="C45" s="212"/>
      <c r="D45" s="212"/>
      <c r="E45" s="212"/>
      <c r="F45" s="213"/>
      <c r="G45" s="88"/>
      <c r="H45" s="90"/>
      <c r="I45" s="90"/>
      <c r="K45" s="199"/>
      <c r="L45" s="183"/>
      <c r="M45" s="177"/>
      <c r="N45" s="177"/>
      <c r="O45" s="220"/>
    </row>
    <row r="46" spans="1:15" x14ac:dyDescent="0.25">
      <c r="A46" s="81"/>
      <c r="B46" s="211"/>
      <c r="C46" s="212"/>
      <c r="D46" s="212"/>
      <c r="E46" s="212"/>
      <c r="F46" s="213"/>
      <c r="G46" s="88"/>
      <c r="H46" s="90"/>
      <c r="I46" s="90"/>
      <c r="K46" s="199"/>
      <c r="L46" s="183" t="s">
        <v>134</v>
      </c>
      <c r="M46" s="177">
        <v>20</v>
      </c>
      <c r="N46" s="177" t="s">
        <v>150</v>
      </c>
      <c r="O46" s="220"/>
    </row>
    <row r="47" spans="1:15" x14ac:dyDescent="0.25">
      <c r="A47" s="81"/>
      <c r="B47" s="211"/>
      <c r="C47" s="212"/>
      <c r="D47" s="212"/>
      <c r="E47" s="212"/>
      <c r="F47" s="213"/>
      <c r="G47" s="88"/>
      <c r="H47" s="90"/>
      <c r="I47" s="90"/>
      <c r="K47" s="199"/>
      <c r="L47" s="183"/>
      <c r="M47" s="177"/>
      <c r="N47" s="177"/>
      <c r="O47" s="220"/>
    </row>
    <row r="48" spans="1:15" ht="15.75" thickBot="1" x14ac:dyDescent="0.3">
      <c r="A48" s="81"/>
      <c r="B48" s="214"/>
      <c r="C48" s="215"/>
      <c r="D48" s="215"/>
      <c r="E48" s="215"/>
      <c r="F48" s="216"/>
      <c r="G48" s="91"/>
      <c r="H48" s="93"/>
      <c r="I48" s="93"/>
      <c r="K48" s="199"/>
      <c r="L48" s="183" t="s">
        <v>135</v>
      </c>
      <c r="M48" s="177">
        <v>10</v>
      </c>
      <c r="N48" s="177" t="s">
        <v>150</v>
      </c>
      <c r="O48" s="220"/>
    </row>
    <row r="49" spans="1:15" ht="15.75" thickBot="1" x14ac:dyDescent="0.3">
      <c r="A49" s="200" t="s">
        <v>21</v>
      </c>
      <c r="B49" s="200"/>
      <c r="C49" s="200"/>
      <c r="D49" s="200"/>
      <c r="E49" s="200"/>
      <c r="F49" s="200"/>
      <c r="G49" s="201"/>
      <c r="H49" s="53">
        <f>SUM(H27:H48)</f>
        <v>0</v>
      </c>
      <c r="I49" s="23"/>
      <c r="K49" s="199"/>
      <c r="L49" s="183"/>
      <c r="M49" s="177"/>
      <c r="N49" s="177"/>
      <c r="O49" s="220"/>
    </row>
    <row r="50" spans="1:15" ht="15.75" thickBot="1" x14ac:dyDescent="0.3">
      <c r="A50" s="200" t="s">
        <v>99</v>
      </c>
      <c r="B50" s="200"/>
      <c r="C50" s="200"/>
      <c r="D50" s="200"/>
      <c r="E50" s="200"/>
      <c r="F50" s="200"/>
      <c r="G50" s="201"/>
      <c r="H50" s="53">
        <f>H26+H49</f>
        <v>0</v>
      </c>
      <c r="I50" s="23"/>
      <c r="K50" s="199" t="s">
        <v>110</v>
      </c>
      <c r="L50" s="183" t="s">
        <v>109</v>
      </c>
      <c r="M50" s="177">
        <v>5</v>
      </c>
      <c r="N50" s="177" t="s">
        <v>152</v>
      </c>
      <c r="O50" s="220" t="s">
        <v>153</v>
      </c>
    </row>
    <row r="51" spans="1:15" x14ac:dyDescent="0.25">
      <c r="K51" s="199"/>
      <c r="L51" s="183"/>
      <c r="M51" s="177"/>
      <c r="N51" s="177"/>
      <c r="O51" s="220"/>
    </row>
    <row r="52" spans="1:15" x14ac:dyDescent="0.25">
      <c r="K52" s="199"/>
      <c r="L52" s="183"/>
      <c r="M52" s="177"/>
      <c r="N52" s="177"/>
      <c r="O52" s="220"/>
    </row>
    <row r="53" spans="1:15" x14ac:dyDescent="0.25">
      <c r="K53" s="199"/>
      <c r="L53" s="183"/>
      <c r="M53" s="177"/>
      <c r="N53" s="177"/>
      <c r="O53" s="220"/>
    </row>
    <row r="54" spans="1:15" x14ac:dyDescent="0.25">
      <c r="K54" s="199" t="s">
        <v>111</v>
      </c>
      <c r="L54" s="24" t="s">
        <v>136</v>
      </c>
      <c r="M54" s="19">
        <v>15</v>
      </c>
      <c r="N54" s="19" t="s">
        <v>81</v>
      </c>
      <c r="O54" s="220" t="s">
        <v>154</v>
      </c>
    </row>
    <row r="55" spans="1:15" x14ac:dyDescent="0.25">
      <c r="K55" s="199"/>
      <c r="L55" s="24" t="s">
        <v>137</v>
      </c>
      <c r="M55" s="19">
        <v>200</v>
      </c>
      <c r="N55" s="19" t="s">
        <v>81</v>
      </c>
      <c r="O55" s="220"/>
    </row>
    <row r="56" spans="1:15" x14ac:dyDescent="0.25">
      <c r="K56" s="18" t="s">
        <v>113</v>
      </c>
      <c r="L56" s="17" t="s">
        <v>112</v>
      </c>
      <c r="M56" s="19">
        <v>50</v>
      </c>
      <c r="N56" s="19" t="s">
        <v>81</v>
      </c>
      <c r="O56" s="27"/>
    </row>
    <row r="57" spans="1:15" ht="15" customHeight="1" x14ac:dyDescent="0.25">
      <c r="K57" s="18" t="s">
        <v>115</v>
      </c>
      <c r="L57" s="17" t="s">
        <v>114</v>
      </c>
      <c r="M57" s="19">
        <v>50</v>
      </c>
      <c r="N57" s="19" t="s">
        <v>155</v>
      </c>
      <c r="O57" s="27" t="s">
        <v>156</v>
      </c>
    </row>
    <row r="58" spans="1:15" x14ac:dyDescent="0.25">
      <c r="K58" s="199" t="s">
        <v>116</v>
      </c>
      <c r="L58" s="183" t="s">
        <v>138</v>
      </c>
      <c r="M58" s="177">
        <v>75</v>
      </c>
      <c r="N58" s="177" t="s">
        <v>164</v>
      </c>
      <c r="O58" s="220"/>
    </row>
    <row r="59" spans="1:15" x14ac:dyDescent="0.25">
      <c r="K59" s="199"/>
      <c r="L59" s="183"/>
      <c r="M59" s="177"/>
      <c r="N59" s="177"/>
      <c r="O59" s="220"/>
    </row>
    <row r="60" spans="1:15" x14ac:dyDescent="0.25">
      <c r="K60" s="199"/>
      <c r="L60" s="183"/>
      <c r="M60" s="177"/>
      <c r="N60" s="177"/>
      <c r="O60" s="220"/>
    </row>
    <row r="61" spans="1:15" x14ac:dyDescent="0.25">
      <c r="K61" s="199"/>
      <c r="L61" s="183" t="s">
        <v>139</v>
      </c>
      <c r="M61" s="177">
        <v>50</v>
      </c>
      <c r="N61" s="177" t="s">
        <v>164</v>
      </c>
      <c r="O61" s="220"/>
    </row>
    <row r="62" spans="1:15" x14ac:dyDescent="0.25">
      <c r="K62" s="199"/>
      <c r="L62" s="183"/>
      <c r="M62" s="177"/>
      <c r="N62" s="177"/>
      <c r="O62" s="220"/>
    </row>
    <row r="63" spans="1:15" x14ac:dyDescent="0.25">
      <c r="K63" s="199"/>
      <c r="L63" s="183"/>
      <c r="M63" s="177"/>
      <c r="N63" s="177"/>
      <c r="O63" s="220"/>
    </row>
    <row r="64" spans="1:15" x14ac:dyDescent="0.25">
      <c r="K64" s="199"/>
      <c r="L64" s="183" t="s">
        <v>140</v>
      </c>
      <c r="M64" s="177">
        <v>40</v>
      </c>
      <c r="N64" s="177" t="s">
        <v>164</v>
      </c>
      <c r="O64" s="220"/>
    </row>
    <row r="65" spans="11:15" x14ac:dyDescent="0.25">
      <c r="K65" s="199"/>
      <c r="L65" s="183"/>
      <c r="M65" s="177"/>
      <c r="N65" s="177"/>
      <c r="O65" s="220"/>
    </row>
    <row r="66" spans="11:15" x14ac:dyDescent="0.25">
      <c r="K66" s="199"/>
      <c r="L66" s="183"/>
      <c r="M66" s="177"/>
      <c r="N66" s="177"/>
      <c r="O66" s="220"/>
    </row>
    <row r="67" spans="11:15" x14ac:dyDescent="0.25">
      <c r="K67" s="199"/>
      <c r="L67" s="183" t="s">
        <v>141</v>
      </c>
      <c r="M67" s="177">
        <v>30</v>
      </c>
      <c r="N67" s="177" t="s">
        <v>164</v>
      </c>
      <c r="O67" s="175"/>
    </row>
    <row r="68" spans="11:15" x14ac:dyDescent="0.25">
      <c r="K68" s="199"/>
      <c r="L68" s="183"/>
      <c r="M68" s="177"/>
      <c r="N68" s="177"/>
      <c r="O68" s="160"/>
    </row>
    <row r="69" spans="11:15" x14ac:dyDescent="0.25">
      <c r="K69" s="199"/>
      <c r="L69" s="183"/>
      <c r="M69" s="177"/>
      <c r="N69" s="177"/>
      <c r="O69" s="176"/>
    </row>
    <row r="70" spans="11:15" x14ac:dyDescent="0.25">
      <c r="K70" s="199"/>
      <c r="L70" s="183" t="s">
        <v>142</v>
      </c>
      <c r="M70" s="177">
        <v>20</v>
      </c>
      <c r="N70" s="177" t="s">
        <v>157</v>
      </c>
      <c r="O70" s="175"/>
    </row>
    <row r="71" spans="11:15" x14ac:dyDescent="0.25">
      <c r="K71" s="199"/>
      <c r="L71" s="183"/>
      <c r="M71" s="177"/>
      <c r="N71" s="177"/>
      <c r="O71" s="176"/>
    </row>
    <row r="72" spans="11:15" x14ac:dyDescent="0.25">
      <c r="K72" s="199"/>
      <c r="L72" s="183" t="s">
        <v>143</v>
      </c>
      <c r="M72" s="177">
        <v>30</v>
      </c>
      <c r="N72" s="177" t="s">
        <v>157</v>
      </c>
      <c r="O72" s="175"/>
    </row>
    <row r="73" spans="11:15" x14ac:dyDescent="0.25">
      <c r="K73" s="199"/>
      <c r="L73" s="183"/>
      <c r="M73" s="177"/>
      <c r="N73" s="177"/>
      <c r="O73" s="176"/>
    </row>
    <row r="74" spans="11:15" x14ac:dyDescent="0.25">
      <c r="K74" s="199"/>
      <c r="L74" s="183" t="s">
        <v>144</v>
      </c>
      <c r="M74" s="177">
        <v>50</v>
      </c>
      <c r="N74" s="177" t="s">
        <v>157</v>
      </c>
      <c r="O74" s="175"/>
    </row>
    <row r="75" spans="11:15" x14ac:dyDescent="0.25">
      <c r="K75" s="199"/>
      <c r="L75" s="183"/>
      <c r="M75" s="177"/>
      <c r="N75" s="177"/>
      <c r="O75" s="176"/>
    </row>
    <row r="76" spans="11:15" x14ac:dyDescent="0.25">
      <c r="K76" s="199"/>
      <c r="L76" s="183" t="s">
        <v>145</v>
      </c>
      <c r="M76" s="177">
        <v>0.2</v>
      </c>
      <c r="N76" s="177" t="s">
        <v>158</v>
      </c>
      <c r="O76" s="175"/>
    </row>
    <row r="77" spans="11:15" x14ac:dyDescent="0.25">
      <c r="K77" s="199"/>
      <c r="L77" s="183"/>
      <c r="M77" s="177"/>
      <c r="N77" s="177"/>
      <c r="O77" s="176"/>
    </row>
    <row r="78" spans="11:15" x14ac:dyDescent="0.25">
      <c r="K78" s="199"/>
      <c r="L78" s="183" t="s">
        <v>146</v>
      </c>
      <c r="M78" s="177">
        <v>0.2</v>
      </c>
      <c r="N78" s="177" t="s">
        <v>159</v>
      </c>
      <c r="O78" s="175"/>
    </row>
    <row r="79" spans="11:15" x14ac:dyDescent="0.25">
      <c r="K79" s="199"/>
      <c r="L79" s="183"/>
      <c r="M79" s="177"/>
      <c r="N79" s="177"/>
      <c r="O79" s="176"/>
    </row>
    <row r="80" spans="11:15" x14ac:dyDescent="0.25">
      <c r="K80" s="199"/>
      <c r="L80" s="183" t="s">
        <v>147</v>
      </c>
      <c r="M80" s="177">
        <v>0.3</v>
      </c>
      <c r="N80" s="177" t="s">
        <v>160</v>
      </c>
      <c r="O80" s="175"/>
    </row>
    <row r="81" spans="11:15" ht="15.75" thickBot="1" x14ac:dyDescent="0.3">
      <c r="K81" s="222"/>
      <c r="L81" s="198"/>
      <c r="M81" s="158"/>
      <c r="N81" s="158"/>
      <c r="O81" s="197"/>
    </row>
  </sheetData>
  <sheetProtection sheet="1" formatCells="0" formatColumns="0" formatRows="0"/>
  <mergeCells count="178">
    <mergeCell ref="K54:K55"/>
    <mergeCell ref="M64:M66"/>
    <mergeCell ref="K58:K81"/>
    <mergeCell ref="L58:L60"/>
    <mergeCell ref="M58:M60"/>
    <mergeCell ref="L80:L81"/>
    <mergeCell ref="L72:L73"/>
    <mergeCell ref="L64:L66"/>
    <mergeCell ref="M74:M75"/>
    <mergeCell ref="L67:L69"/>
    <mergeCell ref="M72:M73"/>
    <mergeCell ref="L74:L75"/>
    <mergeCell ref="M67:M69"/>
    <mergeCell ref="M61:M63"/>
    <mergeCell ref="L44:L45"/>
    <mergeCell ref="L70:L71"/>
    <mergeCell ref="O42:O49"/>
    <mergeCell ref="L78:L79"/>
    <mergeCell ref="L50:L53"/>
    <mergeCell ref="O61:O63"/>
    <mergeCell ref="N76:N77"/>
    <mergeCell ref="M76:M77"/>
    <mergeCell ref="L42:L43"/>
    <mergeCell ref="L76:L77"/>
    <mergeCell ref="L61:L63"/>
    <mergeCell ref="M70:M71"/>
    <mergeCell ref="O58:O60"/>
    <mergeCell ref="O64:O66"/>
    <mergeCell ref="N64:N66"/>
    <mergeCell ref="N70:N71"/>
    <mergeCell ref="N67:N69"/>
    <mergeCell ref="O74:O75"/>
    <mergeCell ref="N61:N63"/>
    <mergeCell ref="N80:N81"/>
    <mergeCell ref="O50:O53"/>
    <mergeCell ref="N58:N60"/>
    <mergeCell ref="M78:M79"/>
    <mergeCell ref="N46:N47"/>
    <mergeCell ref="N44:N45"/>
    <mergeCell ref="O78:O79"/>
    <mergeCell ref="N42:N43"/>
    <mergeCell ref="O67:O69"/>
    <mergeCell ref="O54:O55"/>
    <mergeCell ref="O76:O77"/>
    <mergeCell ref="O72:O73"/>
    <mergeCell ref="N74:N75"/>
    <mergeCell ref="O80:O81"/>
    <mergeCell ref="N78:N79"/>
    <mergeCell ref="N72:N73"/>
    <mergeCell ref="M50:M53"/>
    <mergeCell ref="N50:N53"/>
    <mergeCell ref="O70:O71"/>
    <mergeCell ref="M80:M81"/>
    <mergeCell ref="M48:M49"/>
    <mergeCell ref="M42:M43"/>
    <mergeCell ref="L29:L30"/>
    <mergeCell ref="L27:L28"/>
    <mergeCell ref="L33:L34"/>
    <mergeCell ref="L37:L38"/>
    <mergeCell ref="N33:N34"/>
    <mergeCell ref="O27:O32"/>
    <mergeCell ref="N48:N49"/>
    <mergeCell ref="M44:M45"/>
    <mergeCell ref="L31:L32"/>
    <mergeCell ref="M46:M47"/>
    <mergeCell ref="O33:O38"/>
    <mergeCell ref="M37:M38"/>
    <mergeCell ref="N31:N32"/>
    <mergeCell ref="N37:N38"/>
    <mergeCell ref="N39:N41"/>
    <mergeCell ref="O39:O41"/>
    <mergeCell ref="L35:L36"/>
    <mergeCell ref="M35:M36"/>
    <mergeCell ref="M33:M34"/>
    <mergeCell ref="M39:M41"/>
    <mergeCell ref="N35:N36"/>
    <mergeCell ref="L39:L41"/>
    <mergeCell ref="L48:L49"/>
    <mergeCell ref="L46:L47"/>
    <mergeCell ref="O3:O4"/>
    <mergeCell ref="N11:N13"/>
    <mergeCell ref="N17:N18"/>
    <mergeCell ref="O5:O6"/>
    <mergeCell ref="N7:N8"/>
    <mergeCell ref="N5:N6"/>
    <mergeCell ref="N3:N4"/>
    <mergeCell ref="N9:N10"/>
    <mergeCell ref="O11:O26"/>
    <mergeCell ref="M25:M26"/>
    <mergeCell ref="M14:M16"/>
    <mergeCell ref="O7:O10"/>
    <mergeCell ref="M27:M28"/>
    <mergeCell ref="N27:N28"/>
    <mergeCell ref="L5:L6"/>
    <mergeCell ref="L11:L13"/>
    <mergeCell ref="M22:M24"/>
    <mergeCell ref="M11:M13"/>
    <mergeCell ref="N22:N24"/>
    <mergeCell ref="L14:L16"/>
    <mergeCell ref="N19:N21"/>
    <mergeCell ref="N14:N16"/>
    <mergeCell ref="B15:F15"/>
    <mergeCell ref="B13:F13"/>
    <mergeCell ref="B14:F14"/>
    <mergeCell ref="B18:F18"/>
    <mergeCell ref="B19:F19"/>
    <mergeCell ref="M29:M30"/>
    <mergeCell ref="K27:K32"/>
    <mergeCell ref="L17:L18"/>
    <mergeCell ref="L22:L24"/>
    <mergeCell ref="M31:M32"/>
    <mergeCell ref="K11:K26"/>
    <mergeCell ref="B25:F25"/>
    <mergeCell ref="B12:F12"/>
    <mergeCell ref="M17:M18"/>
    <mergeCell ref="M19:M21"/>
    <mergeCell ref="B11:F11"/>
    <mergeCell ref="B17:F17"/>
    <mergeCell ref="L19:L21"/>
    <mergeCell ref="B27:F27"/>
    <mergeCell ref="B28:F28"/>
    <mergeCell ref="A26:G26"/>
    <mergeCell ref="N29:N30"/>
    <mergeCell ref="N25:N26"/>
    <mergeCell ref="L3:L4"/>
    <mergeCell ref="I3:I5"/>
    <mergeCell ref="B9:F9"/>
    <mergeCell ref="B10:F10"/>
    <mergeCell ref="K7:K10"/>
    <mergeCell ref="L7:L8"/>
    <mergeCell ref="K3:K4"/>
    <mergeCell ref="B8:F8"/>
    <mergeCell ref="M5:M6"/>
    <mergeCell ref="L9:L10"/>
    <mergeCell ref="K5:K6"/>
    <mergeCell ref="M9:M10"/>
    <mergeCell ref="M7:M8"/>
    <mergeCell ref="M3:M4"/>
    <mergeCell ref="B43:F43"/>
    <mergeCell ref="L25:L26"/>
    <mergeCell ref="K39:K41"/>
    <mergeCell ref="B34:F34"/>
    <mergeCell ref="B35:F35"/>
    <mergeCell ref="K33:K38"/>
    <mergeCell ref="B36:F36"/>
    <mergeCell ref="B31:F31"/>
    <mergeCell ref="K50:K53"/>
    <mergeCell ref="A50:G50"/>
    <mergeCell ref="B48:F48"/>
    <mergeCell ref="A49:G49"/>
    <mergeCell ref="B38:F38"/>
    <mergeCell ref="B47:F47"/>
    <mergeCell ref="K42:K49"/>
    <mergeCell ref="B44:F44"/>
    <mergeCell ref="B46:F46"/>
    <mergeCell ref="B29:F29"/>
    <mergeCell ref="B42:F42"/>
    <mergeCell ref="B40:F40"/>
    <mergeCell ref="B32:F32"/>
    <mergeCell ref="B33:F33"/>
    <mergeCell ref="B39:F39"/>
    <mergeCell ref="B45:F45"/>
    <mergeCell ref="B41:F41"/>
    <mergeCell ref="B21:F21"/>
    <mergeCell ref="B24:F24"/>
    <mergeCell ref="B22:F22"/>
    <mergeCell ref="B23:F23"/>
    <mergeCell ref="B30:F30"/>
    <mergeCell ref="B37:F37"/>
    <mergeCell ref="A1:I1"/>
    <mergeCell ref="A3:A5"/>
    <mergeCell ref="B3:F5"/>
    <mergeCell ref="G3:G5"/>
    <mergeCell ref="H3:H5"/>
    <mergeCell ref="B20:F20"/>
    <mergeCell ref="B6:F6"/>
    <mergeCell ref="B7:F7"/>
    <mergeCell ref="B16:F16"/>
  </mergeCells>
  <phoneticPr fontId="10" type="noConversion"/>
  <dataValidations count="8">
    <dataValidation type="list" allowBlank="1" showInputMessage="1" showErrorMessage="1" sqref="R4">
      <formula1>$M$7:$M$10</formula1>
    </dataValidation>
    <dataValidation type="list" allowBlank="1" showInputMessage="1" showErrorMessage="1" sqref="R5">
      <formula1>$M$11:$M$26</formula1>
    </dataValidation>
    <dataValidation type="list" allowBlank="1" showInputMessage="1" showErrorMessage="1" sqref="R6">
      <formula1>$M$27:$M$32</formula1>
    </dataValidation>
    <dataValidation type="list" allowBlank="1" showInputMessage="1" showErrorMessage="1" sqref="R7">
      <formula1>$M$33:$M$38</formula1>
    </dataValidation>
    <dataValidation type="list" allowBlank="1" showInputMessage="1" showErrorMessage="1" sqref="R9">
      <formula1>$M$42:$M$49</formula1>
    </dataValidation>
    <dataValidation type="list" allowBlank="1" showInputMessage="1" showErrorMessage="1" sqref="R11">
      <formula1>$M$54:$M$55</formula1>
    </dataValidation>
    <dataValidation type="list" allowBlank="1" showInputMessage="1" showErrorMessage="1" sqref="R14">
      <formula1>$M$58:$M$81</formula1>
    </dataValidation>
    <dataValidation type="list" allowBlank="1" showInputMessage="1" showErrorMessage="1" sqref="I6:I25 I27:I48">
      <formula1>"виконано"</formula1>
    </dataValidation>
  </dataValidations>
  <pageMargins left="0.70866141732283472" right="0.31496062992125984" top="0.55118110236220474" bottom="0.55118110236220474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opLeftCell="A43" zoomScaleNormal="100" workbookViewId="0">
      <selection activeCell="S11" sqref="S11"/>
    </sheetView>
  </sheetViews>
  <sheetFormatPr defaultRowHeight="15" x14ac:dyDescent="0.25"/>
  <cols>
    <col min="1" max="1" width="9.140625" style="42" customWidth="1"/>
    <col min="9" max="9" width="10.42578125" customWidth="1"/>
    <col min="11" max="11" width="0" hidden="1" customWidth="1"/>
    <col min="12" max="12" width="44" hidden="1" customWidth="1"/>
    <col min="13" max="13" width="11.42578125" hidden="1" customWidth="1"/>
    <col min="14" max="14" width="18.140625" hidden="1" customWidth="1"/>
    <col min="15" max="15" width="38" style="7" hidden="1" customWidth="1"/>
    <col min="16" max="16" width="0" style="7" hidden="1" customWidth="1"/>
    <col min="17" max="17" width="0" style="29" hidden="1" customWidth="1"/>
    <col min="18" max="18" width="0" style="7" hidden="1" customWidth="1"/>
  </cols>
  <sheetData>
    <row r="1" spans="1:18" x14ac:dyDescent="0.25">
      <c r="A1" s="129" t="s">
        <v>235</v>
      </c>
      <c r="B1" s="129"/>
      <c r="C1" s="129"/>
      <c r="D1" s="129"/>
      <c r="E1" s="129"/>
      <c r="F1" s="129"/>
      <c r="G1" s="129"/>
      <c r="H1" s="129"/>
      <c r="I1" s="129"/>
    </row>
    <row r="2" spans="1:18" ht="15.75" thickBot="1" x14ac:dyDescent="0.3">
      <c r="A2" s="9"/>
      <c r="B2" s="8"/>
      <c r="C2" s="8"/>
      <c r="D2" s="8"/>
      <c r="E2" s="8"/>
      <c r="F2" s="8"/>
      <c r="G2" s="9"/>
      <c r="H2" s="8"/>
      <c r="I2" s="8"/>
    </row>
    <row r="3" spans="1:18" x14ac:dyDescent="0.25">
      <c r="A3" s="163" t="s">
        <v>97</v>
      </c>
      <c r="B3" s="163" t="s">
        <v>98</v>
      </c>
      <c r="C3" s="166"/>
      <c r="D3" s="166"/>
      <c r="E3" s="166"/>
      <c r="F3" s="167"/>
      <c r="G3" s="167" t="s">
        <v>44</v>
      </c>
      <c r="H3" s="172" t="s">
        <v>18</v>
      </c>
      <c r="I3" s="167" t="s">
        <v>19</v>
      </c>
      <c r="K3" s="223" t="s">
        <v>0</v>
      </c>
      <c r="L3" s="225" t="s">
        <v>42</v>
      </c>
      <c r="M3" s="225" t="s">
        <v>43</v>
      </c>
      <c r="N3" s="225" t="s">
        <v>64</v>
      </c>
      <c r="O3" s="225" t="s">
        <v>85</v>
      </c>
      <c r="Q3" s="29" t="s">
        <v>167</v>
      </c>
      <c r="R3" s="7">
        <f>M5</f>
        <v>6</v>
      </c>
    </row>
    <row r="4" spans="1:18" ht="15.75" thickBot="1" x14ac:dyDescent="0.3">
      <c r="A4" s="164"/>
      <c r="B4" s="164"/>
      <c r="C4" s="168"/>
      <c r="D4" s="168"/>
      <c r="E4" s="168"/>
      <c r="F4" s="169"/>
      <c r="G4" s="169"/>
      <c r="H4" s="173"/>
      <c r="I4" s="169"/>
      <c r="K4" s="224"/>
      <c r="L4" s="226"/>
      <c r="M4" s="226"/>
      <c r="N4" s="226"/>
      <c r="O4" s="226"/>
      <c r="Q4" s="29" t="s">
        <v>172</v>
      </c>
      <c r="R4" s="7">
        <f>M7</f>
        <v>75</v>
      </c>
    </row>
    <row r="5" spans="1:18" ht="15.75" thickBot="1" x14ac:dyDescent="0.3">
      <c r="A5" s="164"/>
      <c r="B5" s="165"/>
      <c r="C5" s="170"/>
      <c r="D5" s="170"/>
      <c r="E5" s="170"/>
      <c r="F5" s="171"/>
      <c r="G5" s="171"/>
      <c r="H5" s="174"/>
      <c r="I5" s="171"/>
      <c r="K5" s="227" t="s">
        <v>167</v>
      </c>
      <c r="L5" s="221" t="s">
        <v>168</v>
      </c>
      <c r="M5" s="156">
        <v>6</v>
      </c>
      <c r="N5" s="156" t="s">
        <v>169</v>
      </c>
      <c r="O5" s="229" t="s">
        <v>171</v>
      </c>
      <c r="Q5" s="29" t="s">
        <v>174</v>
      </c>
      <c r="R5" s="7">
        <v>5</v>
      </c>
    </row>
    <row r="6" spans="1:18" ht="15" customHeight="1" x14ac:dyDescent="0.25">
      <c r="A6" s="81">
        <v>1</v>
      </c>
      <c r="B6" s="180" t="s">
        <v>297</v>
      </c>
      <c r="C6" s="180"/>
      <c r="D6" s="180"/>
      <c r="E6" s="180"/>
      <c r="F6" s="180"/>
      <c r="G6" s="97"/>
      <c r="H6" s="103">
        <v>15</v>
      </c>
      <c r="I6" s="89" t="s">
        <v>290</v>
      </c>
      <c r="K6" s="194"/>
      <c r="L6" s="183"/>
      <c r="M6" s="177"/>
      <c r="N6" s="177"/>
      <c r="O6" s="228"/>
      <c r="Q6" s="29" t="s">
        <v>185</v>
      </c>
      <c r="R6" s="7">
        <v>3</v>
      </c>
    </row>
    <row r="7" spans="1:18" ht="15" customHeight="1" x14ac:dyDescent="0.25">
      <c r="A7" s="81">
        <v>2</v>
      </c>
      <c r="B7" s="180" t="s">
        <v>299</v>
      </c>
      <c r="C7" s="180"/>
      <c r="D7" s="180"/>
      <c r="E7" s="180"/>
      <c r="F7" s="180"/>
      <c r="G7" s="97">
        <v>4</v>
      </c>
      <c r="H7" s="103">
        <v>8</v>
      </c>
      <c r="I7" s="89" t="s">
        <v>290</v>
      </c>
      <c r="K7" s="14" t="s">
        <v>172</v>
      </c>
      <c r="L7" s="17" t="s">
        <v>170</v>
      </c>
      <c r="M7" s="19">
        <v>75</v>
      </c>
      <c r="N7" s="19" t="s">
        <v>155</v>
      </c>
      <c r="O7" s="34" t="s">
        <v>171</v>
      </c>
      <c r="Q7" s="29" t="s">
        <v>181</v>
      </c>
    </row>
    <row r="8" spans="1:18" ht="15" customHeight="1" x14ac:dyDescent="0.25">
      <c r="A8" s="81"/>
      <c r="B8" s="180"/>
      <c r="C8" s="180"/>
      <c r="D8" s="180"/>
      <c r="E8" s="180"/>
      <c r="F8" s="180"/>
      <c r="G8" s="97"/>
      <c r="H8" s="103"/>
      <c r="I8" s="89"/>
      <c r="K8" s="194" t="s">
        <v>174</v>
      </c>
      <c r="L8" s="183" t="s">
        <v>175</v>
      </c>
      <c r="M8" s="177">
        <v>5</v>
      </c>
      <c r="N8" s="177" t="s">
        <v>173</v>
      </c>
      <c r="O8" s="228"/>
      <c r="Q8" s="29" t="s">
        <v>183</v>
      </c>
      <c r="R8" s="7">
        <f>M26</f>
        <v>2</v>
      </c>
    </row>
    <row r="9" spans="1:18" ht="15" customHeight="1" x14ac:dyDescent="0.25">
      <c r="A9" s="81"/>
      <c r="B9" s="180"/>
      <c r="C9" s="180"/>
      <c r="D9" s="180"/>
      <c r="E9" s="180"/>
      <c r="F9" s="180"/>
      <c r="G9" s="97"/>
      <c r="H9" s="103"/>
      <c r="I9" s="89"/>
      <c r="K9" s="194"/>
      <c r="L9" s="183"/>
      <c r="M9" s="177"/>
      <c r="N9" s="177"/>
      <c r="O9" s="228"/>
      <c r="Q9" s="29" t="s">
        <v>187</v>
      </c>
      <c r="R9" s="7">
        <v>0.5</v>
      </c>
    </row>
    <row r="10" spans="1:18" x14ac:dyDescent="0.25">
      <c r="A10" s="81"/>
      <c r="B10" s="180"/>
      <c r="C10" s="180"/>
      <c r="D10" s="180"/>
      <c r="E10" s="180"/>
      <c r="F10" s="180"/>
      <c r="G10" s="97"/>
      <c r="H10" s="103"/>
      <c r="I10" s="89"/>
      <c r="K10" s="194"/>
      <c r="L10" s="183"/>
      <c r="M10" s="177"/>
      <c r="N10" s="177"/>
      <c r="O10" s="228"/>
      <c r="Q10" s="29" t="s">
        <v>196</v>
      </c>
      <c r="R10" s="7">
        <v>10</v>
      </c>
    </row>
    <row r="11" spans="1:18" ht="15" customHeight="1" x14ac:dyDescent="0.25">
      <c r="A11" s="81"/>
      <c r="B11" s="180"/>
      <c r="C11" s="180"/>
      <c r="D11" s="180"/>
      <c r="E11" s="180"/>
      <c r="F11" s="180"/>
      <c r="G11" s="97"/>
      <c r="H11" s="103"/>
      <c r="I11" s="89"/>
      <c r="K11" s="194"/>
      <c r="L11" s="183" t="s">
        <v>176</v>
      </c>
      <c r="M11" s="177">
        <v>7</v>
      </c>
      <c r="N11" s="177" t="s">
        <v>173</v>
      </c>
      <c r="O11" s="228"/>
      <c r="Q11" s="29" t="s">
        <v>200</v>
      </c>
      <c r="R11" s="7">
        <v>15</v>
      </c>
    </row>
    <row r="12" spans="1:18" x14ac:dyDescent="0.25">
      <c r="A12" s="81"/>
      <c r="B12" s="180"/>
      <c r="C12" s="180"/>
      <c r="D12" s="180"/>
      <c r="E12" s="180"/>
      <c r="F12" s="180"/>
      <c r="G12" s="97"/>
      <c r="H12" s="103"/>
      <c r="I12" s="89"/>
      <c r="K12" s="194"/>
      <c r="L12" s="183"/>
      <c r="M12" s="177"/>
      <c r="N12" s="177"/>
      <c r="O12" s="228"/>
      <c r="Q12" s="29" t="s">
        <v>206</v>
      </c>
      <c r="R12" s="7">
        <f>M47</f>
        <v>100</v>
      </c>
    </row>
    <row r="13" spans="1:18" x14ac:dyDescent="0.25">
      <c r="A13" s="81"/>
      <c r="B13" s="180"/>
      <c r="C13" s="180"/>
      <c r="D13" s="180"/>
      <c r="E13" s="180"/>
      <c r="F13" s="180"/>
      <c r="G13" s="97"/>
      <c r="H13" s="103"/>
      <c r="I13" s="89"/>
      <c r="K13" s="194"/>
      <c r="L13" s="183" t="s">
        <v>177</v>
      </c>
      <c r="M13" s="177">
        <v>3</v>
      </c>
      <c r="N13" s="177" t="s">
        <v>173</v>
      </c>
      <c r="O13" s="228"/>
      <c r="Q13" s="29" t="s">
        <v>208</v>
      </c>
      <c r="R13" s="7">
        <f>M48</f>
        <v>30</v>
      </c>
    </row>
    <row r="14" spans="1:18" x14ac:dyDescent="0.25">
      <c r="A14" s="81"/>
      <c r="B14" s="180"/>
      <c r="C14" s="180"/>
      <c r="D14" s="180"/>
      <c r="E14" s="180"/>
      <c r="F14" s="180"/>
      <c r="G14" s="97"/>
      <c r="H14" s="103"/>
      <c r="I14" s="89"/>
      <c r="K14" s="194"/>
      <c r="L14" s="183"/>
      <c r="M14" s="177"/>
      <c r="N14" s="177"/>
      <c r="O14" s="228"/>
      <c r="Q14" s="29" t="s">
        <v>210</v>
      </c>
      <c r="R14" s="7">
        <f>M50</f>
        <v>180</v>
      </c>
    </row>
    <row r="15" spans="1:18" x14ac:dyDescent="0.25">
      <c r="A15" s="81"/>
      <c r="B15" s="180"/>
      <c r="C15" s="180"/>
      <c r="D15" s="180"/>
      <c r="E15" s="180"/>
      <c r="F15" s="180"/>
      <c r="G15" s="97"/>
      <c r="H15" s="103"/>
      <c r="I15" s="89"/>
      <c r="K15" s="194" t="s">
        <v>185</v>
      </c>
      <c r="L15" s="183" t="s">
        <v>178</v>
      </c>
      <c r="M15" s="177">
        <v>3</v>
      </c>
      <c r="N15" s="177" t="s">
        <v>173</v>
      </c>
      <c r="O15" s="228"/>
      <c r="Q15" s="29" t="s">
        <v>212</v>
      </c>
      <c r="R15" s="7">
        <f>M54</f>
        <v>30</v>
      </c>
    </row>
    <row r="16" spans="1:18" x14ac:dyDescent="0.25">
      <c r="A16" s="81"/>
      <c r="B16" s="180"/>
      <c r="C16" s="180"/>
      <c r="D16" s="180"/>
      <c r="E16" s="180"/>
      <c r="F16" s="180"/>
      <c r="G16" s="97"/>
      <c r="H16" s="103"/>
      <c r="I16" s="89"/>
      <c r="K16" s="194"/>
      <c r="L16" s="183"/>
      <c r="M16" s="177"/>
      <c r="N16" s="177"/>
      <c r="O16" s="228"/>
      <c r="Q16" s="29" t="s">
        <v>216</v>
      </c>
      <c r="R16" s="7">
        <f>M56</f>
        <v>6</v>
      </c>
    </row>
    <row r="17" spans="1:18" x14ac:dyDescent="0.25">
      <c r="A17" s="81"/>
      <c r="B17" s="180"/>
      <c r="C17" s="180"/>
      <c r="D17" s="180"/>
      <c r="E17" s="180"/>
      <c r="F17" s="180"/>
      <c r="G17" s="97"/>
      <c r="H17" s="103"/>
      <c r="I17" s="89"/>
      <c r="K17" s="194"/>
      <c r="L17" s="183"/>
      <c r="M17" s="177"/>
      <c r="N17" s="177"/>
      <c r="O17" s="228"/>
      <c r="Q17" s="29" t="s">
        <v>218</v>
      </c>
      <c r="R17" s="7">
        <f>M58</f>
        <v>30</v>
      </c>
    </row>
    <row r="18" spans="1:18" x14ac:dyDescent="0.25">
      <c r="A18" s="81"/>
      <c r="B18" s="180"/>
      <c r="C18" s="180"/>
      <c r="D18" s="180"/>
      <c r="E18" s="180"/>
      <c r="F18" s="180"/>
      <c r="G18" s="97"/>
      <c r="H18" s="103"/>
      <c r="I18" s="89"/>
      <c r="K18" s="194"/>
      <c r="L18" s="183" t="s">
        <v>179</v>
      </c>
      <c r="M18" s="177">
        <v>3</v>
      </c>
      <c r="N18" s="177" t="s">
        <v>173</v>
      </c>
      <c r="O18" s="228"/>
      <c r="Q18" s="29" t="s">
        <v>220</v>
      </c>
      <c r="R18" s="7">
        <f>M61</f>
        <v>2</v>
      </c>
    </row>
    <row r="19" spans="1:18" x14ac:dyDescent="0.25">
      <c r="A19" s="81"/>
      <c r="B19" s="180"/>
      <c r="C19" s="180"/>
      <c r="D19" s="180"/>
      <c r="E19" s="180"/>
      <c r="F19" s="180"/>
      <c r="G19" s="97"/>
      <c r="H19" s="103"/>
      <c r="I19" s="89"/>
      <c r="K19" s="194"/>
      <c r="L19" s="183"/>
      <c r="M19" s="177"/>
      <c r="N19" s="177"/>
      <c r="O19" s="228"/>
      <c r="Q19" s="29" t="s">
        <v>222</v>
      </c>
      <c r="R19" s="7">
        <f>M64</f>
        <v>2</v>
      </c>
    </row>
    <row r="20" spans="1:18" x14ac:dyDescent="0.25">
      <c r="A20" s="81"/>
      <c r="B20" s="180"/>
      <c r="C20" s="180"/>
      <c r="D20" s="180"/>
      <c r="E20" s="180"/>
      <c r="F20" s="180"/>
      <c r="G20" s="97"/>
      <c r="H20" s="103"/>
      <c r="I20" s="89"/>
      <c r="K20" s="194"/>
      <c r="L20" s="183"/>
      <c r="M20" s="177"/>
      <c r="N20" s="177"/>
      <c r="O20" s="228"/>
      <c r="Q20" s="29" t="s">
        <v>224</v>
      </c>
      <c r="R20" s="7">
        <f>M67</f>
        <v>108</v>
      </c>
    </row>
    <row r="21" spans="1:18" x14ac:dyDescent="0.25">
      <c r="A21" s="81"/>
      <c r="B21" s="180"/>
      <c r="C21" s="180"/>
      <c r="D21" s="180"/>
      <c r="E21" s="180"/>
      <c r="F21" s="180"/>
      <c r="G21" s="97"/>
      <c r="H21" s="103"/>
      <c r="I21" s="89"/>
      <c r="K21" s="194"/>
      <c r="L21" s="183" t="s">
        <v>180</v>
      </c>
      <c r="M21" s="177">
        <v>2</v>
      </c>
      <c r="N21" s="177" t="s">
        <v>173</v>
      </c>
      <c r="O21" s="228"/>
      <c r="Q21" s="29" t="s">
        <v>229</v>
      </c>
      <c r="R21" s="7">
        <f>M68</f>
        <v>6</v>
      </c>
    </row>
    <row r="22" spans="1:18" x14ac:dyDescent="0.25">
      <c r="A22" s="81"/>
      <c r="B22" s="180"/>
      <c r="C22" s="180"/>
      <c r="D22" s="180"/>
      <c r="E22" s="180"/>
      <c r="F22" s="180"/>
      <c r="G22" s="97"/>
      <c r="H22" s="103"/>
      <c r="I22" s="89"/>
      <c r="K22" s="194"/>
      <c r="L22" s="183"/>
      <c r="M22" s="177"/>
      <c r="N22" s="177"/>
      <c r="O22" s="228"/>
      <c r="Q22" s="29" t="s">
        <v>231</v>
      </c>
      <c r="R22" s="7">
        <f>M69</f>
        <v>8</v>
      </c>
    </row>
    <row r="23" spans="1:18" x14ac:dyDescent="0.25">
      <c r="A23" s="81"/>
      <c r="B23" s="180"/>
      <c r="C23" s="180"/>
      <c r="D23" s="180"/>
      <c r="E23" s="180"/>
      <c r="F23" s="180"/>
      <c r="G23" s="97"/>
      <c r="H23" s="103"/>
      <c r="I23" s="89"/>
      <c r="K23" s="194"/>
      <c r="L23" s="183"/>
      <c r="M23" s="177"/>
      <c r="N23" s="177"/>
      <c r="O23" s="228"/>
      <c r="Q23" s="29" t="s">
        <v>232</v>
      </c>
    </row>
    <row r="24" spans="1:18" x14ac:dyDescent="0.25">
      <c r="A24" s="81"/>
      <c r="B24" s="180"/>
      <c r="C24" s="180"/>
      <c r="D24" s="180"/>
      <c r="E24" s="180"/>
      <c r="F24" s="180"/>
      <c r="G24" s="97"/>
      <c r="H24" s="103"/>
      <c r="I24" s="89"/>
      <c r="K24" s="194" t="s">
        <v>181</v>
      </c>
      <c r="L24" s="183" t="s">
        <v>182</v>
      </c>
      <c r="M24" s="177"/>
      <c r="N24" s="177"/>
      <c r="O24" s="228" t="s">
        <v>184</v>
      </c>
    </row>
    <row r="25" spans="1:18" ht="15.75" thickBot="1" x14ac:dyDescent="0.3">
      <c r="A25" s="81"/>
      <c r="B25" s="218"/>
      <c r="C25" s="218"/>
      <c r="D25" s="218"/>
      <c r="E25" s="218"/>
      <c r="F25" s="218"/>
      <c r="G25" s="84"/>
      <c r="H25" s="85"/>
      <c r="I25" s="86"/>
      <c r="K25" s="194"/>
      <c r="L25" s="183"/>
      <c r="M25" s="177"/>
      <c r="N25" s="177"/>
      <c r="O25" s="228"/>
    </row>
    <row r="26" spans="1:18" ht="15.75" thickBot="1" x14ac:dyDescent="0.3">
      <c r="A26" s="219" t="s">
        <v>20</v>
      </c>
      <c r="B26" s="200"/>
      <c r="C26" s="200"/>
      <c r="D26" s="200"/>
      <c r="E26" s="200"/>
      <c r="F26" s="200"/>
      <c r="G26" s="201"/>
      <c r="H26" s="52">
        <f>SUM(H6:H25)</f>
        <v>23</v>
      </c>
      <c r="I26" s="23"/>
      <c r="K26" s="194" t="s">
        <v>183</v>
      </c>
      <c r="L26" s="183" t="s">
        <v>186</v>
      </c>
      <c r="M26" s="177">
        <v>2</v>
      </c>
      <c r="N26" s="177" t="s">
        <v>173</v>
      </c>
      <c r="O26" s="228"/>
    </row>
    <row r="27" spans="1:18" x14ac:dyDescent="0.25">
      <c r="A27" s="81">
        <v>1</v>
      </c>
      <c r="B27" s="179" t="s">
        <v>297</v>
      </c>
      <c r="C27" s="180"/>
      <c r="D27" s="180"/>
      <c r="E27" s="180"/>
      <c r="F27" s="181"/>
      <c r="G27" s="82"/>
      <c r="H27" s="81">
        <v>15</v>
      </c>
      <c r="I27" s="89" t="s">
        <v>290</v>
      </c>
      <c r="K27" s="194"/>
      <c r="L27" s="183"/>
      <c r="M27" s="177"/>
      <c r="N27" s="177"/>
      <c r="O27" s="228"/>
    </row>
    <row r="28" spans="1:18" x14ac:dyDescent="0.25">
      <c r="A28" s="81">
        <v>2</v>
      </c>
      <c r="B28" s="179" t="s">
        <v>298</v>
      </c>
      <c r="C28" s="180"/>
      <c r="D28" s="180"/>
      <c r="E28" s="180"/>
      <c r="F28" s="181"/>
      <c r="G28" s="82"/>
      <c r="H28" s="81">
        <v>50</v>
      </c>
      <c r="I28" s="89" t="s">
        <v>290</v>
      </c>
      <c r="K28" s="194" t="s">
        <v>187</v>
      </c>
      <c r="L28" s="17" t="s">
        <v>188</v>
      </c>
      <c r="M28" s="19">
        <v>0.5</v>
      </c>
      <c r="N28" s="19" t="s">
        <v>191</v>
      </c>
      <c r="O28" s="34"/>
    </row>
    <row r="29" spans="1:18" x14ac:dyDescent="0.25">
      <c r="A29" s="81">
        <v>3</v>
      </c>
      <c r="B29" s="202" t="s">
        <v>299</v>
      </c>
      <c r="C29" s="203"/>
      <c r="D29" s="203"/>
      <c r="E29" s="203"/>
      <c r="F29" s="204"/>
      <c r="G29" s="88">
        <v>5</v>
      </c>
      <c r="H29" s="89">
        <v>10</v>
      </c>
      <c r="I29" s="89" t="s">
        <v>290</v>
      </c>
      <c r="K29" s="194"/>
      <c r="L29" s="17" t="s">
        <v>189</v>
      </c>
      <c r="M29" s="19">
        <v>2</v>
      </c>
      <c r="N29" s="19" t="s">
        <v>192</v>
      </c>
      <c r="O29" s="34"/>
    </row>
    <row r="30" spans="1:18" x14ac:dyDescent="0.25">
      <c r="A30" s="81"/>
      <c r="B30" s="202"/>
      <c r="C30" s="203"/>
      <c r="D30" s="203"/>
      <c r="E30" s="203"/>
      <c r="F30" s="204"/>
      <c r="G30" s="88"/>
      <c r="H30" s="89"/>
      <c r="I30" s="89"/>
      <c r="K30" s="194"/>
      <c r="L30" s="183" t="s">
        <v>190</v>
      </c>
      <c r="M30" s="177">
        <v>2</v>
      </c>
      <c r="N30" s="177" t="s">
        <v>192</v>
      </c>
      <c r="O30" s="228"/>
    </row>
    <row r="31" spans="1:18" x14ac:dyDescent="0.25">
      <c r="A31" s="81"/>
      <c r="B31" s="202"/>
      <c r="C31" s="203"/>
      <c r="D31" s="203"/>
      <c r="E31" s="203"/>
      <c r="F31" s="204"/>
      <c r="G31" s="88"/>
      <c r="H31" s="89"/>
      <c r="I31" s="89"/>
      <c r="K31" s="194"/>
      <c r="L31" s="183"/>
      <c r="M31" s="177"/>
      <c r="N31" s="177"/>
      <c r="O31" s="228"/>
    </row>
    <row r="32" spans="1:18" x14ac:dyDescent="0.25">
      <c r="A32" s="81"/>
      <c r="B32" s="202"/>
      <c r="C32" s="203"/>
      <c r="D32" s="203"/>
      <c r="E32" s="203"/>
      <c r="F32" s="204"/>
      <c r="G32" s="88"/>
      <c r="H32" s="89"/>
      <c r="I32" s="89"/>
      <c r="K32" s="194" t="s">
        <v>196</v>
      </c>
      <c r="L32" s="183" t="s">
        <v>193</v>
      </c>
      <c r="M32" s="177">
        <v>10</v>
      </c>
      <c r="N32" s="177" t="s">
        <v>173</v>
      </c>
      <c r="O32" s="228"/>
    </row>
    <row r="33" spans="1:15" ht="15" customHeight="1" x14ac:dyDescent="0.25">
      <c r="A33" s="81"/>
      <c r="B33" s="202"/>
      <c r="C33" s="203"/>
      <c r="D33" s="203"/>
      <c r="E33" s="203"/>
      <c r="F33" s="204"/>
      <c r="G33" s="88"/>
      <c r="H33" s="89"/>
      <c r="I33" s="89"/>
      <c r="K33" s="194"/>
      <c r="L33" s="183"/>
      <c r="M33" s="177"/>
      <c r="N33" s="177"/>
      <c r="O33" s="228"/>
    </row>
    <row r="34" spans="1:15" x14ac:dyDescent="0.25">
      <c r="A34" s="81"/>
      <c r="B34" s="202"/>
      <c r="C34" s="203"/>
      <c r="D34" s="203"/>
      <c r="E34" s="203"/>
      <c r="F34" s="204"/>
      <c r="G34" s="88"/>
      <c r="H34" s="89"/>
      <c r="I34" s="89"/>
      <c r="K34" s="194"/>
      <c r="L34" s="183"/>
      <c r="M34" s="177"/>
      <c r="N34" s="177"/>
      <c r="O34" s="228"/>
    </row>
    <row r="35" spans="1:15" x14ac:dyDescent="0.25">
      <c r="A35" s="81"/>
      <c r="B35" s="202"/>
      <c r="C35" s="203"/>
      <c r="D35" s="203"/>
      <c r="E35" s="203"/>
      <c r="F35" s="204"/>
      <c r="G35" s="88"/>
      <c r="H35" s="89"/>
      <c r="I35" s="89"/>
      <c r="K35" s="194"/>
      <c r="L35" s="183" t="s">
        <v>194</v>
      </c>
      <c r="M35" s="177">
        <v>15</v>
      </c>
      <c r="N35" s="177" t="s">
        <v>173</v>
      </c>
      <c r="O35" s="228"/>
    </row>
    <row r="36" spans="1:15" ht="15" customHeight="1" x14ac:dyDescent="0.25">
      <c r="A36" s="81"/>
      <c r="B36" s="202"/>
      <c r="C36" s="203"/>
      <c r="D36" s="203"/>
      <c r="E36" s="203"/>
      <c r="F36" s="204"/>
      <c r="G36" s="88"/>
      <c r="H36" s="89"/>
      <c r="I36" s="89"/>
      <c r="K36" s="194"/>
      <c r="L36" s="183"/>
      <c r="M36" s="177"/>
      <c r="N36" s="177"/>
      <c r="O36" s="228"/>
    </row>
    <row r="37" spans="1:15" x14ac:dyDescent="0.25">
      <c r="A37" s="81"/>
      <c r="B37" s="202"/>
      <c r="C37" s="203"/>
      <c r="D37" s="203"/>
      <c r="E37" s="203"/>
      <c r="F37" s="204"/>
      <c r="G37" s="88"/>
      <c r="H37" s="89"/>
      <c r="I37" s="89"/>
      <c r="K37" s="194"/>
      <c r="L37" s="183"/>
      <c r="M37" s="177"/>
      <c r="N37" s="177"/>
      <c r="O37" s="228"/>
    </row>
    <row r="38" spans="1:15" ht="15" customHeight="1" x14ac:dyDescent="0.25">
      <c r="A38" s="81"/>
      <c r="B38" s="202"/>
      <c r="C38" s="203"/>
      <c r="D38" s="203"/>
      <c r="E38" s="203"/>
      <c r="F38" s="204"/>
      <c r="G38" s="88"/>
      <c r="H38" s="89"/>
      <c r="I38" s="89"/>
      <c r="K38" s="194"/>
      <c r="L38" s="183" t="s">
        <v>195</v>
      </c>
      <c r="M38" s="177">
        <v>3</v>
      </c>
      <c r="N38" s="177" t="s">
        <v>173</v>
      </c>
      <c r="O38" s="228"/>
    </row>
    <row r="39" spans="1:15" x14ac:dyDescent="0.25">
      <c r="A39" s="81"/>
      <c r="B39" s="202"/>
      <c r="C39" s="203"/>
      <c r="D39" s="203"/>
      <c r="E39" s="203"/>
      <c r="F39" s="204"/>
      <c r="G39" s="88"/>
      <c r="H39" s="89"/>
      <c r="I39" s="89"/>
      <c r="K39" s="194"/>
      <c r="L39" s="183"/>
      <c r="M39" s="177"/>
      <c r="N39" s="177"/>
      <c r="O39" s="228"/>
    </row>
    <row r="40" spans="1:15" x14ac:dyDescent="0.25">
      <c r="A40" s="81"/>
      <c r="B40" s="202"/>
      <c r="C40" s="203"/>
      <c r="D40" s="203"/>
      <c r="E40" s="203"/>
      <c r="F40" s="204"/>
      <c r="G40" s="88"/>
      <c r="H40" s="89"/>
      <c r="I40" s="89"/>
      <c r="K40" s="194"/>
      <c r="L40" s="183"/>
      <c r="M40" s="177"/>
      <c r="N40" s="177"/>
      <c r="O40" s="228"/>
    </row>
    <row r="41" spans="1:15" x14ac:dyDescent="0.25">
      <c r="A41" s="81"/>
      <c r="B41" s="202"/>
      <c r="C41" s="203"/>
      <c r="D41" s="203"/>
      <c r="E41" s="203"/>
      <c r="F41" s="204"/>
      <c r="G41" s="88"/>
      <c r="H41" s="89"/>
      <c r="I41" s="89"/>
      <c r="K41" s="194" t="s">
        <v>200</v>
      </c>
      <c r="L41" s="183" t="s">
        <v>197</v>
      </c>
      <c r="M41" s="19">
        <v>15</v>
      </c>
      <c r="N41" s="19" t="s">
        <v>201</v>
      </c>
      <c r="O41" s="34"/>
    </row>
    <row r="42" spans="1:15" x14ac:dyDescent="0.25">
      <c r="A42" s="81"/>
      <c r="B42" s="202"/>
      <c r="C42" s="203"/>
      <c r="D42" s="203"/>
      <c r="E42" s="203"/>
      <c r="F42" s="204"/>
      <c r="G42" s="88"/>
      <c r="H42" s="89"/>
      <c r="I42" s="89"/>
      <c r="K42" s="194"/>
      <c r="L42" s="183"/>
      <c r="M42" s="19">
        <v>5</v>
      </c>
      <c r="N42" s="19" t="s">
        <v>202</v>
      </c>
      <c r="O42" s="34"/>
    </row>
    <row r="43" spans="1:15" x14ac:dyDescent="0.25">
      <c r="A43" s="81"/>
      <c r="B43" s="202"/>
      <c r="C43" s="203"/>
      <c r="D43" s="203"/>
      <c r="E43" s="203"/>
      <c r="F43" s="204"/>
      <c r="G43" s="88"/>
      <c r="H43" s="89"/>
      <c r="I43" s="89"/>
      <c r="K43" s="194"/>
      <c r="L43" s="183" t="s">
        <v>198</v>
      </c>
      <c r="M43" s="19">
        <v>50</v>
      </c>
      <c r="N43" s="19" t="s">
        <v>201</v>
      </c>
      <c r="O43" s="228" t="s">
        <v>204</v>
      </c>
    </row>
    <row r="44" spans="1:15" x14ac:dyDescent="0.25">
      <c r="A44" s="81"/>
      <c r="B44" s="202"/>
      <c r="C44" s="203"/>
      <c r="D44" s="203"/>
      <c r="E44" s="203"/>
      <c r="F44" s="204"/>
      <c r="G44" s="88"/>
      <c r="H44" s="89"/>
      <c r="I44" s="89"/>
      <c r="K44" s="194"/>
      <c r="L44" s="183"/>
      <c r="M44" s="19">
        <v>2</v>
      </c>
      <c r="N44" s="19" t="s">
        <v>203</v>
      </c>
      <c r="O44" s="228"/>
    </row>
    <row r="45" spans="1:15" x14ac:dyDescent="0.25">
      <c r="A45" s="81"/>
      <c r="B45" s="202"/>
      <c r="C45" s="203"/>
      <c r="D45" s="203"/>
      <c r="E45" s="203"/>
      <c r="F45" s="204"/>
      <c r="G45" s="88"/>
      <c r="H45" s="89"/>
      <c r="I45" s="89"/>
      <c r="K45" s="194"/>
      <c r="L45" s="183" t="s">
        <v>199</v>
      </c>
      <c r="M45" s="177">
        <v>5</v>
      </c>
      <c r="N45" s="177" t="s">
        <v>202</v>
      </c>
      <c r="O45" s="228"/>
    </row>
    <row r="46" spans="1:15" x14ac:dyDescent="0.25">
      <c r="A46" s="81"/>
      <c r="B46" s="202"/>
      <c r="C46" s="203"/>
      <c r="D46" s="203"/>
      <c r="E46" s="203"/>
      <c r="F46" s="204"/>
      <c r="G46" s="88"/>
      <c r="H46" s="89"/>
      <c r="I46" s="89"/>
      <c r="K46" s="194"/>
      <c r="L46" s="183"/>
      <c r="M46" s="177"/>
      <c r="N46" s="177"/>
      <c r="O46" s="228"/>
    </row>
    <row r="47" spans="1:15" x14ac:dyDescent="0.25">
      <c r="A47" s="81"/>
      <c r="B47" s="202"/>
      <c r="C47" s="203"/>
      <c r="D47" s="203"/>
      <c r="E47" s="203"/>
      <c r="F47" s="204"/>
      <c r="G47" s="88"/>
      <c r="H47" s="89"/>
      <c r="I47" s="89"/>
      <c r="K47" s="14" t="s">
        <v>206</v>
      </c>
      <c r="L47" s="17" t="s">
        <v>205</v>
      </c>
      <c r="M47" s="19">
        <v>100</v>
      </c>
      <c r="N47" s="19" t="s">
        <v>155</v>
      </c>
      <c r="O47" s="34"/>
    </row>
    <row r="48" spans="1:15" ht="15.75" thickBot="1" x14ac:dyDescent="0.3">
      <c r="A48" s="81"/>
      <c r="B48" s="205"/>
      <c r="C48" s="206"/>
      <c r="D48" s="206"/>
      <c r="E48" s="206"/>
      <c r="F48" s="207"/>
      <c r="G48" s="91"/>
      <c r="H48" s="92"/>
      <c r="I48" s="92"/>
      <c r="K48" s="194" t="s">
        <v>208</v>
      </c>
      <c r="L48" s="183" t="s">
        <v>207</v>
      </c>
      <c r="M48" s="177">
        <v>30</v>
      </c>
      <c r="N48" s="177" t="s">
        <v>155</v>
      </c>
      <c r="O48" s="228"/>
    </row>
    <row r="49" spans="1:15" ht="15.75" thickBot="1" x14ac:dyDescent="0.3">
      <c r="A49" s="200" t="s">
        <v>21</v>
      </c>
      <c r="B49" s="200"/>
      <c r="C49" s="200"/>
      <c r="D49" s="200"/>
      <c r="E49" s="200"/>
      <c r="F49" s="200"/>
      <c r="G49" s="201"/>
      <c r="H49" s="53">
        <f>SUM(H27:H48)</f>
        <v>75</v>
      </c>
      <c r="I49" s="23"/>
      <c r="K49" s="194"/>
      <c r="L49" s="183"/>
      <c r="M49" s="177"/>
      <c r="N49" s="177"/>
      <c r="O49" s="228"/>
    </row>
    <row r="50" spans="1:15" ht="15.75" thickBot="1" x14ac:dyDescent="0.3">
      <c r="A50" s="200" t="s">
        <v>99</v>
      </c>
      <c r="B50" s="200"/>
      <c r="C50" s="200"/>
      <c r="D50" s="200"/>
      <c r="E50" s="200"/>
      <c r="F50" s="200"/>
      <c r="G50" s="201"/>
      <c r="H50" s="53">
        <f>H26+H49</f>
        <v>98</v>
      </c>
      <c r="I50" s="23"/>
      <c r="K50" s="194" t="s">
        <v>210</v>
      </c>
      <c r="L50" s="183" t="s">
        <v>209</v>
      </c>
      <c r="M50" s="177">
        <v>180</v>
      </c>
      <c r="N50" s="177" t="s">
        <v>155</v>
      </c>
      <c r="O50" s="228"/>
    </row>
    <row r="51" spans="1:15" x14ac:dyDescent="0.25">
      <c r="K51" s="194"/>
      <c r="L51" s="183"/>
      <c r="M51" s="177"/>
      <c r="N51" s="177"/>
      <c r="O51" s="228"/>
    </row>
    <row r="52" spans="1:15" x14ac:dyDescent="0.25">
      <c r="K52" s="194"/>
      <c r="L52" s="183"/>
      <c r="M52" s="177"/>
      <c r="N52" s="177"/>
      <c r="O52" s="228"/>
    </row>
    <row r="53" spans="1:15" x14ac:dyDescent="0.25">
      <c r="K53" s="194"/>
      <c r="L53" s="183"/>
      <c r="M53" s="177"/>
      <c r="N53" s="177"/>
      <c r="O53" s="228"/>
    </row>
    <row r="54" spans="1:15" x14ac:dyDescent="0.25">
      <c r="K54" s="194" t="s">
        <v>212</v>
      </c>
      <c r="L54" s="183" t="s">
        <v>211</v>
      </c>
      <c r="M54" s="177">
        <v>30</v>
      </c>
      <c r="N54" s="177" t="s">
        <v>155</v>
      </c>
      <c r="O54" s="228" t="s">
        <v>213</v>
      </c>
    </row>
    <row r="55" spans="1:15" x14ac:dyDescent="0.25">
      <c r="K55" s="194"/>
      <c r="L55" s="183"/>
      <c r="M55" s="177"/>
      <c r="N55" s="177"/>
      <c r="O55" s="228"/>
    </row>
    <row r="56" spans="1:15" x14ac:dyDescent="0.25">
      <c r="K56" s="194" t="s">
        <v>216</v>
      </c>
      <c r="L56" s="183" t="s">
        <v>214</v>
      </c>
      <c r="M56" s="177">
        <v>6</v>
      </c>
      <c r="N56" s="177" t="s">
        <v>173</v>
      </c>
      <c r="O56" s="228" t="s">
        <v>215</v>
      </c>
    </row>
    <row r="57" spans="1:15" x14ac:dyDescent="0.25">
      <c r="K57" s="194"/>
      <c r="L57" s="183"/>
      <c r="M57" s="177"/>
      <c r="N57" s="177"/>
      <c r="O57" s="228"/>
    </row>
    <row r="58" spans="1:15" x14ac:dyDescent="0.25">
      <c r="K58" s="194" t="s">
        <v>218</v>
      </c>
      <c r="L58" s="183" t="s">
        <v>217</v>
      </c>
      <c r="M58" s="177">
        <v>30</v>
      </c>
      <c r="N58" s="177" t="s">
        <v>155</v>
      </c>
      <c r="O58" s="228" t="s">
        <v>213</v>
      </c>
    </row>
    <row r="59" spans="1:15" x14ac:dyDescent="0.25">
      <c r="K59" s="194"/>
      <c r="L59" s="183"/>
      <c r="M59" s="177"/>
      <c r="N59" s="177"/>
      <c r="O59" s="228"/>
    </row>
    <row r="60" spans="1:15" x14ac:dyDescent="0.25">
      <c r="K60" s="194"/>
      <c r="L60" s="183"/>
      <c r="M60" s="177"/>
      <c r="N60" s="177"/>
      <c r="O60" s="228"/>
    </row>
    <row r="61" spans="1:15" x14ac:dyDescent="0.25">
      <c r="K61" s="194" t="s">
        <v>220</v>
      </c>
      <c r="L61" s="183" t="s">
        <v>219</v>
      </c>
      <c r="M61" s="177">
        <v>2</v>
      </c>
      <c r="N61" s="177" t="s">
        <v>173</v>
      </c>
      <c r="O61" s="228"/>
    </row>
    <row r="62" spans="1:15" x14ac:dyDescent="0.25">
      <c r="K62" s="194"/>
      <c r="L62" s="183"/>
      <c r="M62" s="177"/>
      <c r="N62" s="177"/>
      <c r="O62" s="228"/>
    </row>
    <row r="63" spans="1:15" x14ac:dyDescent="0.25">
      <c r="K63" s="194"/>
      <c r="L63" s="183"/>
      <c r="M63" s="177"/>
      <c r="N63" s="177"/>
      <c r="O63" s="228"/>
    </row>
    <row r="64" spans="1:15" x14ac:dyDescent="0.25">
      <c r="K64" s="194" t="s">
        <v>222</v>
      </c>
      <c r="L64" s="183" t="s">
        <v>221</v>
      </c>
      <c r="M64" s="177">
        <v>2</v>
      </c>
      <c r="N64" s="177" t="s">
        <v>173</v>
      </c>
      <c r="O64" s="228"/>
    </row>
    <row r="65" spans="11:15" x14ac:dyDescent="0.25">
      <c r="K65" s="194"/>
      <c r="L65" s="183"/>
      <c r="M65" s="177"/>
      <c r="N65" s="177"/>
      <c r="O65" s="228"/>
    </row>
    <row r="66" spans="11:15" x14ac:dyDescent="0.25">
      <c r="K66" s="194"/>
      <c r="L66" s="183"/>
      <c r="M66" s="177"/>
      <c r="N66" s="177"/>
      <c r="O66" s="228"/>
    </row>
    <row r="67" spans="11:15" ht="45" x14ac:dyDescent="0.25">
      <c r="K67" s="14" t="s">
        <v>224</v>
      </c>
      <c r="L67" s="17" t="s">
        <v>223</v>
      </c>
      <c r="M67" s="19">
        <v>108</v>
      </c>
      <c r="N67" s="19" t="s">
        <v>155</v>
      </c>
      <c r="O67" s="34" t="s">
        <v>225</v>
      </c>
    </row>
    <row r="68" spans="11:15" ht="30" x14ac:dyDescent="0.25">
      <c r="K68" s="14" t="s">
        <v>229</v>
      </c>
      <c r="L68" s="17" t="s">
        <v>226</v>
      </c>
      <c r="M68" s="19">
        <v>6</v>
      </c>
      <c r="N68" s="19" t="s">
        <v>227</v>
      </c>
      <c r="O68" s="34" t="s">
        <v>228</v>
      </c>
    </row>
    <row r="69" spans="11:15" ht="30" x14ac:dyDescent="0.25">
      <c r="K69" s="14" t="s">
        <v>231</v>
      </c>
      <c r="L69" s="17" t="s">
        <v>230</v>
      </c>
      <c r="M69" s="19">
        <v>8</v>
      </c>
      <c r="N69" s="19" t="s">
        <v>173</v>
      </c>
      <c r="O69" s="34" t="s">
        <v>213</v>
      </c>
    </row>
    <row r="70" spans="11:15" ht="30.75" thickBot="1" x14ac:dyDescent="0.3">
      <c r="K70" s="15" t="s">
        <v>232</v>
      </c>
      <c r="L70" s="33" t="s">
        <v>233</v>
      </c>
      <c r="M70" s="13"/>
      <c r="N70" s="13"/>
      <c r="O70" s="35" t="s">
        <v>234</v>
      </c>
    </row>
  </sheetData>
  <sheetProtection sheet="1" formatCells="0" formatColumns="0" formatRows="0"/>
  <mergeCells count="158">
    <mergeCell ref="B28:F28"/>
    <mergeCell ref="B31:F31"/>
    <mergeCell ref="B32:F32"/>
    <mergeCell ref="B33:F33"/>
    <mergeCell ref="B34:F34"/>
    <mergeCell ref="B29:F29"/>
    <mergeCell ref="K64:K66"/>
    <mergeCell ref="B44:F44"/>
    <mergeCell ref="A50:G50"/>
    <mergeCell ref="A49:G49"/>
    <mergeCell ref="B47:F47"/>
    <mergeCell ref="B48:F48"/>
    <mergeCell ref="B46:F46"/>
    <mergeCell ref="K56:K57"/>
    <mergeCell ref="K48:K49"/>
    <mergeCell ref="L48:L49"/>
    <mergeCell ref="L58:L60"/>
    <mergeCell ref="K58:K60"/>
    <mergeCell ref="K50:K53"/>
    <mergeCell ref="K54:K55"/>
    <mergeCell ref="L61:L63"/>
    <mergeCell ref="B36:F36"/>
    <mergeCell ref="N58:N60"/>
    <mergeCell ref="B45:F45"/>
    <mergeCell ref="L56:L57"/>
    <mergeCell ref="M54:M55"/>
    <mergeCell ref="L50:L53"/>
    <mergeCell ref="N61:N63"/>
    <mergeCell ref="B40:F40"/>
    <mergeCell ref="B41:F41"/>
    <mergeCell ref="K32:K40"/>
    <mergeCell ref="L32:L34"/>
    <mergeCell ref="B42:F42"/>
    <mergeCell ref="B43:F43"/>
    <mergeCell ref="B37:F37"/>
    <mergeCell ref="B38:F38"/>
    <mergeCell ref="B39:F39"/>
    <mergeCell ref="B35:F35"/>
    <mergeCell ref="L35:L37"/>
    <mergeCell ref="L38:L40"/>
    <mergeCell ref="N56:N57"/>
    <mergeCell ref="L45:L46"/>
    <mergeCell ref="K61:K63"/>
    <mergeCell ref="K41:K46"/>
    <mergeCell ref="L54:L55"/>
    <mergeCell ref="L43:L44"/>
    <mergeCell ref="L41:L42"/>
    <mergeCell ref="M35:M37"/>
    <mergeCell ref="N35:N37"/>
    <mergeCell ref="M15:M17"/>
    <mergeCell ref="O26:O27"/>
    <mergeCell ref="O21:O23"/>
    <mergeCell ref="M21:M23"/>
    <mergeCell ref="L24:L25"/>
    <mergeCell ref="M24:M25"/>
    <mergeCell ref="L26:L27"/>
    <mergeCell ref="M30:M31"/>
    <mergeCell ref="L30:L31"/>
    <mergeCell ref="M26:M27"/>
    <mergeCell ref="M32:M34"/>
    <mergeCell ref="N32:N34"/>
    <mergeCell ref="M18:M20"/>
    <mergeCell ref="L64:L66"/>
    <mergeCell ref="O58:O60"/>
    <mergeCell ref="N45:N46"/>
    <mergeCell ref="M48:M49"/>
    <mergeCell ref="M50:M53"/>
    <mergeCell ref="N48:N49"/>
    <mergeCell ref="O56:O57"/>
    <mergeCell ref="M45:M46"/>
    <mergeCell ref="N50:N53"/>
    <mergeCell ref="M56:M57"/>
    <mergeCell ref="O64:O66"/>
    <mergeCell ref="N64:N66"/>
    <mergeCell ref="M64:M66"/>
    <mergeCell ref="M58:M60"/>
    <mergeCell ref="M61:M63"/>
    <mergeCell ref="O54:O55"/>
    <mergeCell ref="O61:O63"/>
    <mergeCell ref="N54:N55"/>
    <mergeCell ref="O43:O44"/>
    <mergeCell ref="N38:N40"/>
    <mergeCell ref="M38:M40"/>
    <mergeCell ref="O3:O4"/>
    <mergeCell ref="N8:N10"/>
    <mergeCell ref="O8:O10"/>
    <mergeCell ref="O5:O6"/>
    <mergeCell ref="N5:N6"/>
    <mergeCell ref="O50:O53"/>
    <mergeCell ref="O24:O25"/>
    <mergeCell ref="O11:O12"/>
    <mergeCell ref="O30:O31"/>
    <mergeCell ref="O13:O14"/>
    <mergeCell ref="N21:N23"/>
    <mergeCell ref="N18:N20"/>
    <mergeCell ref="N15:N17"/>
    <mergeCell ref="O15:O17"/>
    <mergeCell ref="N26:N27"/>
    <mergeCell ref="O18:O20"/>
    <mergeCell ref="N30:N31"/>
    <mergeCell ref="N24:N25"/>
    <mergeCell ref="O45:O46"/>
    <mergeCell ref="O48:O49"/>
    <mergeCell ref="O32:O34"/>
    <mergeCell ref="O38:O40"/>
    <mergeCell ref="O35:O37"/>
    <mergeCell ref="M3:M4"/>
    <mergeCell ref="M5:M6"/>
    <mergeCell ref="N11:N12"/>
    <mergeCell ref="N13:N14"/>
    <mergeCell ref="M13:M14"/>
    <mergeCell ref="M8:M10"/>
    <mergeCell ref="M11:M12"/>
    <mergeCell ref="N3:N4"/>
    <mergeCell ref="L21:L23"/>
    <mergeCell ref="L18:L20"/>
    <mergeCell ref="L11:L12"/>
    <mergeCell ref="L15:L17"/>
    <mergeCell ref="L13:L14"/>
    <mergeCell ref="K3:K4"/>
    <mergeCell ref="L3:L4"/>
    <mergeCell ref="L8:L10"/>
    <mergeCell ref="K5:K6"/>
    <mergeCell ref="L5:L6"/>
    <mergeCell ref="K15:K23"/>
    <mergeCell ref="K8:K14"/>
    <mergeCell ref="B30:F30"/>
    <mergeCell ref="B23:F23"/>
    <mergeCell ref="B25:F25"/>
    <mergeCell ref="A26:G26"/>
    <mergeCell ref="B24:F24"/>
    <mergeCell ref="K26:K27"/>
    <mergeCell ref="K24:K25"/>
    <mergeCell ref="K28:K31"/>
    <mergeCell ref="B19:F19"/>
    <mergeCell ref="B22:F22"/>
    <mergeCell ref="B21:F21"/>
    <mergeCell ref="B15:F15"/>
    <mergeCell ref="B16:F16"/>
    <mergeCell ref="B18:F18"/>
    <mergeCell ref="B20:F20"/>
    <mergeCell ref="B17:F17"/>
    <mergeCell ref="B27:F27"/>
    <mergeCell ref="A1:I1"/>
    <mergeCell ref="A3:A5"/>
    <mergeCell ref="B3:F5"/>
    <mergeCell ref="G3:G5"/>
    <mergeCell ref="H3:H5"/>
    <mergeCell ref="I3:I5"/>
    <mergeCell ref="B14:F14"/>
    <mergeCell ref="B8:F8"/>
    <mergeCell ref="B11:F11"/>
    <mergeCell ref="B6:F6"/>
    <mergeCell ref="B7:F7"/>
    <mergeCell ref="B9:F9"/>
    <mergeCell ref="B12:F12"/>
    <mergeCell ref="B13:F13"/>
    <mergeCell ref="B10:F10"/>
  </mergeCells>
  <phoneticPr fontId="10" type="noConversion"/>
  <dataValidations count="6">
    <dataValidation type="list" allowBlank="1" showInputMessage="1" showErrorMessage="1" sqref="R5">
      <formula1>$M$8:$M$14</formula1>
    </dataValidation>
    <dataValidation type="list" allowBlank="1" showInputMessage="1" showErrorMessage="1" sqref="R6">
      <formula1>$M$15:$M$23</formula1>
    </dataValidation>
    <dataValidation type="list" allowBlank="1" showInputMessage="1" showErrorMessage="1" sqref="R9">
      <formula1>$M$28:$M$31</formula1>
    </dataValidation>
    <dataValidation type="list" allowBlank="1" showInputMessage="1" showErrorMessage="1" sqref="R10">
      <formula1>$M$32:$M$40</formula1>
    </dataValidation>
    <dataValidation type="list" allowBlank="1" showInputMessage="1" showErrorMessage="1" sqref="R11">
      <formula1>$M$41:$M$46</formula1>
    </dataValidation>
    <dataValidation type="list" allowBlank="1" showInputMessage="1" showErrorMessage="1" sqref="I6:I25 I27:I48">
      <formula1>"виконано"</formula1>
    </dataValidation>
  </dataValidations>
  <pageMargins left="0.70866141732283472" right="0.31496062992125984" top="0.55118110236220474" bottom="0.55118110236220474" header="0.31496062992125984" footer="0.31496062992125984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zoomScaleNormal="100" workbookViewId="0">
      <selection activeCell="I9" sqref="I9"/>
    </sheetView>
  </sheetViews>
  <sheetFormatPr defaultRowHeight="15" x14ac:dyDescent="0.25"/>
  <cols>
    <col min="1" max="1" width="9.140625" style="7"/>
    <col min="2" max="2" width="4.28515625" style="7" customWidth="1"/>
    <col min="3" max="3" width="19" style="7" customWidth="1"/>
    <col min="4" max="4" width="6.85546875" style="7" customWidth="1"/>
    <col min="5" max="5" width="11.85546875" style="7" customWidth="1"/>
    <col min="6" max="6" width="12.28515625" style="7" customWidth="1"/>
    <col min="7" max="7" width="12.7109375" style="7" customWidth="1"/>
    <col min="8" max="8" width="14.7109375" style="36" customWidth="1"/>
    <col min="9" max="16384" width="9.140625" style="7"/>
  </cols>
  <sheetData>
    <row r="1" spans="1:10" ht="21" thickBot="1" x14ac:dyDescent="0.3">
      <c r="A1" s="232" t="s">
        <v>236</v>
      </c>
      <c r="B1" s="233"/>
      <c r="C1" s="233"/>
      <c r="D1" s="234"/>
      <c r="E1" s="234"/>
      <c r="F1" s="234"/>
      <c r="G1" s="234"/>
      <c r="H1" s="113" t="s">
        <v>266</v>
      </c>
      <c r="I1" s="114">
        <f>1548*Титул!D32</f>
        <v>1548</v>
      </c>
    </row>
    <row r="2" spans="1:10" ht="30" x14ac:dyDescent="0.25">
      <c r="A2" s="237"/>
      <c r="B2" s="238"/>
      <c r="C2" s="238"/>
      <c r="D2" s="16" t="s">
        <v>237</v>
      </c>
      <c r="E2" s="16" t="s">
        <v>238</v>
      </c>
      <c r="F2" s="16" t="s">
        <v>239</v>
      </c>
      <c r="G2" s="16" t="s">
        <v>240</v>
      </c>
      <c r="H2" s="19" t="s">
        <v>241</v>
      </c>
      <c r="I2" s="16" t="s">
        <v>300</v>
      </c>
      <c r="J2" s="16" t="s">
        <v>267</v>
      </c>
    </row>
    <row r="3" spans="1:10" ht="35.25" customHeight="1" thickBot="1" x14ac:dyDescent="0.3">
      <c r="A3" s="235" t="s">
        <v>258</v>
      </c>
      <c r="B3" s="236"/>
      <c r="C3" s="236"/>
      <c r="D3" s="16">
        <f>'Навчальна робота'!AK35</f>
        <v>0</v>
      </c>
      <c r="E3" s="16">
        <f>'Методична робота'!H52</f>
        <v>717.6</v>
      </c>
      <c r="F3" s="16">
        <f>'Наукова робота'!H50</f>
        <v>0</v>
      </c>
      <c r="G3" s="16">
        <f>'Організаційна робота'!H50</f>
        <v>98</v>
      </c>
      <c r="H3" s="19">
        <f>SUM(D3:G3)</f>
        <v>815.6</v>
      </c>
      <c r="I3" s="16">
        <f>IF(H3&gt;I1,H3-I1,0)</f>
        <v>0</v>
      </c>
      <c r="J3" s="16">
        <f>IF(H3&gt;I1,0,I1-H3)</f>
        <v>732.4</v>
      </c>
    </row>
    <row r="5" spans="1:10" ht="15" customHeight="1" x14ac:dyDescent="0.25">
      <c r="A5" s="239" t="s">
        <v>242</v>
      </c>
      <c r="B5" s="239"/>
      <c r="C5" s="239"/>
      <c r="D5" s="239"/>
      <c r="E5" s="240" t="s">
        <v>245</v>
      </c>
      <c r="F5" s="240"/>
      <c r="G5" s="240"/>
      <c r="H5" s="240"/>
    </row>
    <row r="6" spans="1:10" x14ac:dyDescent="0.25">
      <c r="A6" s="104"/>
      <c r="B6" s="104"/>
      <c r="C6" s="104"/>
      <c r="D6" s="104"/>
      <c r="E6" s="105"/>
      <c r="F6" s="105"/>
      <c r="G6" s="105"/>
      <c r="H6" s="105"/>
    </row>
    <row r="7" spans="1:10" x14ac:dyDescent="0.25">
      <c r="A7" s="231"/>
      <c r="B7" s="231"/>
      <c r="C7" s="231"/>
      <c r="D7" s="106"/>
      <c r="E7" s="107" t="s">
        <v>246</v>
      </c>
      <c r="F7" s="108" t="s">
        <v>249</v>
      </c>
      <c r="G7" s="108"/>
      <c r="H7" s="109" t="s">
        <v>251</v>
      </c>
    </row>
    <row r="8" spans="1:10" ht="17.25" customHeight="1" x14ac:dyDescent="0.25">
      <c r="A8" s="104"/>
      <c r="B8" s="104"/>
      <c r="C8" s="104"/>
      <c r="D8" s="104"/>
      <c r="E8" s="104"/>
      <c r="F8" s="104"/>
      <c r="G8" s="104"/>
      <c r="H8" s="110"/>
    </row>
    <row r="9" spans="1:10" x14ac:dyDescent="0.25">
      <c r="A9" s="107" t="s">
        <v>247</v>
      </c>
      <c r="B9" s="104"/>
      <c r="C9" s="111" t="s">
        <v>248</v>
      </c>
      <c r="D9" s="104" t="s">
        <v>243</v>
      </c>
      <c r="E9" s="230" t="s">
        <v>250</v>
      </c>
      <c r="F9" s="230"/>
      <c r="G9" s="230"/>
      <c r="H9" s="230"/>
    </row>
    <row r="10" spans="1:10" ht="15" customHeight="1" x14ac:dyDescent="0.25">
      <c r="A10" s="104"/>
      <c r="B10" s="104"/>
      <c r="C10" s="104"/>
      <c r="D10" s="104"/>
      <c r="E10" s="105"/>
      <c r="F10" s="105"/>
      <c r="G10" s="105"/>
      <c r="H10" s="105"/>
    </row>
    <row r="11" spans="1:10" x14ac:dyDescent="0.25">
      <c r="A11" s="230" t="s">
        <v>244</v>
      </c>
      <c r="B11" s="230"/>
      <c r="C11" s="230"/>
      <c r="D11" s="104"/>
      <c r="E11" s="107" t="s">
        <v>246</v>
      </c>
      <c r="F11" s="108" t="s">
        <v>249</v>
      </c>
      <c r="G11" s="108"/>
      <c r="H11" s="109" t="s">
        <v>251</v>
      </c>
    </row>
    <row r="12" spans="1:10" x14ac:dyDescent="0.25">
      <c r="A12" s="104"/>
      <c r="B12" s="104"/>
      <c r="C12" s="104"/>
      <c r="D12" s="104"/>
      <c r="E12" s="104"/>
      <c r="F12" s="104"/>
      <c r="G12" s="104"/>
      <c r="H12" s="110"/>
    </row>
    <row r="13" spans="1:10" x14ac:dyDescent="0.25">
      <c r="A13" s="231"/>
      <c r="B13" s="231"/>
      <c r="C13" s="231"/>
      <c r="D13" s="104"/>
      <c r="E13" s="104"/>
      <c r="F13" s="104"/>
      <c r="G13" s="104"/>
      <c r="H13" s="110"/>
    </row>
  </sheetData>
  <sheetProtection formatCells="0" formatColumns="0" formatRows="0"/>
  <mergeCells count="9">
    <mergeCell ref="A11:C11"/>
    <mergeCell ref="A13:C13"/>
    <mergeCell ref="A7:C7"/>
    <mergeCell ref="A1:G1"/>
    <mergeCell ref="A3:C3"/>
    <mergeCell ref="A2:C2"/>
    <mergeCell ref="A5:D5"/>
    <mergeCell ref="E9:H9"/>
    <mergeCell ref="E5:H5"/>
  </mergeCells>
  <phoneticPr fontId="10" type="noConversion"/>
  <pageMargins left="0.70866141732283472" right="0.31496062992125984" top="0.55118110236220474" bottom="0.55118110236220474" header="0.31496062992125984" footer="0.31496062992125984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60.7109375" style="51" customWidth="1"/>
    <col min="2" max="2" width="60.7109375" customWidth="1"/>
  </cols>
  <sheetData>
    <row r="1" spans="1:1" x14ac:dyDescent="0.25">
      <c r="A1" s="51" t="s">
        <v>275</v>
      </c>
    </row>
    <row r="2" spans="1:1" x14ac:dyDescent="0.25">
      <c r="A2" s="51" t="s">
        <v>276</v>
      </c>
    </row>
    <row r="3" spans="1:1" x14ac:dyDescent="0.25">
      <c r="A3" s="51" t="s">
        <v>277</v>
      </c>
    </row>
    <row r="4" spans="1:1" x14ac:dyDescent="0.25">
      <c r="A4" s="51" t="s">
        <v>278</v>
      </c>
    </row>
    <row r="5" spans="1:1" x14ac:dyDescent="0.25">
      <c r="A5" s="51" t="s">
        <v>279</v>
      </c>
    </row>
    <row r="6" spans="1:1" x14ac:dyDescent="0.25">
      <c r="A6" s="51" t="s">
        <v>280</v>
      </c>
    </row>
    <row r="7" spans="1:1" x14ac:dyDescent="0.25">
      <c r="A7" s="51" t="s">
        <v>263</v>
      </c>
    </row>
    <row r="8" spans="1:1" x14ac:dyDescent="0.25">
      <c r="A8" s="51" t="s">
        <v>281</v>
      </c>
    </row>
    <row r="9" spans="1:1" x14ac:dyDescent="0.25">
      <c r="A9" s="51" t="s">
        <v>282</v>
      </c>
    </row>
    <row r="10" spans="1:1" x14ac:dyDescent="0.25">
      <c r="A10" s="51" t="s">
        <v>283</v>
      </c>
    </row>
    <row r="11" spans="1:1" x14ac:dyDescent="0.25">
      <c r="A11" s="51" t="s">
        <v>286</v>
      </c>
    </row>
    <row r="12" spans="1:1" x14ac:dyDescent="0.25">
      <c r="A12" s="51" t="s">
        <v>288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Титул</vt:lpstr>
      <vt:lpstr>Навчальна робота</vt:lpstr>
      <vt:lpstr>Методична робота</vt:lpstr>
      <vt:lpstr>Наукова робота</vt:lpstr>
      <vt:lpstr>Організаційна робота</vt:lpstr>
      <vt:lpstr>Підсумок</vt:lpstr>
      <vt:lpstr>Перелік дисциплін</vt:lpstr>
      <vt:lpstr>Дисциплины</vt:lpstr>
      <vt:lpstr>ДисциплиныЦБО</vt:lpstr>
      <vt:lpstr>'Методична робота'!Область_печати</vt:lpstr>
      <vt:lpstr>'Навчальна робота'!Область_печати</vt:lpstr>
      <vt:lpstr>'Наукова робота'!Область_печати</vt:lpstr>
      <vt:lpstr>'Організаційна робота'!Область_печати</vt:lpstr>
      <vt:lpstr>Підсумок!Область_печати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Goldy</dc:creator>
  <cp:lastModifiedBy>spik</cp:lastModifiedBy>
  <cp:lastPrinted>2023-10-31T12:00:40Z</cp:lastPrinted>
  <dcterms:created xsi:type="dcterms:W3CDTF">2015-11-06T17:00:49Z</dcterms:created>
  <dcterms:modified xsi:type="dcterms:W3CDTF">2024-06-06T13:40:35Z</dcterms:modified>
</cp:coreProperties>
</file>