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R5260_001_2018\xllfms\"/>
    </mc:Choice>
  </mc:AlternateContent>
  <xr:revisionPtr revIDLastSave="0" documentId="13_ncr:1_{5E04A0CE-1855-43B9-8DBD-6BFF6DC90D64}" xr6:coauthVersionLast="40" xr6:coauthVersionMax="40" xr10:uidLastSave="{00000000-0000-0000-0000-000000000000}"/>
  <bookViews>
    <workbookView xWindow="0" yWindow="0" windowWidth="20520" windowHeight="9983" xr2:uid="{6D9BEE77-D9DE-41D8-9399-1B471E16162A}"/>
  </bookViews>
  <sheets>
    <sheet name="Sheet1" sheetId="1" r:id="rId1"/>
  </sheets>
  <definedNames>
    <definedName name="f">Sheet1!$C$9</definedName>
    <definedName name="k">Sheet1!$C$11</definedName>
    <definedName name="sigma">Sheet1!$C$10</definedName>
    <definedName name="t">Sheet1!$C$12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1" l="1"/>
  <c r="C15" i="1" s="1"/>
  <c r="C16" i="1" s="1"/>
  <c r="C17" i="1" a="1"/>
  <c r="C17" i="1" l="1"/>
  <c r="D14" i="1"/>
  <c r="D15" i="1" s="1"/>
  <c r="D16" i="1" s="1"/>
  <c r="E16" i="1" s="1"/>
  <c r="C23" i="1" a="1"/>
  <c r="D17" i="1" a="1"/>
  <c r="C22" i="1" a="1"/>
  <c r="D23" i="1" l="1"/>
  <c r="C23" i="1"/>
  <c r="D17" i="1"/>
  <c r="E17" i="1" s="1"/>
  <c r="D22" i="1"/>
  <c r="C22" i="1"/>
  <c r="C3" i="1"/>
  <c r="C4" i="1" s="1"/>
  <c r="D4" i="1" s="1"/>
  <c r="C13" i="1" a="1"/>
  <c r="E4" i="1" a="1"/>
  <c r="D24" i="1" l="1"/>
  <c r="C13" i="1"/>
  <c r="F4" i="1"/>
  <c r="E4" i="1"/>
  <c r="D3" i="1"/>
  <c r="D5" i="1" s="1"/>
  <c r="E5" i="1" a="1"/>
  <c r="E3" i="1" a="1"/>
  <c r="F5" i="1" l="1"/>
  <c r="E5" i="1"/>
  <c r="E3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C14" authorId="0" shapeId="0" xr:uid="{C6523610-94B5-41D0-B0C3-511571573217}">
      <text>
        <r>
          <rPr>
            <b/>
            <sz val="9"/>
            <color indexed="81"/>
            <rFont val="Tahoma"/>
            <charset val="1"/>
          </rPr>
          <t xml:space="preserve">Use RAND() to generate standard normal deviates
</t>
        </r>
      </text>
    </comment>
    <comment ref="C15" authorId="0" shapeId="0" xr:uid="{BFF7911B-AF7B-41E5-9852-75265925678C}">
      <text>
        <r>
          <rPr>
            <b/>
            <sz val="9"/>
            <color indexed="81"/>
            <rFont val="Tahoma"/>
            <charset val="1"/>
          </rPr>
          <t>Use the cell above to generate lognormal variates with expeced value f and Var log F = sigma^2 t</t>
        </r>
      </text>
    </comment>
    <comment ref="D15" authorId="0" shapeId="0" xr:uid="{801982AE-1787-40A3-A4AC-C680BAD6F497}">
      <text>
        <r>
          <rPr>
            <b/>
            <sz val="9"/>
            <color indexed="81"/>
            <rFont val="Tahoma"/>
            <charset val="1"/>
          </rPr>
          <t>Use the cell above to generate lognormal variates with expeced value f and Var log F = sigma^2 t</t>
        </r>
      </text>
    </comment>
    <comment ref="C16" authorId="0" shapeId="0" xr:uid="{5773BC2C-CFD4-48BB-A7B4-4E1A52628BC4}">
      <text>
        <r>
          <rPr>
            <b/>
            <sz val="9"/>
            <color indexed="81"/>
            <rFont val="Tahoma"/>
            <charset val="1"/>
          </rPr>
          <t>Put payoff with strike k.</t>
        </r>
      </text>
    </comment>
    <comment ref="D16" authorId="0" shapeId="0" xr:uid="{BA18096D-81CE-450D-B9B4-50EF885991C7}">
      <text>
        <r>
          <rPr>
            <b/>
            <sz val="9"/>
            <color indexed="81"/>
            <rFont val="Tahoma"/>
            <charset val="1"/>
          </rPr>
          <t>Put payoff with strike k.</t>
        </r>
      </text>
    </comment>
    <comment ref="C17" authorId="0" shapeId="0" xr:uid="{06F329CE-498A-4084-8C37-E98990F928E4}">
      <text>
        <r>
          <rPr>
            <b/>
            <sz val="9"/>
            <color indexed="81"/>
            <rFont val="Tahoma"/>
            <charset val="1"/>
          </rPr>
          <t>Use xllmonte to find the expected payoff.</t>
        </r>
      </text>
    </comment>
    <comment ref="D17" authorId="0" shapeId="0" xr:uid="{BE141F27-419B-43B8-B753-91C398A55B0A}">
      <text>
        <r>
          <rPr>
            <b/>
            <sz val="9"/>
            <color indexed="81"/>
            <rFont val="Tahoma"/>
            <charset val="1"/>
          </rPr>
          <t>Use xllmonte to find the expected payoff.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<sst xmlns="http://schemas.openxmlformats.org/spreadsheetml/2006/main" count="22" uniqueCount="19">
  <si>
    <t>rand</t>
  </si>
  <si>
    <t>1-rand</t>
  </si>
  <si>
    <t>rand^2</t>
  </si>
  <si>
    <t>mean</t>
  </si>
  <si>
    <t>stdev</t>
  </si>
  <si>
    <t>antithetic</t>
  </si>
  <si>
    <t>???Use xllmonte to value a put</t>
  </si>
  <si>
    <t>f</t>
  </si>
  <si>
    <t>sigma</t>
  </si>
  <si>
    <t>k</t>
  </si>
  <si>
    <t>t</t>
  </si>
  <si>
    <t>value</t>
  </si>
  <si>
    <t>Z</t>
  </si>
  <si>
    <t>F</t>
  </si>
  <si>
    <t>payoff</t>
  </si>
  <si>
    <t>Epayoff</t>
  </si>
  <si>
    <t>???Use antithetic variates to improve the speed of convergence of the Monte Carlo simulations.</t>
  </si>
  <si>
    <t>normal</t>
  </si>
  <si>
    <t>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</si>
</sst>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ith Lewis" id="{7A878BBB-152D-44CD-B017-FEE1FE9A9EBC}" userId="2f41efdd4aec01e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78AB-2193-436F-9A50-84199FEA8C5A}">
  <dimension ref="B2:F24"/>
  <sheetViews>
    <sheetView tabSelected="1" workbookViewId="0">
      <selection activeCell="D24" sqref="D24"/>
    </sheetView>
  </sheetViews>
  <sheetFormatPr defaultRowHeight="14.25" x14ac:dyDescent="0.45"/>
  <sheetData>
    <row r="2" spans="2:6" x14ac:dyDescent="0.45">
      <c r="D2" t="s">
        <v>2</v>
      </c>
      <c r="E2" t="s">
        <v>3</v>
      </c>
      <c r="F2" t="s">
        <v>4</v>
      </c>
    </row>
    <row r="3" spans="2:6" x14ac:dyDescent="0.45">
      <c r="B3" s="1" t="s">
        <v>0</v>
      </c>
      <c r="C3">
        <f ca="1">RAND()</f>
        <v>0.77319011027449069</v>
      </c>
      <c r="D3">
        <f ca="1">C3^2</f>
        <v>0.59782294662627911</v>
      </c>
      <c r="E3">
        <f t="array" aca="1" ref="E3:F3" ca="1">_xll.MONTE.STDEV(D3)</f>
        <v>0.33353481272362484</v>
      </c>
      <c r="F3">
        <f ca="1"/>
        <v>0.29897151744356237</v>
      </c>
    </row>
    <row r="4" spans="2:6" x14ac:dyDescent="0.45">
      <c r="B4" s="1" t="s">
        <v>1</v>
      </c>
      <c r="C4">
        <f ca="1">1-C3</f>
        <v>0.22680988972550931</v>
      </c>
      <c r="D4">
        <f ca="1">C4^2</f>
        <v>5.144272607729769E-2</v>
      </c>
      <c r="E4">
        <f t="array" aca="1" ref="E4:F4" ca="1">_xll.MONTE.STDEV(D4)</f>
        <v>0.33408297440915841</v>
      </c>
      <c r="F4">
        <f ca="1"/>
        <v>0.29901157934028644</v>
      </c>
    </row>
    <row r="5" spans="2:6" x14ac:dyDescent="0.45">
      <c r="B5" s="1" t="s">
        <v>5</v>
      </c>
      <c r="D5">
        <f ca="1">AVERAGE(D3:D4)</f>
        <v>0.32463283635178841</v>
      </c>
      <c r="E5">
        <f t="array" aca="1" ref="E5:F5" ca="1">_xll.MONTE.STDEV(D5)</f>
        <v>0.33382423850708492</v>
      </c>
      <c r="F5">
        <f ca="1"/>
        <v>7.4585943101902613E-2</v>
      </c>
    </row>
    <row r="7" spans="2:6" x14ac:dyDescent="0.45">
      <c r="B7" t="s">
        <v>6</v>
      </c>
    </row>
    <row r="9" spans="2:6" x14ac:dyDescent="0.45">
      <c r="B9" s="1" t="s">
        <v>7</v>
      </c>
      <c r="C9">
        <v>100</v>
      </c>
    </row>
    <row r="10" spans="2:6" x14ac:dyDescent="0.45">
      <c r="B10" s="1" t="s">
        <v>8</v>
      </c>
      <c r="C10">
        <v>0.2</v>
      </c>
    </row>
    <row r="11" spans="2:6" x14ac:dyDescent="0.45">
      <c r="B11" s="1" t="s">
        <v>9</v>
      </c>
      <c r="C11">
        <v>100</v>
      </c>
    </row>
    <row r="12" spans="2:6" x14ac:dyDescent="0.45">
      <c r="B12" s="1" t="s">
        <v>10</v>
      </c>
      <c r="C12">
        <v>0.25</v>
      </c>
    </row>
    <row r="13" spans="2:6" x14ac:dyDescent="0.45">
      <c r="B13" s="1" t="s">
        <v>11</v>
      </c>
      <c r="C13" cm="1">
        <f t="array" ref="C13">_xll.BLACK.VALUE(f, sigma, k, t)</f>
        <v>3.987761167674492</v>
      </c>
    </row>
    <row r="14" spans="2:6" x14ac:dyDescent="0.45">
      <c r="B14" s="1" t="s">
        <v>12</v>
      </c>
      <c r="C14">
        <f ca="1">NORMSINV(RAND())</f>
        <v>-0.97834610413963774</v>
      </c>
      <c r="D14">
        <f ca="1">-C14</f>
        <v>0.97834610413963774</v>
      </c>
      <c r="E14" s="3" t="s">
        <v>18</v>
      </c>
    </row>
    <row r="15" spans="2:6" x14ac:dyDescent="0.45">
      <c r="B15" s="1" t="s">
        <v>13</v>
      </c>
      <c r="C15">
        <f ca="1">f*EXP(sigma*SQRT(t)*C14 - (sigma^2)*t/2)</f>
        <v>90.227618822715499</v>
      </c>
      <c r="D15">
        <f ca="1">f*EXP(sigma*SQRT(t)*D14 - (sigma^2)*t/2)</f>
        <v>109.72802415349958</v>
      </c>
    </row>
    <row r="16" spans="2:6" x14ac:dyDescent="0.45">
      <c r="B16" s="1" t="s">
        <v>14</v>
      </c>
      <c r="C16">
        <f ca="1">MAX(k-C15,0)</f>
        <v>9.7723811772845011</v>
      </c>
      <c r="D16">
        <f ca="1">MAX(k-D15,0)</f>
        <v>0</v>
      </c>
      <c r="E16">
        <f ca="1">AVERAGE(C16:D16)</f>
        <v>4.8861905886422505</v>
      </c>
    </row>
    <row r="17" spans="2:5" x14ac:dyDescent="0.45">
      <c r="B17" s="1" t="s">
        <v>15</v>
      </c>
      <c r="C17" cm="1">
        <f t="array" aca="1" ref="C17" ca="1">_xll.MONTE.MEAN(C16)</f>
        <v>4.0278657565045117</v>
      </c>
      <c r="D17" cm="1">
        <f t="array" aca="1" ref="D17" ca="1">_xll.MONTE.MEAN(D16)</f>
        <v>3.9317803702120377</v>
      </c>
      <c r="E17">
        <f ca="1">AVERAGE(C17:D17)</f>
        <v>3.9798230633582747</v>
      </c>
    </row>
    <row r="19" spans="2:5" x14ac:dyDescent="0.45">
      <c r="B19" s="2" t="s">
        <v>16</v>
      </c>
    </row>
    <row r="21" spans="2:5" x14ac:dyDescent="0.45">
      <c r="C21" t="s">
        <v>3</v>
      </c>
      <c r="D21" t="s">
        <v>4</v>
      </c>
    </row>
    <row r="22" spans="2:5" x14ac:dyDescent="0.45">
      <c r="B22" s="1" t="s">
        <v>17</v>
      </c>
      <c r="C22">
        <f t="array" aca="1" ref="C22:D22" ca="1">_xll.MONTE.STDEV(C16)</f>
        <v>4.0272393498948018</v>
      </c>
      <c r="D22">
        <f ca="1"/>
        <v>5.5204090632600025</v>
      </c>
    </row>
    <row r="23" spans="2:5" x14ac:dyDescent="0.45">
      <c r="B23" s="1" t="s">
        <v>5</v>
      </c>
      <c r="C23">
        <f t="array" aca="1" ref="C23:D23" ca="1">_xll.MONTE.STDEV(E16)</f>
        <v>3.9795098600534322</v>
      </c>
      <c r="D23">
        <f ca="1"/>
        <v>2.654384145013986</v>
      </c>
    </row>
    <row r="24" spans="2:5" x14ac:dyDescent="0.45">
      <c r="D24">
        <f ca="1">D22/D23</f>
        <v>2.0797325336762493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2018-11-16T04:59:57Z</dcterms:created>
  <dcterms:modified xsi:type="dcterms:W3CDTF">2018-11-30T01:24:01Z</dcterms:modified>
</cp:coreProperties>
</file>