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miebengtsson/local_code/msc_project/"/>
    </mc:Choice>
  </mc:AlternateContent>
  <xr:revisionPtr revIDLastSave="0" documentId="13_ncr:1_{04A74157-D917-D549-BF7F-A8FAC4D48C14}" xr6:coauthVersionLast="47" xr6:coauthVersionMax="47" xr10:uidLastSave="{00000000-0000-0000-0000-000000000000}"/>
  <bookViews>
    <workbookView xWindow="21640" yWindow="500" windowWidth="11960" windowHeight="20500" xr2:uid="{9D340E8E-424D-5B47-B81F-8A599A6B76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2" i="1" l="1"/>
  <c r="AE31" i="1"/>
  <c r="AE30" i="1"/>
  <c r="AE29" i="1"/>
  <c r="AC32" i="1"/>
  <c r="AD32" i="1" s="1"/>
  <c r="AC31" i="1"/>
  <c r="AD31" i="1" s="1"/>
  <c r="AB32" i="1"/>
  <c r="AB31" i="1"/>
  <c r="AB30" i="1"/>
  <c r="AC30" i="1"/>
  <c r="AD30" i="1"/>
  <c r="AD29" i="1"/>
  <c r="AC29" i="1"/>
  <c r="AB29" i="1"/>
  <c r="W30" i="1"/>
  <c r="W29" i="1"/>
  <c r="W28" i="1"/>
  <c r="W27" i="1"/>
  <c r="T35" i="1"/>
  <c r="T34" i="1"/>
  <c r="T33" i="1"/>
  <c r="T32" i="1"/>
  <c r="T36" i="1"/>
  <c r="S36" i="1"/>
  <c r="S35" i="1"/>
  <c r="S34" i="1"/>
  <c r="S33" i="1"/>
  <c r="S32" i="1"/>
  <c r="I35" i="1"/>
  <c r="Q35" i="1" s="1"/>
  <c r="I34" i="1"/>
  <c r="O34" i="1" s="1"/>
  <c r="I33" i="1"/>
  <c r="O33" i="1" s="1"/>
  <c r="I32" i="1"/>
  <c r="L35" i="1"/>
  <c r="K35" i="1"/>
  <c r="N35" i="1" s="1"/>
  <c r="J35" i="1"/>
  <c r="L34" i="1"/>
  <c r="K34" i="1"/>
  <c r="P34" i="1" s="1"/>
  <c r="J34" i="1"/>
  <c r="L33" i="1"/>
  <c r="P33" i="1" s="1"/>
  <c r="K33" i="1"/>
  <c r="J33" i="1"/>
  <c r="N33" i="1" s="1"/>
  <c r="L32" i="1"/>
  <c r="M32" i="1" s="1"/>
  <c r="K32" i="1"/>
  <c r="J32" i="1"/>
  <c r="O32" i="1" s="1"/>
  <c r="F36" i="1"/>
  <c r="E36" i="1"/>
  <c r="D36" i="1"/>
  <c r="C36" i="1"/>
  <c r="F35" i="1"/>
  <c r="E35" i="1"/>
  <c r="D35" i="1"/>
  <c r="C35" i="1"/>
  <c r="F34" i="1"/>
  <c r="E34" i="1"/>
  <c r="D34" i="1"/>
  <c r="C34" i="1"/>
  <c r="F33" i="1"/>
  <c r="E33" i="1"/>
  <c r="D33" i="1"/>
  <c r="C33" i="1"/>
  <c r="C32" i="1"/>
  <c r="D32" i="1"/>
  <c r="E32" i="1"/>
  <c r="F32" i="1"/>
  <c r="Q33" i="1" l="1"/>
  <c r="M34" i="1"/>
  <c r="N32" i="1"/>
  <c r="M35" i="1"/>
  <c r="Q34" i="1"/>
  <c r="N34" i="1"/>
  <c r="Q32" i="1"/>
  <c r="P32" i="1"/>
  <c r="O35" i="1"/>
  <c r="P35" i="1"/>
  <c r="M33" i="1"/>
</calcChain>
</file>

<file path=xl/sharedStrings.xml><?xml version="1.0" encoding="utf-8"?>
<sst xmlns="http://schemas.openxmlformats.org/spreadsheetml/2006/main" count="89" uniqueCount="41">
  <si>
    <t>Trend</t>
  </si>
  <si>
    <t>Gru</t>
  </si>
  <si>
    <t>Naive</t>
  </si>
  <si>
    <t>Hold</t>
  </si>
  <si>
    <t>Lstm</t>
  </si>
  <si>
    <t>RX1</t>
  </si>
  <si>
    <t>TY1</t>
  </si>
  <si>
    <t>IK1</t>
  </si>
  <si>
    <t>OE1</t>
  </si>
  <si>
    <t>DU1</t>
  </si>
  <si>
    <t>Avg</t>
  </si>
  <si>
    <t>Financial benchmarks</t>
  </si>
  <si>
    <t>sharpe</t>
  </si>
  <si>
    <t>sortino</t>
  </si>
  <si>
    <t>gross return</t>
  </si>
  <si>
    <t>drawdown</t>
  </si>
  <si>
    <t>TPR</t>
  </si>
  <si>
    <t>TNR</t>
  </si>
  <si>
    <t>PPV</t>
  </si>
  <si>
    <t>NPV</t>
  </si>
  <si>
    <t>TP</t>
  </si>
  <si>
    <t>FP</t>
  </si>
  <si>
    <t>TN</t>
  </si>
  <si>
    <t>FN</t>
  </si>
  <si>
    <t>Totals</t>
  </si>
  <si>
    <t>Stat benchmarks</t>
  </si>
  <si>
    <t>Accuracy</t>
  </si>
  <si>
    <t>correlation</t>
  </si>
  <si>
    <t>volatility</t>
  </si>
  <si>
    <t>nbr trades</t>
  </si>
  <si>
    <t>lstm</t>
  </si>
  <si>
    <t>gru</t>
  </si>
  <si>
    <t>naive</t>
  </si>
  <si>
    <t>trend</t>
  </si>
  <si>
    <t>rx1</t>
  </si>
  <si>
    <t>ty1</t>
  </si>
  <si>
    <t>oe1</t>
  </si>
  <si>
    <t>du1</t>
  </si>
  <si>
    <t>long+short</t>
  </si>
  <si>
    <t>long</t>
  </si>
  <si>
    <t>ik1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</si>
</sst>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8" formatCode="0.000"/>
    <numFmt numFmtId="169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66DEE-8353-A541-A560-61D71355CDCD}">
  <dimension ref="A1:AE36"/>
  <sheetViews>
    <sheetView tabSelected="1" topLeftCell="Z8" zoomScale="132" workbookViewId="0">
      <selection activeCell="AE32" sqref="AE32"/>
    </sheetView>
  </sheetViews>
  <sheetFormatPr baseColWidth="10" defaultRowHeight="16" x14ac:dyDescent="0.2"/>
  <sheetData>
    <row r="1" spans="1:29" x14ac:dyDescent="0.2">
      <c r="A1" t="s">
        <v>11</v>
      </c>
      <c r="C1" t="s">
        <v>12</v>
      </c>
      <c r="D1" t="s">
        <v>13</v>
      </c>
      <c r="E1" t="s">
        <v>14</v>
      </c>
      <c r="F1" t="s">
        <v>15</v>
      </c>
      <c r="H1" t="s">
        <v>25</v>
      </c>
      <c r="I1" t="s">
        <v>20</v>
      </c>
      <c r="J1" t="s">
        <v>21</v>
      </c>
      <c r="K1" t="s">
        <v>22</v>
      </c>
      <c r="L1" t="s">
        <v>23</v>
      </c>
      <c r="S1" t="s">
        <v>27</v>
      </c>
      <c r="T1" t="s">
        <v>28</v>
      </c>
      <c r="W1" t="s">
        <v>29</v>
      </c>
    </row>
    <row r="2" spans="1:29" x14ac:dyDescent="0.2">
      <c r="A2" t="s">
        <v>5</v>
      </c>
      <c r="B2" t="s">
        <v>4</v>
      </c>
      <c r="C2">
        <v>-1.0900000000000001</v>
      </c>
      <c r="D2">
        <v>-1.67</v>
      </c>
      <c r="E2">
        <v>-14.2</v>
      </c>
      <c r="F2">
        <v>-19.899999999999999</v>
      </c>
      <c r="I2">
        <v>66</v>
      </c>
      <c r="J2">
        <v>101</v>
      </c>
      <c r="K2">
        <v>158</v>
      </c>
      <c r="L2">
        <v>143</v>
      </c>
      <c r="S2">
        <v>88.4</v>
      </c>
      <c r="T2">
        <v>4.26</v>
      </c>
      <c r="W2">
        <v>79</v>
      </c>
      <c r="AB2" t="s">
        <v>38</v>
      </c>
      <c r="AC2" t="s">
        <v>39</v>
      </c>
    </row>
    <row r="3" spans="1:29" x14ac:dyDescent="0.2">
      <c r="B3" t="s">
        <v>1</v>
      </c>
      <c r="C3">
        <v>1.36</v>
      </c>
      <c r="D3">
        <v>2.04</v>
      </c>
      <c r="E3">
        <v>18.600000000000001</v>
      </c>
      <c r="F3">
        <v>-8.2200000000000006</v>
      </c>
      <c r="I3">
        <v>59</v>
      </c>
      <c r="J3">
        <v>68</v>
      </c>
      <c r="K3">
        <v>191</v>
      </c>
      <c r="L3">
        <v>150</v>
      </c>
      <c r="S3">
        <v>-95.2</v>
      </c>
      <c r="T3">
        <v>7.09</v>
      </c>
      <c r="W3">
        <v>70</v>
      </c>
      <c r="Z3" t="s">
        <v>31</v>
      </c>
      <c r="AA3" t="s">
        <v>34</v>
      </c>
      <c r="AB3">
        <v>468</v>
      </c>
      <c r="AC3">
        <v>127</v>
      </c>
    </row>
    <row r="4" spans="1:29" x14ac:dyDescent="0.2">
      <c r="B4" t="s">
        <v>0</v>
      </c>
      <c r="C4">
        <v>2.29</v>
      </c>
      <c r="D4">
        <v>3.73</v>
      </c>
      <c r="E4">
        <v>34.799999999999997</v>
      </c>
      <c r="F4">
        <v>-5.3</v>
      </c>
      <c r="I4">
        <v>92</v>
      </c>
      <c r="J4">
        <v>81</v>
      </c>
      <c r="K4">
        <v>172</v>
      </c>
      <c r="L4">
        <v>113</v>
      </c>
      <c r="S4">
        <v>-92.4</v>
      </c>
      <c r="T4">
        <v>7.61</v>
      </c>
      <c r="W4">
        <v>58</v>
      </c>
      <c r="AA4" t="s">
        <v>35</v>
      </c>
      <c r="AB4">
        <v>461</v>
      </c>
      <c r="AC4">
        <v>197</v>
      </c>
    </row>
    <row r="5" spans="1:29" x14ac:dyDescent="0.2">
      <c r="B5" t="s">
        <v>2</v>
      </c>
      <c r="C5">
        <v>0.57999999999999996</v>
      </c>
      <c r="D5">
        <v>1.0900000000000001</v>
      </c>
      <c r="E5">
        <v>7.77</v>
      </c>
      <c r="F5">
        <v>-6.66</v>
      </c>
      <c r="I5">
        <v>93</v>
      </c>
      <c r="J5">
        <v>115</v>
      </c>
      <c r="K5">
        <v>144</v>
      </c>
      <c r="L5">
        <v>115</v>
      </c>
      <c r="S5">
        <v>-83.1</v>
      </c>
      <c r="T5">
        <v>7.06</v>
      </c>
      <c r="W5">
        <v>230</v>
      </c>
      <c r="AA5" t="s">
        <v>36</v>
      </c>
      <c r="AB5">
        <v>468</v>
      </c>
      <c r="AC5">
        <v>180</v>
      </c>
    </row>
    <row r="6" spans="1:29" x14ac:dyDescent="0.2">
      <c r="B6" t="s">
        <v>3</v>
      </c>
      <c r="C6">
        <v>-1.43</v>
      </c>
      <c r="D6">
        <v>-2.89</v>
      </c>
      <c r="E6">
        <v>-19.7</v>
      </c>
      <c r="F6">
        <v>-20.9</v>
      </c>
      <c r="S6">
        <v>100</v>
      </c>
      <c r="T6">
        <v>7.8</v>
      </c>
      <c r="AA6" t="s">
        <v>37</v>
      </c>
      <c r="AB6">
        <v>468</v>
      </c>
      <c r="AC6">
        <v>327</v>
      </c>
    </row>
    <row r="7" spans="1:29" x14ac:dyDescent="0.2">
      <c r="W7">
        <v>65</v>
      </c>
      <c r="AA7" t="s">
        <v>40</v>
      </c>
      <c r="AB7">
        <v>272</v>
      </c>
      <c r="AC7">
        <v>166</v>
      </c>
    </row>
    <row r="8" spans="1:29" x14ac:dyDescent="0.2">
      <c r="A8" t="s">
        <v>6</v>
      </c>
      <c r="B8" t="s">
        <v>4</v>
      </c>
      <c r="C8">
        <v>-0.28999999999999998</v>
      </c>
      <c r="D8">
        <v>-0.53</v>
      </c>
      <c r="E8">
        <v>3.48</v>
      </c>
      <c r="F8">
        <v>-9.99</v>
      </c>
      <c r="I8">
        <v>114</v>
      </c>
      <c r="J8">
        <v>132</v>
      </c>
      <c r="K8">
        <v>109</v>
      </c>
      <c r="L8">
        <v>106</v>
      </c>
      <c r="S8">
        <v>31.2</v>
      </c>
      <c r="T8">
        <v>6.56</v>
      </c>
      <c r="W8">
        <v>104</v>
      </c>
    </row>
    <row r="9" spans="1:29" x14ac:dyDescent="0.2">
      <c r="B9" t="s">
        <v>1</v>
      </c>
      <c r="C9">
        <v>1.41</v>
      </c>
      <c r="D9">
        <v>2.7</v>
      </c>
      <c r="E9">
        <v>17.28</v>
      </c>
      <c r="F9">
        <v>-5.93</v>
      </c>
      <c r="I9">
        <v>107</v>
      </c>
      <c r="J9">
        <v>90</v>
      </c>
      <c r="K9">
        <v>151</v>
      </c>
      <c r="L9">
        <v>113</v>
      </c>
      <c r="S9">
        <v>-87.6</v>
      </c>
      <c r="T9">
        <v>6.44</v>
      </c>
      <c r="W9">
        <v>58</v>
      </c>
      <c r="Z9" t="s">
        <v>33</v>
      </c>
      <c r="AA9" t="s">
        <v>34</v>
      </c>
      <c r="AB9">
        <v>458</v>
      </c>
      <c r="AC9">
        <v>173</v>
      </c>
    </row>
    <row r="10" spans="1:29" x14ac:dyDescent="0.2">
      <c r="B10" t="s">
        <v>0</v>
      </c>
      <c r="C10">
        <v>0.82</v>
      </c>
      <c r="D10">
        <v>1.58</v>
      </c>
      <c r="E10">
        <v>9.75</v>
      </c>
      <c r="F10">
        <v>-5.09</v>
      </c>
      <c r="I10">
        <v>73</v>
      </c>
      <c r="J10">
        <v>86</v>
      </c>
      <c r="K10">
        <v>149</v>
      </c>
      <c r="L10">
        <v>143</v>
      </c>
      <c r="S10">
        <v>-84</v>
      </c>
      <c r="T10">
        <v>6.36</v>
      </c>
      <c r="W10">
        <v>230</v>
      </c>
      <c r="AA10" t="s">
        <v>35</v>
      </c>
      <c r="AB10">
        <v>451</v>
      </c>
      <c r="AC10">
        <v>159</v>
      </c>
    </row>
    <row r="11" spans="1:29" x14ac:dyDescent="0.2">
      <c r="B11" t="s">
        <v>2</v>
      </c>
      <c r="C11">
        <v>-0.09</v>
      </c>
      <c r="D11">
        <v>-0.09</v>
      </c>
      <c r="E11">
        <v>-0.95</v>
      </c>
      <c r="F11">
        <v>-7.81</v>
      </c>
      <c r="I11">
        <v>107</v>
      </c>
      <c r="J11">
        <v>112</v>
      </c>
      <c r="K11">
        <v>129</v>
      </c>
      <c r="L11">
        <v>112</v>
      </c>
      <c r="S11">
        <v>-34.6</v>
      </c>
      <c r="T11">
        <v>6.09</v>
      </c>
      <c r="AA11" t="s">
        <v>36</v>
      </c>
      <c r="AB11">
        <v>458</v>
      </c>
      <c r="AC11">
        <v>183</v>
      </c>
    </row>
    <row r="12" spans="1:29" x14ac:dyDescent="0.2">
      <c r="B12" t="s">
        <v>3</v>
      </c>
      <c r="C12">
        <v>-1.61</v>
      </c>
      <c r="D12">
        <v>-3</v>
      </c>
      <c r="E12">
        <v>-17.899999999999999</v>
      </c>
      <c r="F12">
        <v>-18.3</v>
      </c>
      <c r="S12">
        <v>100</v>
      </c>
      <c r="T12">
        <v>6.35</v>
      </c>
      <c r="W12">
        <v>36</v>
      </c>
      <c r="AA12" t="s">
        <v>37</v>
      </c>
      <c r="AB12">
        <v>458</v>
      </c>
      <c r="AC12">
        <v>172</v>
      </c>
    </row>
    <row r="13" spans="1:29" x14ac:dyDescent="0.2">
      <c r="W13">
        <v>54</v>
      </c>
      <c r="AA13" t="s">
        <v>40</v>
      </c>
      <c r="AB13">
        <v>262</v>
      </c>
      <c r="AC13">
        <v>80</v>
      </c>
    </row>
    <row r="14" spans="1:29" x14ac:dyDescent="0.2">
      <c r="A14" t="s">
        <v>7</v>
      </c>
      <c r="B14" t="s">
        <v>4</v>
      </c>
      <c r="C14">
        <v>1.9</v>
      </c>
      <c r="D14">
        <v>3.2</v>
      </c>
      <c r="E14">
        <v>25.2</v>
      </c>
      <c r="F14">
        <v>-6.56</v>
      </c>
      <c r="I14">
        <v>45</v>
      </c>
      <c r="J14">
        <v>56</v>
      </c>
      <c r="K14">
        <v>102</v>
      </c>
      <c r="L14">
        <v>69</v>
      </c>
      <c r="S14">
        <v>-82.7</v>
      </c>
      <c r="T14">
        <v>12.2</v>
      </c>
      <c r="W14">
        <v>45</v>
      </c>
    </row>
    <row r="15" spans="1:29" x14ac:dyDescent="0.2">
      <c r="B15" t="s">
        <v>1</v>
      </c>
      <c r="C15">
        <v>1.93</v>
      </c>
      <c r="D15">
        <v>3.1</v>
      </c>
      <c r="E15">
        <v>23.3</v>
      </c>
      <c r="F15">
        <v>-8.2899999999999991</v>
      </c>
      <c r="I15">
        <v>76</v>
      </c>
      <c r="J15">
        <v>90</v>
      </c>
      <c r="K15">
        <v>68</v>
      </c>
      <c r="L15">
        <v>38</v>
      </c>
      <c r="S15">
        <v>-67.400000000000006</v>
      </c>
      <c r="T15">
        <v>11.1</v>
      </c>
      <c r="W15">
        <v>131</v>
      </c>
      <c r="Z15" t="s">
        <v>32</v>
      </c>
      <c r="AA15" t="s">
        <v>34</v>
      </c>
      <c r="AB15">
        <v>467</v>
      </c>
      <c r="AC15">
        <v>208</v>
      </c>
    </row>
    <row r="16" spans="1:29" x14ac:dyDescent="0.2">
      <c r="B16" t="s">
        <v>0</v>
      </c>
      <c r="C16">
        <v>1.43</v>
      </c>
      <c r="D16">
        <v>2.4</v>
      </c>
      <c r="E16">
        <v>17.8</v>
      </c>
      <c r="F16">
        <v>-7.87</v>
      </c>
      <c r="I16">
        <v>35</v>
      </c>
      <c r="J16">
        <v>45</v>
      </c>
      <c r="K16">
        <v>106</v>
      </c>
      <c r="L16">
        <v>76</v>
      </c>
      <c r="S16">
        <v>-86.2</v>
      </c>
      <c r="T16">
        <v>11.4</v>
      </c>
      <c r="AA16" t="s">
        <v>35</v>
      </c>
      <c r="AB16">
        <v>460</v>
      </c>
      <c r="AC16">
        <v>219</v>
      </c>
    </row>
    <row r="17" spans="1:31" x14ac:dyDescent="0.2">
      <c r="B17" t="s">
        <v>2</v>
      </c>
      <c r="C17">
        <v>0.74</v>
      </c>
      <c r="D17">
        <v>1.33</v>
      </c>
      <c r="E17">
        <v>8.3000000000000007</v>
      </c>
      <c r="F17">
        <v>-7.81</v>
      </c>
      <c r="I17">
        <v>48</v>
      </c>
      <c r="J17">
        <v>65</v>
      </c>
      <c r="K17">
        <v>92</v>
      </c>
      <c r="L17">
        <v>66</v>
      </c>
      <c r="S17">
        <v>-86.4</v>
      </c>
      <c r="T17">
        <v>10.3</v>
      </c>
      <c r="W17">
        <v>84</v>
      </c>
      <c r="AA17" t="s">
        <v>36</v>
      </c>
      <c r="AB17">
        <v>467</v>
      </c>
      <c r="AC17">
        <v>210</v>
      </c>
    </row>
    <row r="18" spans="1:31" x14ac:dyDescent="0.2">
      <c r="B18" t="s">
        <v>3</v>
      </c>
      <c r="C18">
        <v>-1.91</v>
      </c>
      <c r="D18">
        <v>-3.75</v>
      </c>
      <c r="E18">
        <v>-23</v>
      </c>
      <c r="F18">
        <v>-24.9</v>
      </c>
      <c r="S18">
        <v>100</v>
      </c>
      <c r="T18">
        <v>11.3</v>
      </c>
      <c r="W18">
        <v>92</v>
      </c>
      <c r="AA18" t="s">
        <v>37</v>
      </c>
      <c r="AB18">
        <v>467</v>
      </c>
      <c r="AC18">
        <v>244</v>
      </c>
    </row>
    <row r="19" spans="1:31" x14ac:dyDescent="0.2">
      <c r="W19">
        <v>54</v>
      </c>
      <c r="AA19" t="s">
        <v>40</v>
      </c>
      <c r="AB19">
        <v>271</v>
      </c>
      <c r="AC19">
        <v>113</v>
      </c>
    </row>
    <row r="20" spans="1:31" x14ac:dyDescent="0.2">
      <c r="A20" t="s">
        <v>8</v>
      </c>
      <c r="B20" t="s">
        <v>4</v>
      </c>
      <c r="C20">
        <v>0.9</v>
      </c>
      <c r="D20">
        <v>1.07</v>
      </c>
      <c r="E20">
        <v>8.81</v>
      </c>
      <c r="F20">
        <v>-5.59</v>
      </c>
      <c r="I20">
        <v>104</v>
      </c>
      <c r="J20">
        <v>117</v>
      </c>
      <c r="K20">
        <v>140</v>
      </c>
      <c r="L20">
        <v>107</v>
      </c>
      <c r="S20">
        <v>-58.8</v>
      </c>
      <c r="T20">
        <v>4.34</v>
      </c>
      <c r="W20">
        <v>228</v>
      </c>
    </row>
    <row r="21" spans="1:31" x14ac:dyDescent="0.2">
      <c r="B21" t="s">
        <v>1</v>
      </c>
      <c r="C21">
        <v>-0.56000000000000005</v>
      </c>
      <c r="D21">
        <v>-0.87</v>
      </c>
      <c r="E21">
        <v>-4.67</v>
      </c>
      <c r="F21">
        <v>-4.76</v>
      </c>
      <c r="I21">
        <v>82</v>
      </c>
      <c r="J21">
        <v>98</v>
      </c>
      <c r="K21">
        <v>159</v>
      </c>
      <c r="L21">
        <v>129</v>
      </c>
      <c r="S21">
        <v>-91.3</v>
      </c>
      <c r="T21">
        <v>4.4400000000000004</v>
      </c>
      <c r="Z21" t="s">
        <v>30</v>
      </c>
      <c r="AA21" t="s">
        <v>34</v>
      </c>
      <c r="AB21">
        <v>468</v>
      </c>
      <c r="AC21">
        <v>167</v>
      </c>
    </row>
    <row r="22" spans="1:31" x14ac:dyDescent="0.2">
      <c r="B22" t="s">
        <v>0</v>
      </c>
      <c r="C22">
        <v>1.06</v>
      </c>
      <c r="D22">
        <v>1.97</v>
      </c>
      <c r="E22">
        <v>10.199999999999999</v>
      </c>
      <c r="F22">
        <v>-3.98</v>
      </c>
      <c r="I22">
        <v>89</v>
      </c>
      <c r="J22">
        <v>94</v>
      </c>
      <c r="K22">
        <v>157</v>
      </c>
      <c r="L22">
        <v>118</v>
      </c>
      <c r="S22">
        <v>-88.1</v>
      </c>
      <c r="T22">
        <v>5.04</v>
      </c>
      <c r="W22">
        <v>49</v>
      </c>
      <c r="AA22" t="s">
        <v>35</v>
      </c>
      <c r="AB22">
        <v>461</v>
      </c>
      <c r="AC22">
        <v>246</v>
      </c>
    </row>
    <row r="23" spans="1:31" x14ac:dyDescent="0.2">
      <c r="B23" t="s">
        <v>2</v>
      </c>
      <c r="C23">
        <v>0.72</v>
      </c>
      <c r="D23">
        <v>1.05</v>
      </c>
      <c r="E23">
        <v>4.8099999999999996</v>
      </c>
      <c r="F23">
        <v>-5.01</v>
      </c>
      <c r="I23">
        <v>96</v>
      </c>
      <c r="J23">
        <v>114</v>
      </c>
      <c r="K23">
        <v>143</v>
      </c>
      <c r="L23">
        <v>114</v>
      </c>
      <c r="S23">
        <v>-87.4</v>
      </c>
      <c r="T23">
        <v>3.58</v>
      </c>
      <c r="W23">
        <v>74</v>
      </c>
      <c r="AA23" t="s">
        <v>36</v>
      </c>
      <c r="AB23">
        <v>468</v>
      </c>
      <c r="AC23">
        <v>221</v>
      </c>
    </row>
    <row r="24" spans="1:31" x14ac:dyDescent="0.2">
      <c r="B24" t="s">
        <v>3</v>
      </c>
      <c r="C24">
        <v>-1.23</v>
      </c>
      <c r="D24">
        <v>-2.4</v>
      </c>
      <c r="E24">
        <v>-10.5</v>
      </c>
      <c r="F24">
        <v>-11.3</v>
      </c>
      <c r="S24">
        <v>100</v>
      </c>
      <c r="T24">
        <v>4.5199999999999996</v>
      </c>
      <c r="W24">
        <v>60</v>
      </c>
      <c r="AA24" t="s">
        <v>37</v>
      </c>
      <c r="AB24">
        <v>468</v>
      </c>
      <c r="AC24">
        <v>332</v>
      </c>
    </row>
    <row r="25" spans="1:31" x14ac:dyDescent="0.2">
      <c r="W25">
        <v>216</v>
      </c>
      <c r="AA25" t="s">
        <v>40</v>
      </c>
      <c r="AB25">
        <v>272</v>
      </c>
      <c r="AC25">
        <v>101</v>
      </c>
    </row>
    <row r="26" spans="1:31" x14ac:dyDescent="0.2">
      <c r="A26" t="s">
        <v>9</v>
      </c>
      <c r="B26" t="s">
        <v>4</v>
      </c>
      <c r="C26">
        <v>0.41</v>
      </c>
      <c r="D26">
        <v>0.6</v>
      </c>
      <c r="E26">
        <v>-1.1399999999999999</v>
      </c>
      <c r="F26">
        <v>-3.53</v>
      </c>
      <c r="I26">
        <v>173</v>
      </c>
      <c r="J26">
        <v>159</v>
      </c>
      <c r="K26">
        <v>64</v>
      </c>
      <c r="L26">
        <v>72</v>
      </c>
      <c r="S26">
        <v>63.4</v>
      </c>
      <c r="T26">
        <v>1.5</v>
      </c>
    </row>
    <row r="27" spans="1:31" x14ac:dyDescent="0.2">
      <c r="B27" t="s">
        <v>1</v>
      </c>
      <c r="C27">
        <v>0.2</v>
      </c>
      <c r="D27">
        <v>0.36</v>
      </c>
      <c r="E27">
        <v>-0.67</v>
      </c>
      <c r="F27">
        <v>-2.2999999999999998</v>
      </c>
      <c r="I27">
        <v>161</v>
      </c>
      <c r="J27">
        <v>166</v>
      </c>
      <c r="K27">
        <v>57</v>
      </c>
      <c r="L27">
        <v>84</v>
      </c>
      <c r="S27">
        <v>37.5</v>
      </c>
      <c r="T27">
        <v>1.78</v>
      </c>
      <c r="V27" t="s">
        <v>30</v>
      </c>
      <c r="W27">
        <f>AVERAGE(W2,W7,W12,W17,W22)</f>
        <v>62.6</v>
      </c>
    </row>
    <row r="28" spans="1:31" x14ac:dyDescent="0.2">
      <c r="B28" t="s">
        <v>0</v>
      </c>
      <c r="C28">
        <v>0.82</v>
      </c>
      <c r="D28">
        <v>1.36</v>
      </c>
      <c r="E28">
        <v>2.65</v>
      </c>
      <c r="F28">
        <v>-1.36</v>
      </c>
      <c r="I28">
        <v>87</v>
      </c>
      <c r="J28">
        <v>85</v>
      </c>
      <c r="K28">
        <v>134</v>
      </c>
      <c r="L28">
        <v>152</v>
      </c>
      <c r="S28">
        <v>-93.3</v>
      </c>
      <c r="T28">
        <v>1.74</v>
      </c>
      <c r="V28" t="s">
        <v>31</v>
      </c>
      <c r="W28">
        <f>AVERAGE(W3,W8,W13,W18,W23)</f>
        <v>78.8</v>
      </c>
    </row>
    <row r="29" spans="1:31" x14ac:dyDescent="0.2">
      <c r="B29" t="s">
        <v>2</v>
      </c>
      <c r="C29">
        <v>0.8</v>
      </c>
      <c r="D29">
        <v>1.1299999999999999</v>
      </c>
      <c r="E29">
        <v>2.2000000000000002</v>
      </c>
      <c r="F29">
        <v>-1.71</v>
      </c>
      <c r="I29">
        <v>136</v>
      </c>
      <c r="J29">
        <v>108</v>
      </c>
      <c r="K29">
        <v>115</v>
      </c>
      <c r="L29">
        <v>108</v>
      </c>
      <c r="S29">
        <v>-85.9</v>
      </c>
      <c r="T29">
        <v>1.47</v>
      </c>
      <c r="V29" t="s">
        <v>33</v>
      </c>
      <c r="W29">
        <f>AVERAGE(W4,W9,W14,W19,W24)</f>
        <v>55</v>
      </c>
      <c r="AA29" t="s">
        <v>31</v>
      </c>
      <c r="AB29" s="4">
        <f>AVERAGE(AB3:AB7)</f>
        <v>427.4</v>
      </c>
      <c r="AC29" s="4">
        <f>AVERAGE(AC3:AC7)</f>
        <v>199.4</v>
      </c>
      <c r="AD29" s="3">
        <f>AC29/AB29</f>
        <v>0.46654188114178757</v>
      </c>
      <c r="AE29" s="3">
        <f>1-AD29</f>
        <v>0.53345811885821237</v>
      </c>
    </row>
    <row r="30" spans="1:31" x14ac:dyDescent="0.2">
      <c r="B30" t="s">
        <v>3</v>
      </c>
      <c r="C30">
        <v>1.07</v>
      </c>
      <c r="D30">
        <v>1.8</v>
      </c>
      <c r="E30">
        <v>-3.27</v>
      </c>
      <c r="F30">
        <v>-3.68</v>
      </c>
      <c r="S30">
        <v>100</v>
      </c>
      <c r="T30">
        <v>1.66</v>
      </c>
      <c r="V30" t="s">
        <v>32</v>
      </c>
      <c r="W30">
        <f>AVERAGE(W5,W10,W15,W20,W25)</f>
        <v>207</v>
      </c>
      <c r="AA30" t="s">
        <v>33</v>
      </c>
      <c r="AB30" s="4">
        <f>AVERAGE(AB9:AB13)</f>
        <v>417.4</v>
      </c>
      <c r="AC30" s="4">
        <f>AVERAGE(AC9:AC13)</f>
        <v>153.4</v>
      </c>
      <c r="AD30" s="3">
        <f>AC30/AB30</f>
        <v>0.36751317680881651</v>
      </c>
      <c r="AE30" s="3">
        <f>1-AD30</f>
        <v>0.63248682319118354</v>
      </c>
    </row>
    <row r="31" spans="1:31" x14ac:dyDescent="0.2">
      <c r="M31" t="s">
        <v>16</v>
      </c>
      <c r="N31" t="s">
        <v>17</v>
      </c>
      <c r="O31" t="s">
        <v>18</v>
      </c>
      <c r="P31" t="s">
        <v>19</v>
      </c>
      <c r="Q31" t="s">
        <v>26</v>
      </c>
      <c r="AA31" t="s">
        <v>32</v>
      </c>
      <c r="AB31" s="4">
        <f>AVERAGE(AB15:AB19)</f>
        <v>426.4</v>
      </c>
      <c r="AC31" s="4">
        <f>AVERAGE(AC15:AC19)</f>
        <v>198.8</v>
      </c>
      <c r="AD31" s="3">
        <f>AC31/AB31</f>
        <v>0.4662288930581614</v>
      </c>
      <c r="AE31" s="3">
        <f>1-AD31</f>
        <v>0.5337711069418386</v>
      </c>
    </row>
    <row r="32" spans="1:31" x14ac:dyDescent="0.2">
      <c r="A32" t="s">
        <v>10</v>
      </c>
      <c r="B32" t="s">
        <v>4</v>
      </c>
      <c r="C32" s="2">
        <f>AVERAGE(C2,C8,C14,C20,C26)</f>
        <v>0.36599999999999999</v>
      </c>
      <c r="D32" s="2">
        <f>AVERAGE(D2,D8,D14,D20,D26)</f>
        <v>0.53400000000000003</v>
      </c>
      <c r="E32" s="2">
        <f>AVERAGE(E2,E8,E14,E20,E26)</f>
        <v>4.43</v>
      </c>
      <c r="F32" s="2">
        <f>AVERAGE(F2,F8,F14,F20,F26)</f>
        <v>-9.1140000000000008</v>
      </c>
      <c r="H32" t="s">
        <v>24</v>
      </c>
      <c r="I32">
        <f>SUM(I2,I8,I14,I20,I26)</f>
        <v>502</v>
      </c>
      <c r="J32">
        <f t="shared" ref="J32:L32" si="0">SUM(J2,J8,J14,J20,J26)</f>
        <v>565</v>
      </c>
      <c r="K32">
        <f t="shared" si="0"/>
        <v>573</v>
      </c>
      <c r="L32">
        <f t="shared" si="0"/>
        <v>497</v>
      </c>
      <c r="M32" s="1">
        <f>I32/(I32+L32)</f>
        <v>0.5025025025025025</v>
      </c>
      <c r="N32" s="1">
        <f>K32/(K32+J32)</f>
        <v>0.50351493848857642</v>
      </c>
      <c r="O32" s="1">
        <f>I32/(I32+J32)</f>
        <v>0.47047797563261479</v>
      </c>
      <c r="P32" s="1">
        <f>K32/(K32+L32)</f>
        <v>0.53551401869158877</v>
      </c>
      <c r="Q32" s="1">
        <f>(I32+K32)/SUM(I32:L32)</f>
        <v>0.50304164716892841</v>
      </c>
      <c r="S32" s="2">
        <f t="shared" ref="S32:T36" si="1">AVERAGE(S2,S8,S14,S20,S26)</f>
        <v>8.3000000000000007</v>
      </c>
      <c r="T32" s="2">
        <f t="shared" si="1"/>
        <v>5.7720000000000002</v>
      </c>
      <c r="AA32" t="s">
        <v>30</v>
      </c>
      <c r="AB32">
        <f>AVERAGE(AB21:AB25)</f>
        <v>427.4</v>
      </c>
      <c r="AC32">
        <f>AVERAGE(AC21:AC25)</f>
        <v>213.4</v>
      </c>
      <c r="AD32" s="3">
        <f>AC32/AB32</f>
        <v>0.49929808142255505</v>
      </c>
      <c r="AE32" s="3">
        <f>1-AD32</f>
        <v>0.50070191857744495</v>
      </c>
    </row>
    <row r="33" spans="2:20" x14ac:dyDescent="0.2">
      <c r="B33" t="s">
        <v>1</v>
      </c>
      <c r="C33" s="2">
        <f t="shared" ref="C33:F33" si="2">AVERAGE(C3,C9,C15,C21,C27)</f>
        <v>0.8680000000000001</v>
      </c>
      <c r="D33" s="2">
        <f t="shared" si="2"/>
        <v>1.466</v>
      </c>
      <c r="E33" s="2">
        <f t="shared" si="2"/>
        <v>10.768000000000001</v>
      </c>
      <c r="F33" s="2">
        <f t="shared" si="2"/>
        <v>-5.8999999999999995</v>
      </c>
      <c r="I33">
        <f>SUM(I3,I9,I15,I21,I27)</f>
        <v>485</v>
      </c>
      <c r="J33">
        <f t="shared" ref="J33:L33" si="3">SUM(J3,J9,J15,J21,J27)</f>
        <v>512</v>
      </c>
      <c r="K33">
        <f t="shared" si="3"/>
        <v>626</v>
      </c>
      <c r="L33">
        <f t="shared" si="3"/>
        <v>514</v>
      </c>
      <c r="M33" s="1">
        <f t="shared" ref="M33:M35" si="4">I33/(I33+L33)</f>
        <v>0.48548548548548548</v>
      </c>
      <c r="N33" s="1">
        <f t="shared" ref="N33:N35" si="5">K33/(K33+J33)</f>
        <v>0.55008787346221444</v>
      </c>
      <c r="O33" s="1">
        <f t="shared" ref="O33:O35" si="6">I33/(I33+J33)</f>
        <v>0.48645937813440321</v>
      </c>
      <c r="P33" s="1">
        <f t="shared" ref="P33:P35" si="7">K33/(K33+L33)</f>
        <v>0.5491228070175439</v>
      </c>
      <c r="Q33" s="1">
        <f>(I33+K33)/SUM(I33:L33)</f>
        <v>0.51988769302760884</v>
      </c>
      <c r="S33" s="2">
        <f t="shared" si="1"/>
        <v>-60.8</v>
      </c>
      <c r="T33" s="2">
        <f t="shared" si="1"/>
        <v>6.1700000000000008</v>
      </c>
    </row>
    <row r="34" spans="2:20" x14ac:dyDescent="0.2">
      <c r="B34" t="s">
        <v>0</v>
      </c>
      <c r="C34" s="2">
        <f t="shared" ref="C34:F34" si="8">AVERAGE(C4,C10,C16,C22,C28)</f>
        <v>1.284</v>
      </c>
      <c r="D34" s="2">
        <f t="shared" si="8"/>
        <v>2.2080000000000002</v>
      </c>
      <c r="E34" s="2">
        <f t="shared" si="8"/>
        <v>15.040000000000001</v>
      </c>
      <c r="F34" s="2">
        <f t="shared" si="8"/>
        <v>-4.7200000000000006</v>
      </c>
      <c r="I34">
        <f>SUM(I4,I10,I16,I22,I28)</f>
        <v>376</v>
      </c>
      <c r="J34">
        <f t="shared" ref="J34:L34" si="9">SUM(J4,J10,J16,J22,J28)</f>
        <v>391</v>
      </c>
      <c r="K34">
        <f t="shared" si="9"/>
        <v>718</v>
      </c>
      <c r="L34">
        <f t="shared" si="9"/>
        <v>602</v>
      </c>
      <c r="M34" s="1">
        <f t="shared" si="4"/>
        <v>0.38445807770961143</v>
      </c>
      <c r="N34" s="1">
        <f t="shared" si="5"/>
        <v>0.64743011722272314</v>
      </c>
      <c r="O34" s="1">
        <f t="shared" si="6"/>
        <v>0.49022164276401564</v>
      </c>
      <c r="P34" s="1">
        <f t="shared" si="7"/>
        <v>0.54393939393939394</v>
      </c>
      <c r="Q34" s="1">
        <f>(I34+K34)/SUM(I34:L34)</f>
        <v>0.52419741255390517</v>
      </c>
      <c r="S34" s="2">
        <f t="shared" si="1"/>
        <v>-88.800000000000011</v>
      </c>
      <c r="T34" s="2">
        <f t="shared" si="1"/>
        <v>6.43</v>
      </c>
    </row>
    <row r="35" spans="2:20" x14ac:dyDescent="0.2">
      <c r="B35" t="s">
        <v>2</v>
      </c>
      <c r="C35" s="2">
        <f t="shared" ref="C35:F35" si="10">AVERAGE(C5,C11,C17,C23,C29)</f>
        <v>0.55000000000000004</v>
      </c>
      <c r="D35" s="2">
        <f t="shared" si="10"/>
        <v>0.90199999999999991</v>
      </c>
      <c r="E35" s="2">
        <f t="shared" si="10"/>
        <v>4.4260000000000002</v>
      </c>
      <c r="F35" s="2">
        <f t="shared" si="10"/>
        <v>-5.8</v>
      </c>
      <c r="I35">
        <f>SUM(I5,I11,I17,I23,I29)</f>
        <v>480</v>
      </c>
      <c r="J35">
        <f t="shared" ref="J35:L35" si="11">SUM(J5,J11,J17,J23,J29)</f>
        <v>514</v>
      </c>
      <c r="K35">
        <f t="shared" si="11"/>
        <v>623</v>
      </c>
      <c r="L35">
        <f t="shared" si="11"/>
        <v>515</v>
      </c>
      <c r="M35" s="1">
        <f t="shared" si="4"/>
        <v>0.48241206030150752</v>
      </c>
      <c r="N35" s="1">
        <f t="shared" si="5"/>
        <v>0.54793315743183812</v>
      </c>
      <c r="O35" s="1">
        <f t="shared" si="6"/>
        <v>0.48289738430583501</v>
      </c>
      <c r="P35" s="1">
        <f t="shared" si="7"/>
        <v>0.54745166959578206</v>
      </c>
      <c r="Q35" s="1">
        <f>(I35+K35)/SUM(I35:L35)</f>
        <v>0.5173545966228893</v>
      </c>
      <c r="S35" s="2">
        <f t="shared" si="1"/>
        <v>-75.47999999999999</v>
      </c>
      <c r="T35" s="2">
        <f t="shared" si="1"/>
        <v>5.7</v>
      </c>
    </row>
    <row r="36" spans="2:20" x14ac:dyDescent="0.2">
      <c r="B36" t="s">
        <v>3</v>
      </c>
      <c r="C36" s="2">
        <f t="shared" ref="C36:F36" si="12">AVERAGE(C6,C12,C18,C24,C30)</f>
        <v>-1.0219999999999998</v>
      </c>
      <c r="D36" s="2">
        <f t="shared" si="12"/>
        <v>-2.048</v>
      </c>
      <c r="E36" s="2">
        <f t="shared" si="12"/>
        <v>-14.873999999999999</v>
      </c>
      <c r="F36" s="2">
        <f t="shared" si="12"/>
        <v>-15.815999999999999</v>
      </c>
      <c r="S36" s="2">
        <f t="shared" si="1"/>
        <v>100</v>
      </c>
      <c r="T36" s="2">
        <f t="shared" si="1"/>
        <v>6.3259999999999996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Timmie Bengtsson</dc:creator>
  <cp:keywords/>
  <dc:description/>
  <cp:lastModifiedBy>Timmie Bengtsson</cp:lastModifiedBy>
  <dcterms:created xsi:type="dcterms:W3CDTF">2023-02-12T12:08:45Z</dcterms:created>
  <dcterms:modified xsi:type="dcterms:W3CDTF">2023-02-19T23:10:30Z</dcterms:modified>
  <cp:category/>
</cp:coreProperties>
</file>