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kumente\GitHub\Bachelorarbeit\"/>
    </mc:Choice>
  </mc:AlternateContent>
  <bookViews>
    <workbookView xWindow="0" yWindow="0" windowWidth="28800" windowHeight="12210" xr2:uid="{C18357D2-C302-4890-9331-67B6DF2CED09}"/>
  </bookViews>
  <sheets>
    <sheet name="Tabelle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2" i="1" l="1"/>
  <c r="K60" i="1"/>
  <c r="L60" i="1"/>
  <c r="J60" i="1"/>
  <c r="L59" i="1"/>
  <c r="K59" i="1"/>
  <c r="K58" i="1"/>
  <c r="L58" i="1"/>
  <c r="K4" i="1"/>
  <c r="L4" i="1"/>
  <c r="K5" i="1"/>
  <c r="L5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30" i="1"/>
  <c r="L30" i="1"/>
  <c r="K31" i="1"/>
  <c r="L31" i="1"/>
  <c r="K32" i="1"/>
  <c r="L32" i="1"/>
  <c r="K33" i="1"/>
  <c r="L33" i="1"/>
  <c r="K34" i="1"/>
  <c r="L34" i="1"/>
  <c r="K35" i="1"/>
  <c r="L35" i="1"/>
  <c r="K36" i="1"/>
  <c r="L36" i="1"/>
  <c r="K37" i="1"/>
  <c r="L37" i="1"/>
  <c r="K38" i="1"/>
  <c r="L38" i="1"/>
  <c r="K39" i="1"/>
  <c r="L39" i="1"/>
  <c r="K40" i="1"/>
  <c r="L40" i="1"/>
  <c r="K41" i="1"/>
  <c r="L41" i="1"/>
  <c r="K42" i="1"/>
  <c r="L42" i="1"/>
  <c r="K43" i="1"/>
  <c r="L43" i="1"/>
  <c r="K44" i="1"/>
  <c r="L44" i="1"/>
  <c r="K45" i="1"/>
  <c r="L45" i="1"/>
  <c r="K46" i="1"/>
  <c r="L46" i="1"/>
  <c r="K47" i="1"/>
  <c r="L47" i="1"/>
  <c r="K48" i="1"/>
  <c r="L48" i="1"/>
  <c r="K49" i="1"/>
  <c r="L49" i="1"/>
  <c r="K50" i="1"/>
  <c r="L50" i="1"/>
  <c r="K51" i="1"/>
  <c r="L51" i="1"/>
  <c r="K52" i="1"/>
  <c r="L52" i="1"/>
  <c r="K53" i="1"/>
  <c r="L53" i="1"/>
  <c r="K54" i="1"/>
  <c r="L54" i="1"/>
  <c r="K55" i="1"/>
  <c r="L55" i="1"/>
  <c r="L3" i="1"/>
  <c r="K3" i="1"/>
  <c r="I62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4" i="1"/>
  <c r="J3" i="1"/>
  <c r="I60" i="1"/>
  <c r="J59" i="1"/>
  <c r="I59" i="1"/>
  <c r="I58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J58" i="1" l="1"/>
  <c r="H5" i="1"/>
  <c r="H6" i="1"/>
  <c r="H8" i="1"/>
  <c r="H9" i="1"/>
  <c r="H10" i="1"/>
  <c r="H11" i="1"/>
  <c r="H12" i="1"/>
  <c r="H13" i="1"/>
  <c r="H14" i="1"/>
  <c r="H15" i="1"/>
  <c r="H16" i="1"/>
  <c r="H17" i="1"/>
  <c r="H20" i="1"/>
  <c r="H21" i="1"/>
  <c r="H22" i="1"/>
  <c r="H23" i="1"/>
  <c r="H33" i="1"/>
  <c r="H34" i="1"/>
  <c r="H40" i="1"/>
  <c r="H41" i="1"/>
  <c r="H42" i="1"/>
  <c r="H43" i="1"/>
  <c r="H45" i="1"/>
  <c r="H46" i="1"/>
  <c r="H48" i="1"/>
  <c r="H50" i="1"/>
  <c r="H51" i="1"/>
  <c r="H52" i="1"/>
  <c r="H53" i="1"/>
  <c r="H54" i="1"/>
  <c r="H55" i="1"/>
  <c r="H3" i="1"/>
  <c r="G4" i="1"/>
  <c r="G7" i="1"/>
  <c r="G18" i="1"/>
  <c r="G19" i="1"/>
  <c r="G24" i="1"/>
  <c r="G25" i="1"/>
  <c r="G26" i="1"/>
  <c r="G27" i="1"/>
  <c r="G28" i="1"/>
  <c r="G29" i="1"/>
  <c r="G30" i="1"/>
  <c r="G31" i="1"/>
  <c r="G32" i="1"/>
  <c r="G35" i="1"/>
  <c r="G36" i="1"/>
  <c r="G37" i="1"/>
  <c r="G38" i="1"/>
  <c r="G39" i="1"/>
  <c r="G44" i="1"/>
  <c r="G47" i="1"/>
  <c r="G49" i="1"/>
  <c r="H4" i="1" l="1"/>
  <c r="G5" i="1"/>
  <c r="G6" i="1"/>
  <c r="H7" i="1"/>
  <c r="G8" i="1"/>
  <c r="G9" i="1"/>
  <c r="G10" i="1"/>
  <c r="G11" i="1"/>
  <c r="G12" i="1"/>
  <c r="G13" i="1"/>
  <c r="G14" i="1"/>
  <c r="G15" i="1"/>
  <c r="G16" i="1"/>
  <c r="G17" i="1"/>
  <c r="H18" i="1"/>
  <c r="H19" i="1"/>
  <c r="G20" i="1"/>
  <c r="G21" i="1"/>
  <c r="G22" i="1"/>
  <c r="G23" i="1"/>
  <c r="H24" i="1"/>
  <c r="H25" i="1"/>
  <c r="H26" i="1"/>
  <c r="H27" i="1"/>
  <c r="H28" i="1"/>
  <c r="H29" i="1"/>
  <c r="H30" i="1"/>
  <c r="H31" i="1"/>
  <c r="H32" i="1"/>
  <c r="G33" i="1"/>
  <c r="G34" i="1"/>
  <c r="H35" i="1"/>
  <c r="H36" i="1"/>
  <c r="H37" i="1"/>
  <c r="H38" i="1"/>
  <c r="H39" i="1"/>
  <c r="G40" i="1"/>
  <c r="G41" i="1"/>
  <c r="G42" i="1"/>
  <c r="G43" i="1"/>
  <c r="H44" i="1"/>
  <c r="G45" i="1"/>
  <c r="G46" i="1"/>
  <c r="H47" i="1"/>
  <c r="G48" i="1"/>
  <c r="H49" i="1"/>
  <c r="G50" i="1"/>
  <c r="G51" i="1"/>
  <c r="G52" i="1"/>
  <c r="G53" i="1"/>
  <c r="G54" i="1"/>
  <c r="G55" i="1"/>
  <c r="G3" i="1"/>
  <c r="H59" i="1" l="1"/>
  <c r="H58" i="1"/>
  <c r="G59" i="1"/>
  <c r="G58" i="1"/>
  <c r="F59" i="1"/>
  <c r="F58" i="1"/>
  <c r="E56" i="1" l="1"/>
  <c r="C56" i="1"/>
  <c r="G60" i="1"/>
  <c r="H60" i="1"/>
  <c r="F60" i="1"/>
</calcChain>
</file>

<file path=xl/sharedStrings.xml><?xml version="1.0" encoding="utf-8"?>
<sst xmlns="http://schemas.openxmlformats.org/spreadsheetml/2006/main" count="175" uniqueCount="70">
  <si>
    <t>GNA only</t>
  </si>
  <si>
    <t>Result</t>
  </si>
  <si>
    <t>Time</t>
  </si>
  <si>
    <t>c_sources/c_sources/journal_sv16/termination-crafted/2Nested_false-termination,c (NO)</t>
  </si>
  <si>
    <t>NO stderr</t>
  </si>
  <si>
    <t>NO</t>
  </si>
  <si>
    <t>c_sources/c_sources/journal_sv16/termination-crafted/4BitCounterPointer_true-termination,c (YES)</t>
  </si>
  <si>
    <t>YES stderr</t>
  </si>
  <si>
    <t>YES</t>
  </si>
  <si>
    <t>c_sources/c_sources/journal_sv16/termination-crafted/Bangalore_false-termination,c (NO)</t>
  </si>
  <si>
    <t>c_sources/c_sources/journal_sv16/termination-crafted/Bangalore_v2_false-termination,c (NO)</t>
  </si>
  <si>
    <t>c_sources/c_sources/journal_sv16/termination-crafted/Bangalore_v4_true-termination,c (YES)</t>
  </si>
  <si>
    <t>c_sources/c_sources/journal_sv16/termination-crafted/Cairo_nondet_false-termination,c (NO)</t>
  </si>
  <si>
    <t>c_sources/c_sources/journal_sv16/termination-crafted/Cairo_step2_false-termination,c (NO)</t>
  </si>
  <si>
    <t>c_sources/c_sources/journal_sv16/termination-crafted/Hanoi_2vars_false-termination,c (NO)</t>
  </si>
  <si>
    <t>c_sources/c_sources/journal_sv16/termination-crafted/NonTermination1_false-termination,c (NO)</t>
  </si>
  <si>
    <t>c_sources/c_sources/journal_sv16/termination-crafted/NonTermination4_false-termination,c (NO)</t>
  </si>
  <si>
    <t>c_sources/c_sources/journal_sv16/termination-crafted/NonTerminationSimple2_false-termination,c (NO)</t>
  </si>
  <si>
    <t>c_sources/c_sources/journal_sv16/termination-crafted/NonTerminationSimple3_false-termination,c (NO)</t>
  </si>
  <si>
    <t>c_sources/c_sources/journal_sv16/termination-crafted/NonTerminationSimple5_false-termination,c (NO)</t>
  </si>
  <si>
    <t>c_sources/c_sources/journal_sv16/termination-crafted/NonTerminationSimple6_false-termination,c (NO)</t>
  </si>
  <si>
    <t>c_sources/c_sources/journal_sv16/termination-crafted/NonTerminationSimple9_false-termination,c (NO)</t>
  </si>
  <si>
    <t>c_sources/c_sources/journal_sv16/termination-crafted/WhileFalse_true-termination,c (YES)</t>
  </si>
  <si>
    <t>c_sources/c_sources/journal_sv16/termination-crafted-lit/ChenFlurMukhopadhyay-SAS2012-Ex1,03_true-termination,c (YES)</t>
  </si>
  <si>
    <t>c_sources/c_sources/journal_sv16/termination-crafted-lit/ChenFlurMukhopadhyay-SAS2012-Ex2,03_false-termination,c (NO)</t>
  </si>
  <si>
    <t>c_sources/c_sources/journal_sv16/termination-crafted-lit/ChenFlurMukhopadhyay-SAS2012-Ex2,15_false-termination,c (NO)</t>
  </si>
  <si>
    <t>c_sources/c_sources/journal_sv16/termination-crafted-lit/ChenFlurMukhopadhyay-SAS2012-Ex3,02_false-termination,c (NO)</t>
  </si>
  <si>
    <t>c_sources/c_sources/journal_sv16/termination-crafted-lit/LeikeHeizmann-WST2014-Ex6_false-termination,c (NO)</t>
  </si>
  <si>
    <t>c_sources/c_sources/journal_sv16/termination-memory-alloca/a,10-alloca_true-termination,c (YES)</t>
  </si>
  <si>
    <t>c_sources/c_sources/journal_sv16/termination-memory-alloca/a,10-alloca_true-termination,c,i (YES)</t>
  </si>
  <si>
    <t>c_sources/c_sources/journal_sv16/termination-memory-alloca/b,04-alloca_true-termination,c (YES)</t>
  </si>
  <si>
    <t>c_sources/c_sources/journal_sv16/termination-memory-alloca/b,09_assume-alloca_true-termination,c (YES)</t>
  </si>
  <si>
    <t>c_sources/c_sources/journal_sv16/termination-memory-alloca/b,09_assume-alloca_true-termination,c,i (YES)</t>
  </si>
  <si>
    <t>c_sources/c_sources/journal_sv16/termination-memory-alloca/b,09-no-inv_assume-alloca_true-termination,c (YES)</t>
  </si>
  <si>
    <t>c_sources/c_sources/journal_sv16/termination-memory-alloca/b,09-no-inv_assume-alloca_true-termination,c,i (YES)</t>
  </si>
  <si>
    <t>c_sources/c_sources/journal_sv16/termination-memory-alloca/HarrisLalNoriRajamani-2010SAS-Fig1-alloca_true-termination,c (YES)</t>
  </si>
  <si>
    <t>c_sources/c_sources/journal_sv16/termination-memory-alloca/HarrisLalNoriRajamani-2010SAS-Fig1-alloca_true-termination,c,i (YES)</t>
  </si>
  <si>
    <t>c_sources/c_sources/journal_sv16/termination-memory-alloca/PodelskiRybalchenko-2004VMCAI-Ex2-alloca_false-termination,c (NO)</t>
  </si>
  <si>
    <t>c_sources/c_sources/journal_sv16/termination-memory-alloca/PodelskiRybalchenko-2004VMCAI-Ex2-alloca_false-termination,c,i (NO)</t>
  </si>
  <si>
    <t>c_sources/c_sources/journal_sv16/termination-memory-alloca/twisted-alloca_true-termination,c (YES)</t>
  </si>
  <si>
    <t>c_sources/c_sources/journal_sv16/termination-memory-alloca/twisted-alloca_true-termination,c,i (YES)</t>
  </si>
  <si>
    <t>c_sources/c_sources/journal_sv16/termination-restricted-15/a,10_true-termination,c (YES)</t>
  </si>
  <si>
    <t>c_sources/c_sources/journal_sv16/termination-restricted-15/b,04_true-termination,c (YES)</t>
  </si>
  <si>
    <t>c_sources/c_sources/journal_sv16/termination-restricted-15/b,09-no-inv_assume_true-termination,c (YES)</t>
  </si>
  <si>
    <t>c_sources/c_sources/journal_sv16/termination-restricted-15/Choose_false-termination,c (NO)</t>
  </si>
  <si>
    <t>c_sources/c_sources/journal_sv16/termination-restricted-15/Even_false-termination,c (NO)</t>
  </si>
  <si>
    <t>c_sources/c_sources/journal_sv16/termination-restricted-15/Ex01_false-termination,c (NO)</t>
  </si>
  <si>
    <t>c_sources/c_sources/journal_sv16/termination-restricted-15/Gauss_false-termination,c (NO)</t>
  </si>
  <si>
    <t>c_sources/c_sources/journal_sv16/termination-restricted-15/IntPath_true-termination,c (YES)</t>
  </si>
  <si>
    <t>c_sources/c_sources/journal_sv16/termination-restricted-15/Marbie1_false-termination,c (NO)</t>
  </si>
  <si>
    <t>c_sources/c_sources/journal_sv16/termination-restricted-15/Middle_false-termination,c (NO)</t>
  </si>
  <si>
    <t>c_sources/c_sources/journal_sv16/termination-restricted-15/MinusBuiltIn_true-termination,c (YES)</t>
  </si>
  <si>
    <t>c_sources/c_sources/journal_sv16/termination-restricted-15/NO_10_false-termination,c (NO)</t>
  </si>
  <si>
    <t>c_sources/c_sources/journal_sv16/termination-restricted-15/PastaB4_true-termination,c (YES)</t>
  </si>
  <si>
    <t>c_sources/c_sources/journal_sv16/termination-restricted-15/Sunset_false-termination,c (NO)</t>
  </si>
  <si>
    <t>c_sources/c_sources/journal_sv16/termination-restricted-15/TrueDiv_false-termination,c (NO)</t>
  </si>
  <si>
    <t>c_sources/c_sources/journal_sv16/termination-restricted-15/WhileIncr_false-termination,c (NO)</t>
  </si>
  <si>
    <t>c_sources/c_sources/journal_sv16/termination-restricted-15/WhileIncrPart_false-termination,c (NO)</t>
  </si>
  <si>
    <t>c_sources/c_sources/journal_sv16/termination-restricted-15/WhileNested_false-termination,c (NO)</t>
  </si>
  <si>
    <t>c_sources/c_sources/journal_sv16/termination-restricted-15/WhileNestedOffset_false-termination,c (NO)</t>
  </si>
  <si>
    <t>Insgesamt:</t>
  </si>
  <si>
    <t>Anzahl.</t>
  </si>
  <si>
    <t>Durchschnitt:</t>
  </si>
  <si>
    <t>Zeitunterschied: allgemein</t>
  </si>
  <si>
    <t>AProVE</t>
  </si>
  <si>
    <t>Time: NO</t>
  </si>
  <si>
    <t>Time: YES</t>
  </si>
  <si>
    <t>average Time:</t>
  </si>
  <si>
    <t>absTime: No</t>
  </si>
  <si>
    <t>absTime: 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</si>
</sst>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50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 style="medium">
        <color indexed="64"/>
      </left>
      <right/>
      <top style="medium">
        <color indexed="64"/>
      </top>
      <bottom style="medium">
        <color rgb="FFCCCCCC"/>
      </bottom>
      <diagonal/>
    </border>
    <border>
      <left/>
      <right style="medium">
        <color rgb="FFCCCCCC"/>
      </right>
      <top style="medium">
        <color indexed="64"/>
      </top>
      <bottom style="medium">
        <color rgb="FFCCCCCC"/>
      </bottom>
      <diagonal/>
    </border>
    <border>
      <left style="medium">
        <color indexed="64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rgb="FFCCCCCC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rgb="FFCCCCCC"/>
      </bottom>
      <diagonal/>
    </border>
    <border>
      <left/>
      <right style="double">
        <color indexed="64"/>
      </right>
      <top style="medium">
        <color rgb="FFCCCCCC"/>
      </top>
      <bottom style="medium">
        <color rgb="FFCCCCCC"/>
      </bottom>
      <diagonal/>
    </border>
    <border>
      <left/>
      <right style="double">
        <color indexed="64"/>
      </right>
      <top style="medium">
        <color rgb="FFCCCCCC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indexed="64"/>
      </right>
      <top style="medium">
        <color indexed="64"/>
      </top>
      <bottom style="medium">
        <color rgb="FFCCCCCC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rgb="FFCCCCCC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rgb="FFCCCCCC"/>
      </bottom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 style="thin">
        <color indexed="64"/>
      </left>
      <right style="medium">
        <color rgb="FFCCCCCC"/>
      </right>
      <top style="medium">
        <color rgb="FFCCCCCC"/>
      </top>
      <bottom style="double">
        <color indexed="64"/>
      </bottom>
      <diagonal/>
    </border>
    <border>
      <left style="thin">
        <color indexed="64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thin">
        <color indexed="64"/>
      </right>
      <top/>
      <bottom style="medium">
        <color rgb="FFCCCCCC"/>
      </bottom>
      <diagonal/>
    </border>
    <border>
      <left style="thin">
        <color indexed="64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thin">
        <color indexed="64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medium">
        <color rgb="FFCCCCCC"/>
      </right>
      <top style="medium">
        <color rgb="FFCCCCCC"/>
      </top>
      <bottom style="medium">
        <color indexed="64"/>
      </bottom>
      <diagonal/>
    </border>
    <border>
      <left style="medium">
        <color rgb="FFCCCCCC"/>
      </left>
      <right style="thin">
        <color indexed="64"/>
      </right>
      <top style="medium">
        <color rgb="FFCCCCCC"/>
      </top>
      <bottom style="medium">
        <color indexed="64"/>
      </bottom>
      <diagonal/>
    </border>
    <border>
      <left style="thin">
        <color indexed="64"/>
      </left>
      <right style="medium">
        <color rgb="FFCCCCCC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medium">
        <color rgb="FFCCCCCC"/>
      </top>
      <bottom style="medium">
        <color rgb="FFCCCCCC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rgb="FFCCCCCC"/>
      </bottom>
      <diagonal/>
    </border>
    <border>
      <left/>
      <right style="thin">
        <color indexed="64"/>
      </right>
      <top style="medium">
        <color indexed="64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rgb="FFCCCCCC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CCCCCC"/>
      </top>
      <bottom style="medium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1" xfId="0" applyFont="1" applyBorder="1" applyAlignment="1">
      <alignment wrapText="1"/>
    </xf>
    <xf numFmtId="0" fontId="2" fillId="0" borderId="2" xfId="0" applyFont="1" applyBorder="1" applyAlignment="1">
      <alignment wrapText="1"/>
    </xf>
    <xf numFmtId="0" fontId="0" fillId="0" borderId="8" xfId="0" applyBorder="1"/>
    <xf numFmtId="0" fontId="0" fillId="0" borderId="9" xfId="0" applyBorder="1"/>
    <xf numFmtId="0" fontId="0" fillId="0" borderId="13" xfId="0" applyBorder="1"/>
    <xf numFmtId="0" fontId="0" fillId="0" borderId="14" xfId="0" applyBorder="1"/>
    <xf numFmtId="2" fontId="0" fillId="0" borderId="15" xfId="0" applyNumberFormat="1" applyBorder="1"/>
    <xf numFmtId="2" fontId="0" fillId="0" borderId="16" xfId="0" applyNumberFormat="1" applyBorder="1"/>
    <xf numFmtId="0" fontId="0" fillId="0" borderId="17" xfId="0" applyBorder="1"/>
    <xf numFmtId="0" fontId="0" fillId="0" borderId="18" xfId="0" applyBorder="1"/>
    <xf numFmtId="2" fontId="2" fillId="0" borderId="20" xfId="0" applyNumberFormat="1" applyFont="1" applyBorder="1" applyAlignment="1">
      <alignment wrapText="1"/>
    </xf>
    <xf numFmtId="2" fontId="2" fillId="0" borderId="21" xfId="0" applyNumberFormat="1" applyFont="1" applyBorder="1" applyAlignment="1">
      <alignment wrapText="1"/>
    </xf>
    <xf numFmtId="2" fontId="0" fillId="0" borderId="19" xfId="0" applyNumberFormat="1" applyBorder="1"/>
    <xf numFmtId="0" fontId="2" fillId="0" borderId="22" xfId="0" applyFont="1" applyBorder="1" applyAlignment="1">
      <alignment wrapText="1"/>
    </xf>
    <xf numFmtId="2" fontId="2" fillId="0" borderId="23" xfId="0" applyNumberFormat="1" applyFont="1" applyBorder="1" applyAlignment="1">
      <alignment wrapText="1"/>
    </xf>
    <xf numFmtId="0" fontId="0" fillId="0" borderId="0" xfId="0" applyBorder="1"/>
    <xf numFmtId="0" fontId="0" fillId="0" borderId="6" xfId="0" applyBorder="1"/>
    <xf numFmtId="0" fontId="0" fillId="0" borderId="24" xfId="0" applyBorder="1"/>
    <xf numFmtId="0" fontId="0" fillId="0" borderId="25" xfId="0" applyBorder="1"/>
    <xf numFmtId="0" fontId="2" fillId="0" borderId="26" xfId="0" applyFont="1" applyBorder="1" applyAlignment="1">
      <alignment wrapText="1"/>
    </xf>
    <xf numFmtId="0" fontId="2" fillId="0" borderId="27" xfId="0" applyFont="1" applyBorder="1" applyAlignment="1">
      <alignment wrapText="1"/>
    </xf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2" fillId="0" borderId="28" xfId="0" applyFont="1" applyBorder="1" applyAlignment="1">
      <alignment wrapText="1"/>
    </xf>
    <xf numFmtId="0" fontId="2" fillId="0" borderId="29" xfId="0" applyFont="1" applyBorder="1" applyAlignment="1">
      <alignment wrapText="1"/>
    </xf>
    <xf numFmtId="0" fontId="1" fillId="0" borderId="30" xfId="0" applyFont="1" applyBorder="1" applyAlignment="1">
      <alignment wrapText="1"/>
    </xf>
    <xf numFmtId="0" fontId="2" fillId="0" borderId="31" xfId="0" applyFont="1" applyBorder="1" applyAlignment="1">
      <alignment wrapText="1"/>
    </xf>
    <xf numFmtId="0" fontId="2" fillId="0" borderId="32" xfId="0" applyFont="1" applyBorder="1" applyAlignment="1">
      <alignment wrapText="1"/>
    </xf>
    <xf numFmtId="0" fontId="2" fillId="0" borderId="33" xfId="0" applyFont="1" applyBorder="1" applyAlignment="1">
      <alignment wrapText="1"/>
    </xf>
    <xf numFmtId="0" fontId="2" fillId="0" borderId="34" xfId="0" applyFont="1" applyBorder="1" applyAlignment="1">
      <alignment wrapText="1"/>
    </xf>
    <xf numFmtId="0" fontId="2" fillId="0" borderId="35" xfId="0" applyFont="1" applyBorder="1" applyAlignment="1">
      <alignment wrapText="1"/>
    </xf>
    <xf numFmtId="0" fontId="2" fillId="0" borderId="36" xfId="0" applyFont="1" applyBorder="1" applyAlignment="1">
      <alignment wrapText="1"/>
    </xf>
    <xf numFmtId="0" fontId="2" fillId="0" borderId="4" xfId="0" applyFont="1" applyBorder="1" applyAlignment="1">
      <alignment wrapText="1"/>
    </xf>
    <xf numFmtId="2" fontId="2" fillId="0" borderId="40" xfId="0" applyNumberFormat="1" applyFont="1" applyBorder="1" applyAlignment="1">
      <alignment wrapText="1"/>
    </xf>
    <xf numFmtId="2" fontId="2" fillId="0" borderId="41" xfId="0" applyNumberFormat="1" applyFont="1" applyBorder="1" applyAlignment="1">
      <alignment wrapText="1"/>
    </xf>
    <xf numFmtId="0" fontId="1" fillId="0" borderId="37" xfId="0" applyFont="1" applyBorder="1" applyAlignment="1">
      <alignment wrapText="1"/>
    </xf>
    <xf numFmtId="0" fontId="0" fillId="0" borderId="38" xfId="0" applyFont="1" applyBorder="1"/>
    <xf numFmtId="0" fontId="3" fillId="0" borderId="39" xfId="0" applyFont="1" applyFill="1" applyBorder="1"/>
    <xf numFmtId="0" fontId="0" fillId="0" borderId="42" xfId="0" applyFill="1" applyBorder="1"/>
    <xf numFmtId="0" fontId="2" fillId="0" borderId="45" xfId="0" applyFont="1" applyBorder="1" applyAlignment="1">
      <alignment wrapText="1"/>
    </xf>
    <xf numFmtId="0" fontId="0" fillId="0" borderId="46" xfId="0" applyFill="1" applyBorder="1"/>
    <xf numFmtId="0" fontId="0" fillId="0" borderId="47" xfId="0" applyFill="1" applyBorder="1"/>
    <xf numFmtId="0" fontId="0" fillId="0" borderId="48" xfId="0" applyFill="1" applyBorder="1"/>
    <xf numFmtId="2" fontId="2" fillId="0" borderId="49" xfId="0" applyNumberFormat="1" applyFont="1" applyBorder="1" applyAlignment="1">
      <alignment wrapText="1"/>
    </xf>
    <xf numFmtId="0" fontId="0" fillId="0" borderId="0" xfId="0" applyFill="1" applyBorder="1"/>
    <xf numFmtId="2" fontId="0" fillId="0" borderId="0" xfId="0" applyNumberFormat="1"/>
    <xf numFmtId="0" fontId="4" fillId="0" borderId="5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7" xfId="0" applyFont="1" applyBorder="1" applyAlignment="1">
      <alignment horizontal="center" wrapText="1"/>
    </xf>
    <xf numFmtId="0" fontId="4" fillId="0" borderId="12" xfId="0" applyFont="1" applyBorder="1" applyAlignment="1">
      <alignment horizontal="center" wrapText="1"/>
    </xf>
    <xf numFmtId="0" fontId="1" fillId="0" borderId="43" xfId="0" applyFont="1" applyBorder="1" applyAlignment="1">
      <alignment wrapText="1"/>
    </xf>
    <xf numFmtId="0" fontId="1" fillId="0" borderId="44" xfId="0" applyFont="1" applyBorder="1" applyAlignment="1">
      <alignment wrapText="1"/>
    </xf>
    <xf numFmtId="0" fontId="4" fillId="0" borderId="3" xfId="0" applyFont="1" applyBorder="1" applyAlignment="1">
      <alignment horizontal="center" wrapText="1"/>
    </xf>
    <xf numFmtId="0" fontId="4" fillId="0" borderId="10" xfId="0" applyFont="1" applyBorder="1" applyAlignment="1">
      <alignment horizontal="center" wrapText="1"/>
    </xf>
  </cellXfs>
  <cellStyles count="1">
    <cellStyle name="Standard" xfId="0" builtinId="0"/>
  </cellStyles>
  <dxfs count="6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B70B1-F3CF-4DF8-B766-5660D4012317}">
  <dimension ref="A1:L62"/>
  <sheetViews>
    <sheetView tabSelected="1" topLeftCell="B51" zoomScaleNormal="100" workbookViewId="0">
      <selection activeCell="K63" sqref="K63"/>
    </sheetView>
  </sheetViews>
  <sheetFormatPr baseColWidth="10" defaultRowHeight="15" x14ac:dyDescent="0.25"/>
  <cols>
    <col min="1" max="1" width="82.5703125" bestFit="1" customWidth="1"/>
    <col min="2" max="2" width="10.140625" bestFit="1" customWidth="1"/>
    <col min="3" max="3" width="6" bestFit="1" customWidth="1"/>
    <col min="4" max="4" width="10.140625" bestFit="1" customWidth="1"/>
    <col min="5" max="5" width="6" bestFit="1" customWidth="1"/>
    <col min="6" max="6" width="25.140625" bestFit="1" customWidth="1"/>
    <col min="7" max="7" width="9.28515625" bestFit="1" customWidth="1"/>
    <col min="8" max="8" width="10" bestFit="1" customWidth="1"/>
    <col min="9" max="9" width="15.28515625" customWidth="1"/>
  </cols>
  <sheetData>
    <row r="1" spans="1:12" ht="15.75" thickBot="1" x14ac:dyDescent="0.3">
      <c r="A1" s="39"/>
      <c r="B1" s="51" t="s">
        <v>64</v>
      </c>
      <c r="C1" s="52"/>
      <c r="D1" s="51" t="s">
        <v>0</v>
      </c>
      <c r="E1" s="52"/>
      <c r="F1" s="40"/>
      <c r="G1" s="33"/>
      <c r="H1" s="15"/>
    </row>
    <row r="2" spans="1:12" ht="15.75" thickBot="1" x14ac:dyDescent="0.3">
      <c r="A2" s="20"/>
      <c r="B2" s="26" t="s">
        <v>1</v>
      </c>
      <c r="C2" s="41" t="s">
        <v>2</v>
      </c>
      <c r="D2" s="26" t="s">
        <v>1</v>
      </c>
      <c r="E2" s="41" t="s">
        <v>2</v>
      </c>
      <c r="F2" s="38" t="s">
        <v>63</v>
      </c>
      <c r="G2" s="18" t="s">
        <v>65</v>
      </c>
      <c r="H2" s="19" t="s">
        <v>66</v>
      </c>
      <c r="I2" s="45" t="s">
        <v>68</v>
      </c>
      <c r="J2" s="45" t="s">
        <v>69</v>
      </c>
    </row>
    <row r="3" spans="1:12" ht="16.5" thickTop="1" thickBot="1" x14ac:dyDescent="0.3">
      <c r="A3" s="21" t="s">
        <v>3</v>
      </c>
      <c r="B3" s="27" t="s">
        <v>4</v>
      </c>
      <c r="C3" s="28">
        <v>9.34</v>
      </c>
      <c r="D3" s="42" t="s">
        <v>5</v>
      </c>
      <c r="E3" s="28">
        <v>4.55</v>
      </c>
      <c r="F3" s="34">
        <f>E3-C3</f>
        <v>-4.79</v>
      </c>
      <c r="G3" s="16">
        <f t="shared" ref="G3:G34" si="0">IF(NOT(IF(OR(D3="NO",D3="NO stderr"),FALSE,TRUE)),F3,"")</f>
        <v>-4.79</v>
      </c>
      <c r="H3" s="17" t="str">
        <f t="shared" ref="H3:H34" si="1">IF(IF(OR(D3="NO",D3="NO stderr"),FALSE,TRUE),F3,"")</f>
        <v/>
      </c>
      <c r="I3" s="16">
        <f>IF(NOT(IF(OR(D3="NO",D3="NO stderr"),FALSE,TRUE)),E3,"")</f>
        <v>4.55</v>
      </c>
      <c r="J3" s="16" t="str">
        <f>IF(IF(OR(D3="NO",D3="NO stderr"),FALSE,TRUE),E3,"")</f>
        <v/>
      </c>
      <c r="K3" s="16">
        <f>IF(NOT(IF(OR(B3="NO",B3="NO stderr"),FALSE,TRUE)),C3,"")</f>
        <v>9.34</v>
      </c>
      <c r="L3" s="16" t="str">
        <f>IF(IF(OR(B3="NO",B3="NO stderr"),FALSE,TRUE),C3,"")</f>
        <v/>
      </c>
    </row>
    <row r="4" spans="1:12" ht="27" thickBot="1" x14ac:dyDescent="0.3">
      <c r="A4" s="22" t="s">
        <v>6</v>
      </c>
      <c r="B4" s="29" t="s">
        <v>7</v>
      </c>
      <c r="C4" s="30">
        <v>3.8</v>
      </c>
      <c r="D4" s="42" t="s">
        <v>8</v>
      </c>
      <c r="E4" s="30">
        <v>3.79</v>
      </c>
      <c r="F4" s="35">
        <f t="shared" ref="F4:F55" si="2">E4-C4</f>
        <v>-9.9999999999997868E-3</v>
      </c>
      <c r="G4" s="16" t="str">
        <f t="shared" si="0"/>
        <v/>
      </c>
      <c r="H4" s="17">
        <f t="shared" si="1"/>
        <v>-9.9999999999997868E-3</v>
      </c>
      <c r="I4" s="16" t="str">
        <f t="shared" ref="I4:I55" si="3">IF(NOT(IF(OR(D4="NO",D4="NO stderr"),FALSE,TRUE)),E4,"")</f>
        <v/>
      </c>
      <c r="J4" s="16">
        <f>IF(IF(OR(D4="NO",D4="NO stderr"),FALSE,TRUE),E4,"")</f>
        <v>3.79</v>
      </c>
      <c r="K4" s="16" t="str">
        <f t="shared" ref="K4:K55" si="4">IF(NOT(IF(OR(B4="NO",B4="NO stderr"),FALSE,TRUE)),C4,"")</f>
        <v/>
      </c>
      <c r="L4" s="16">
        <f t="shared" ref="L4:L55" si="5">IF(IF(OR(B4="NO",B4="NO stderr"),FALSE,TRUE),C4,"")</f>
        <v>3.8</v>
      </c>
    </row>
    <row r="5" spans="1:12" ht="15.75" thickBot="1" x14ac:dyDescent="0.3">
      <c r="A5" s="22" t="s">
        <v>9</v>
      </c>
      <c r="B5" s="29" t="s">
        <v>4</v>
      </c>
      <c r="C5" s="30">
        <v>3.16</v>
      </c>
      <c r="D5" s="42" t="s">
        <v>5</v>
      </c>
      <c r="E5" s="30">
        <v>3.57</v>
      </c>
      <c r="F5" s="35">
        <f t="shared" si="2"/>
        <v>0.4099999999999997</v>
      </c>
      <c r="G5" s="16">
        <f t="shared" si="0"/>
        <v>0.4099999999999997</v>
      </c>
      <c r="H5" s="17" t="str">
        <f t="shared" si="1"/>
        <v/>
      </c>
      <c r="I5" s="16">
        <f t="shared" si="3"/>
        <v>3.57</v>
      </c>
      <c r="J5" s="16" t="str">
        <f t="shared" ref="J5:J55" si="6">IF(IF(OR(D5="NO",D5="NO stderr"),FALSE,TRUE),E5,"")</f>
        <v/>
      </c>
      <c r="K5" s="16">
        <f t="shared" si="4"/>
        <v>3.16</v>
      </c>
      <c r="L5" s="16" t="str">
        <f t="shared" si="5"/>
        <v/>
      </c>
    </row>
    <row r="6" spans="1:12" ht="15.75" thickBot="1" x14ac:dyDescent="0.3">
      <c r="A6" s="22" t="s">
        <v>10</v>
      </c>
      <c r="B6" s="29" t="s">
        <v>4</v>
      </c>
      <c r="C6" s="30">
        <v>4.8899999999999997</v>
      </c>
      <c r="D6" s="42" t="s">
        <v>5</v>
      </c>
      <c r="E6" s="30">
        <v>3.62</v>
      </c>
      <c r="F6" s="35">
        <f t="shared" si="2"/>
        <v>-1.2699999999999996</v>
      </c>
      <c r="G6" s="16">
        <f t="shared" si="0"/>
        <v>-1.2699999999999996</v>
      </c>
      <c r="H6" s="17" t="str">
        <f t="shared" si="1"/>
        <v/>
      </c>
      <c r="I6" s="16">
        <f t="shared" si="3"/>
        <v>3.62</v>
      </c>
      <c r="J6" s="16" t="str">
        <f t="shared" si="6"/>
        <v/>
      </c>
      <c r="K6" s="16">
        <f t="shared" si="4"/>
        <v>4.8899999999999997</v>
      </c>
      <c r="L6" s="16" t="str">
        <f t="shared" si="5"/>
        <v/>
      </c>
    </row>
    <row r="7" spans="1:12" ht="15.75" thickBot="1" x14ac:dyDescent="0.3">
      <c r="A7" s="22" t="s">
        <v>11</v>
      </c>
      <c r="B7" s="29" t="s">
        <v>7</v>
      </c>
      <c r="C7" s="30">
        <v>2.72</v>
      </c>
      <c r="D7" s="42" t="s">
        <v>8</v>
      </c>
      <c r="E7" s="30">
        <v>2.46</v>
      </c>
      <c r="F7" s="35">
        <f t="shared" si="2"/>
        <v>-0.26000000000000023</v>
      </c>
      <c r="G7" s="16" t="str">
        <f t="shared" si="0"/>
        <v/>
      </c>
      <c r="H7" s="17">
        <f t="shared" si="1"/>
        <v>-0.26000000000000023</v>
      </c>
      <c r="I7" s="16" t="str">
        <f t="shared" si="3"/>
        <v/>
      </c>
      <c r="J7" s="16">
        <f t="shared" si="6"/>
        <v>2.46</v>
      </c>
      <c r="K7" s="16" t="str">
        <f t="shared" si="4"/>
        <v/>
      </c>
      <c r="L7" s="16">
        <f t="shared" si="5"/>
        <v>2.72</v>
      </c>
    </row>
    <row r="8" spans="1:12" ht="15.75" thickBot="1" x14ac:dyDescent="0.3">
      <c r="A8" s="22" t="s">
        <v>12</v>
      </c>
      <c r="B8" s="29" t="s">
        <v>4</v>
      </c>
      <c r="C8" s="30">
        <v>5.73</v>
      </c>
      <c r="D8" s="42" t="s">
        <v>5</v>
      </c>
      <c r="E8" s="30">
        <v>3.68</v>
      </c>
      <c r="F8" s="35">
        <f t="shared" si="2"/>
        <v>-2.0500000000000003</v>
      </c>
      <c r="G8" s="16">
        <f t="shared" si="0"/>
        <v>-2.0500000000000003</v>
      </c>
      <c r="H8" s="17" t="str">
        <f t="shared" si="1"/>
        <v/>
      </c>
      <c r="I8" s="16">
        <f t="shared" si="3"/>
        <v>3.68</v>
      </c>
      <c r="J8" s="16" t="str">
        <f t="shared" si="6"/>
        <v/>
      </c>
      <c r="K8" s="16">
        <f t="shared" si="4"/>
        <v>5.73</v>
      </c>
      <c r="L8" s="16" t="str">
        <f t="shared" si="5"/>
        <v/>
      </c>
    </row>
    <row r="9" spans="1:12" ht="15.75" thickBot="1" x14ac:dyDescent="0.3">
      <c r="A9" s="22" t="s">
        <v>13</v>
      </c>
      <c r="B9" s="29" t="s">
        <v>4</v>
      </c>
      <c r="C9" s="30">
        <v>5.88</v>
      </c>
      <c r="D9" s="42" t="s">
        <v>5</v>
      </c>
      <c r="E9" s="30">
        <v>3.59</v>
      </c>
      <c r="F9" s="35">
        <f t="shared" si="2"/>
        <v>-2.29</v>
      </c>
      <c r="G9" s="16">
        <f t="shared" si="0"/>
        <v>-2.29</v>
      </c>
      <c r="H9" s="17" t="str">
        <f t="shared" si="1"/>
        <v/>
      </c>
      <c r="I9" s="16">
        <f t="shared" si="3"/>
        <v>3.59</v>
      </c>
      <c r="J9" s="16" t="str">
        <f t="shared" si="6"/>
        <v/>
      </c>
      <c r="K9" s="16">
        <f t="shared" si="4"/>
        <v>5.88</v>
      </c>
      <c r="L9" s="16" t="str">
        <f t="shared" si="5"/>
        <v/>
      </c>
    </row>
    <row r="10" spans="1:12" ht="15.75" thickBot="1" x14ac:dyDescent="0.3">
      <c r="A10" s="22" t="s">
        <v>14</v>
      </c>
      <c r="B10" s="29" t="s">
        <v>4</v>
      </c>
      <c r="C10" s="30">
        <v>8.82</v>
      </c>
      <c r="D10" s="42" t="s">
        <v>5</v>
      </c>
      <c r="E10" s="30">
        <v>4.4400000000000004</v>
      </c>
      <c r="F10" s="35">
        <f t="shared" si="2"/>
        <v>-4.38</v>
      </c>
      <c r="G10" s="16">
        <f t="shared" si="0"/>
        <v>-4.38</v>
      </c>
      <c r="H10" s="17" t="str">
        <f t="shared" si="1"/>
        <v/>
      </c>
      <c r="I10" s="16">
        <f t="shared" si="3"/>
        <v>4.4400000000000004</v>
      </c>
      <c r="J10" s="16" t="str">
        <f t="shared" si="6"/>
        <v/>
      </c>
      <c r="K10" s="16">
        <f t="shared" si="4"/>
        <v>8.82</v>
      </c>
      <c r="L10" s="16" t="str">
        <f t="shared" si="5"/>
        <v/>
      </c>
    </row>
    <row r="11" spans="1:12" ht="15.75" thickBot="1" x14ac:dyDescent="0.3">
      <c r="A11" s="22" t="s">
        <v>15</v>
      </c>
      <c r="B11" s="29" t="s">
        <v>4</v>
      </c>
      <c r="C11" s="30">
        <v>2.83</v>
      </c>
      <c r="D11" s="42" t="s">
        <v>5</v>
      </c>
      <c r="E11" s="30">
        <v>3.2</v>
      </c>
      <c r="F11" s="35">
        <f t="shared" si="2"/>
        <v>0.37000000000000011</v>
      </c>
      <c r="G11" s="16">
        <f t="shared" si="0"/>
        <v>0.37000000000000011</v>
      </c>
      <c r="H11" s="17" t="str">
        <f t="shared" si="1"/>
        <v/>
      </c>
      <c r="I11" s="16">
        <f t="shared" si="3"/>
        <v>3.2</v>
      </c>
      <c r="J11" s="16" t="str">
        <f t="shared" si="6"/>
        <v/>
      </c>
      <c r="K11" s="16">
        <f t="shared" si="4"/>
        <v>2.83</v>
      </c>
      <c r="L11" s="16" t="str">
        <f t="shared" si="5"/>
        <v/>
      </c>
    </row>
    <row r="12" spans="1:12" ht="15.75" thickBot="1" x14ac:dyDescent="0.3">
      <c r="A12" s="22" t="s">
        <v>16</v>
      </c>
      <c r="B12" s="29" t="s">
        <v>4</v>
      </c>
      <c r="C12" s="30">
        <v>3.62</v>
      </c>
      <c r="D12" s="42" t="s">
        <v>5</v>
      </c>
      <c r="E12" s="30">
        <v>3.92</v>
      </c>
      <c r="F12" s="35">
        <f t="shared" si="2"/>
        <v>0.29999999999999982</v>
      </c>
      <c r="G12" s="16">
        <f t="shared" si="0"/>
        <v>0.29999999999999982</v>
      </c>
      <c r="H12" s="17" t="str">
        <f t="shared" si="1"/>
        <v/>
      </c>
      <c r="I12" s="16">
        <f t="shared" si="3"/>
        <v>3.92</v>
      </c>
      <c r="J12" s="16" t="str">
        <f t="shared" si="6"/>
        <v/>
      </c>
      <c r="K12" s="16">
        <f t="shared" si="4"/>
        <v>3.62</v>
      </c>
      <c r="L12" s="16" t="str">
        <f t="shared" si="5"/>
        <v/>
      </c>
    </row>
    <row r="13" spans="1:12" ht="27" thickBot="1" x14ac:dyDescent="0.3">
      <c r="A13" s="22" t="s">
        <v>17</v>
      </c>
      <c r="B13" s="29" t="s">
        <v>4</v>
      </c>
      <c r="C13" s="30">
        <v>3.1</v>
      </c>
      <c r="D13" s="42" t="s">
        <v>5</v>
      </c>
      <c r="E13" s="30">
        <v>3.42</v>
      </c>
      <c r="F13" s="35">
        <f t="shared" si="2"/>
        <v>0.31999999999999984</v>
      </c>
      <c r="G13" s="16">
        <f t="shared" si="0"/>
        <v>0.31999999999999984</v>
      </c>
      <c r="H13" s="17" t="str">
        <f t="shared" si="1"/>
        <v/>
      </c>
      <c r="I13" s="16">
        <f t="shared" si="3"/>
        <v>3.42</v>
      </c>
      <c r="J13" s="16" t="str">
        <f t="shared" si="6"/>
        <v/>
      </c>
      <c r="K13" s="16">
        <f t="shared" si="4"/>
        <v>3.1</v>
      </c>
      <c r="L13" s="16" t="str">
        <f t="shared" si="5"/>
        <v/>
      </c>
    </row>
    <row r="14" spans="1:12" ht="27" thickBot="1" x14ac:dyDescent="0.3">
      <c r="A14" s="22" t="s">
        <v>18</v>
      </c>
      <c r="B14" s="29" t="s">
        <v>4</v>
      </c>
      <c r="C14" s="30">
        <v>4.8899999999999997</v>
      </c>
      <c r="D14" s="42" t="s">
        <v>5</v>
      </c>
      <c r="E14" s="30">
        <v>3.54</v>
      </c>
      <c r="F14" s="35">
        <f t="shared" si="2"/>
        <v>-1.3499999999999996</v>
      </c>
      <c r="G14" s="16">
        <f t="shared" si="0"/>
        <v>-1.3499999999999996</v>
      </c>
      <c r="H14" s="17" t="str">
        <f t="shared" si="1"/>
        <v/>
      </c>
      <c r="I14" s="16">
        <f t="shared" si="3"/>
        <v>3.54</v>
      </c>
      <c r="J14" s="16" t="str">
        <f t="shared" si="6"/>
        <v/>
      </c>
      <c r="K14" s="16">
        <f t="shared" si="4"/>
        <v>4.8899999999999997</v>
      </c>
      <c r="L14" s="16" t="str">
        <f t="shared" si="5"/>
        <v/>
      </c>
    </row>
    <row r="15" spans="1:12" ht="27" thickBot="1" x14ac:dyDescent="0.3">
      <c r="A15" s="22" t="s">
        <v>19</v>
      </c>
      <c r="B15" s="29" t="s">
        <v>4</v>
      </c>
      <c r="C15" s="30">
        <v>8.9499999999999993</v>
      </c>
      <c r="D15" s="42" t="s">
        <v>5</v>
      </c>
      <c r="E15" s="30">
        <v>5.19</v>
      </c>
      <c r="F15" s="35">
        <f t="shared" si="2"/>
        <v>-3.7599999999999989</v>
      </c>
      <c r="G15" s="16">
        <f t="shared" si="0"/>
        <v>-3.7599999999999989</v>
      </c>
      <c r="H15" s="17" t="str">
        <f t="shared" si="1"/>
        <v/>
      </c>
      <c r="I15" s="16">
        <f t="shared" si="3"/>
        <v>5.19</v>
      </c>
      <c r="J15" s="16" t="str">
        <f t="shared" si="6"/>
        <v/>
      </c>
      <c r="K15" s="16">
        <f t="shared" si="4"/>
        <v>8.9499999999999993</v>
      </c>
      <c r="L15" s="16" t="str">
        <f t="shared" si="5"/>
        <v/>
      </c>
    </row>
    <row r="16" spans="1:12" ht="27" thickBot="1" x14ac:dyDescent="0.3">
      <c r="A16" s="22" t="s">
        <v>20</v>
      </c>
      <c r="B16" s="29" t="s">
        <v>4</v>
      </c>
      <c r="C16" s="30">
        <v>3.05</v>
      </c>
      <c r="D16" s="42" t="s">
        <v>5</v>
      </c>
      <c r="E16" s="30">
        <v>3.65</v>
      </c>
      <c r="F16" s="35">
        <f t="shared" si="2"/>
        <v>0.60000000000000009</v>
      </c>
      <c r="G16" s="16">
        <f t="shared" si="0"/>
        <v>0.60000000000000009</v>
      </c>
      <c r="H16" s="17" t="str">
        <f t="shared" si="1"/>
        <v/>
      </c>
      <c r="I16" s="16">
        <f t="shared" si="3"/>
        <v>3.65</v>
      </c>
      <c r="J16" s="16" t="str">
        <f t="shared" si="6"/>
        <v/>
      </c>
      <c r="K16" s="16">
        <f t="shared" si="4"/>
        <v>3.05</v>
      </c>
      <c r="L16" s="16" t="str">
        <f t="shared" si="5"/>
        <v/>
      </c>
    </row>
    <row r="17" spans="1:12" ht="27" thickBot="1" x14ac:dyDescent="0.3">
      <c r="A17" s="22" t="s">
        <v>21</v>
      </c>
      <c r="B17" s="29" t="s">
        <v>4</v>
      </c>
      <c r="C17" s="30">
        <v>4.54</v>
      </c>
      <c r="D17" s="42" t="s">
        <v>5</v>
      </c>
      <c r="E17" s="30">
        <v>3.41</v>
      </c>
      <c r="F17" s="35">
        <f t="shared" si="2"/>
        <v>-1.1299999999999999</v>
      </c>
      <c r="G17" s="16">
        <f t="shared" si="0"/>
        <v>-1.1299999999999999</v>
      </c>
      <c r="H17" s="17" t="str">
        <f t="shared" si="1"/>
        <v/>
      </c>
      <c r="I17" s="16">
        <f t="shared" si="3"/>
        <v>3.41</v>
      </c>
      <c r="J17" s="16" t="str">
        <f t="shared" si="6"/>
        <v/>
      </c>
      <c r="K17" s="16">
        <f t="shared" si="4"/>
        <v>4.54</v>
      </c>
      <c r="L17" s="16" t="str">
        <f t="shared" si="5"/>
        <v/>
      </c>
    </row>
    <row r="18" spans="1:12" ht="15.75" thickBot="1" x14ac:dyDescent="0.3">
      <c r="A18" s="22" t="s">
        <v>22</v>
      </c>
      <c r="B18" s="42" t="s">
        <v>8</v>
      </c>
      <c r="C18" s="30">
        <v>1.84</v>
      </c>
      <c r="D18" s="42" t="s">
        <v>8</v>
      </c>
      <c r="E18" s="30">
        <v>2.1</v>
      </c>
      <c r="F18" s="35">
        <f t="shared" si="2"/>
        <v>0.26</v>
      </c>
      <c r="G18" s="16" t="str">
        <f t="shared" si="0"/>
        <v/>
      </c>
      <c r="H18" s="17">
        <f t="shared" si="1"/>
        <v>0.26</v>
      </c>
      <c r="I18" s="16" t="str">
        <f t="shared" si="3"/>
        <v/>
      </c>
      <c r="J18" s="16">
        <f t="shared" si="6"/>
        <v>2.1</v>
      </c>
      <c r="K18" s="16" t="str">
        <f t="shared" si="4"/>
        <v/>
      </c>
      <c r="L18" s="16">
        <f t="shared" si="5"/>
        <v>1.84</v>
      </c>
    </row>
    <row r="19" spans="1:12" ht="27" thickBot="1" x14ac:dyDescent="0.3">
      <c r="A19" s="22" t="s">
        <v>23</v>
      </c>
      <c r="B19" s="42" t="s">
        <v>8</v>
      </c>
      <c r="C19" s="30">
        <v>2.17</v>
      </c>
      <c r="D19" s="42" t="s">
        <v>8</v>
      </c>
      <c r="E19" s="30">
        <v>2.54</v>
      </c>
      <c r="F19" s="35">
        <f t="shared" si="2"/>
        <v>0.37000000000000011</v>
      </c>
      <c r="G19" s="16" t="str">
        <f t="shared" si="0"/>
        <v/>
      </c>
      <c r="H19" s="17">
        <f t="shared" si="1"/>
        <v>0.37000000000000011</v>
      </c>
      <c r="I19" s="16" t="str">
        <f t="shared" si="3"/>
        <v/>
      </c>
      <c r="J19" s="16">
        <f t="shared" si="6"/>
        <v>2.54</v>
      </c>
      <c r="K19" s="16" t="str">
        <f t="shared" si="4"/>
        <v/>
      </c>
      <c r="L19" s="16">
        <f t="shared" si="5"/>
        <v>2.17</v>
      </c>
    </row>
    <row r="20" spans="1:12" ht="27" thickBot="1" x14ac:dyDescent="0.3">
      <c r="A20" s="22" t="s">
        <v>24</v>
      </c>
      <c r="B20" s="29" t="s">
        <v>4</v>
      </c>
      <c r="C20" s="30">
        <v>5.57</v>
      </c>
      <c r="D20" s="42" t="s">
        <v>5</v>
      </c>
      <c r="E20" s="30">
        <v>3.94</v>
      </c>
      <c r="F20" s="35">
        <f t="shared" si="2"/>
        <v>-1.6300000000000003</v>
      </c>
      <c r="G20" s="16">
        <f t="shared" si="0"/>
        <v>-1.6300000000000003</v>
      </c>
      <c r="H20" s="17" t="str">
        <f t="shared" si="1"/>
        <v/>
      </c>
      <c r="I20" s="16">
        <f t="shared" si="3"/>
        <v>3.94</v>
      </c>
      <c r="J20" s="16" t="str">
        <f t="shared" si="6"/>
        <v/>
      </c>
      <c r="K20" s="16">
        <f t="shared" si="4"/>
        <v>5.57</v>
      </c>
      <c r="L20" s="16" t="str">
        <f t="shared" si="5"/>
        <v/>
      </c>
    </row>
    <row r="21" spans="1:12" ht="27" thickBot="1" x14ac:dyDescent="0.3">
      <c r="A21" s="22" t="s">
        <v>25</v>
      </c>
      <c r="B21" s="29" t="s">
        <v>4</v>
      </c>
      <c r="C21" s="30">
        <v>4.88</v>
      </c>
      <c r="D21" s="42" t="s">
        <v>5</v>
      </c>
      <c r="E21" s="30">
        <v>3.64</v>
      </c>
      <c r="F21" s="35">
        <f t="shared" si="2"/>
        <v>-1.2399999999999998</v>
      </c>
      <c r="G21" s="16">
        <f t="shared" si="0"/>
        <v>-1.2399999999999998</v>
      </c>
      <c r="H21" s="17" t="str">
        <f t="shared" si="1"/>
        <v/>
      </c>
      <c r="I21" s="16">
        <f t="shared" si="3"/>
        <v>3.64</v>
      </c>
      <c r="J21" s="16" t="str">
        <f t="shared" si="6"/>
        <v/>
      </c>
      <c r="K21" s="16">
        <f t="shared" si="4"/>
        <v>4.88</v>
      </c>
      <c r="L21" s="16" t="str">
        <f t="shared" si="5"/>
        <v/>
      </c>
    </row>
    <row r="22" spans="1:12" ht="27" thickBot="1" x14ac:dyDescent="0.3">
      <c r="A22" s="22" t="s">
        <v>26</v>
      </c>
      <c r="B22" s="29" t="s">
        <v>4</v>
      </c>
      <c r="C22" s="30">
        <v>5.79</v>
      </c>
      <c r="D22" s="42" t="s">
        <v>5</v>
      </c>
      <c r="E22" s="30">
        <v>4.32</v>
      </c>
      <c r="F22" s="35">
        <f t="shared" si="2"/>
        <v>-1.4699999999999998</v>
      </c>
      <c r="G22" s="16">
        <f t="shared" si="0"/>
        <v>-1.4699999999999998</v>
      </c>
      <c r="H22" s="17" t="str">
        <f t="shared" si="1"/>
        <v/>
      </c>
      <c r="I22" s="16">
        <f t="shared" si="3"/>
        <v>4.32</v>
      </c>
      <c r="J22" s="16" t="str">
        <f t="shared" si="6"/>
        <v/>
      </c>
      <c r="K22" s="16">
        <f t="shared" si="4"/>
        <v>5.79</v>
      </c>
      <c r="L22" s="16" t="str">
        <f t="shared" si="5"/>
        <v/>
      </c>
    </row>
    <row r="23" spans="1:12" ht="27" thickBot="1" x14ac:dyDescent="0.3">
      <c r="A23" s="22" t="s">
        <v>27</v>
      </c>
      <c r="B23" s="29" t="s">
        <v>4</v>
      </c>
      <c r="C23" s="30">
        <v>4.82</v>
      </c>
      <c r="D23" s="42" t="s">
        <v>5</v>
      </c>
      <c r="E23" s="30">
        <v>3.71</v>
      </c>
      <c r="F23" s="35">
        <f t="shared" si="2"/>
        <v>-1.1100000000000003</v>
      </c>
      <c r="G23" s="16">
        <f t="shared" si="0"/>
        <v>-1.1100000000000003</v>
      </c>
      <c r="H23" s="17" t="str">
        <f t="shared" si="1"/>
        <v/>
      </c>
      <c r="I23" s="16">
        <f t="shared" si="3"/>
        <v>3.71</v>
      </c>
      <c r="J23" s="16" t="str">
        <f t="shared" si="6"/>
        <v/>
      </c>
      <c r="K23" s="16">
        <f t="shared" si="4"/>
        <v>4.82</v>
      </c>
      <c r="L23" s="16" t="str">
        <f t="shared" si="5"/>
        <v/>
      </c>
    </row>
    <row r="24" spans="1:12" ht="27" thickBot="1" x14ac:dyDescent="0.3">
      <c r="A24" s="22" t="s">
        <v>28</v>
      </c>
      <c r="B24" s="29" t="s">
        <v>7</v>
      </c>
      <c r="C24" s="30">
        <v>3.22</v>
      </c>
      <c r="D24" s="42" t="s">
        <v>8</v>
      </c>
      <c r="E24" s="30">
        <v>3.16</v>
      </c>
      <c r="F24" s="35">
        <f t="shared" si="2"/>
        <v>-6.0000000000000053E-2</v>
      </c>
      <c r="G24" s="16" t="str">
        <f t="shared" si="0"/>
        <v/>
      </c>
      <c r="H24" s="17">
        <f t="shared" si="1"/>
        <v>-6.0000000000000053E-2</v>
      </c>
      <c r="I24" s="16" t="str">
        <f t="shared" si="3"/>
        <v/>
      </c>
      <c r="J24" s="16">
        <f t="shared" si="6"/>
        <v>3.16</v>
      </c>
      <c r="K24" s="16" t="str">
        <f t="shared" si="4"/>
        <v/>
      </c>
      <c r="L24" s="16">
        <f t="shared" si="5"/>
        <v>3.22</v>
      </c>
    </row>
    <row r="25" spans="1:12" ht="27" thickBot="1" x14ac:dyDescent="0.3">
      <c r="A25" s="22" t="s">
        <v>29</v>
      </c>
      <c r="B25" s="29" t="s">
        <v>7</v>
      </c>
      <c r="C25" s="30">
        <v>3.16</v>
      </c>
      <c r="D25" s="29" t="s">
        <v>7</v>
      </c>
      <c r="E25" s="30">
        <v>3.2</v>
      </c>
      <c r="F25" s="35">
        <f t="shared" si="2"/>
        <v>4.0000000000000036E-2</v>
      </c>
      <c r="G25" s="16" t="str">
        <f t="shared" si="0"/>
        <v/>
      </c>
      <c r="H25" s="17">
        <f t="shared" si="1"/>
        <v>4.0000000000000036E-2</v>
      </c>
      <c r="I25" s="16" t="str">
        <f t="shared" si="3"/>
        <v/>
      </c>
      <c r="J25" s="16">
        <f t="shared" si="6"/>
        <v>3.2</v>
      </c>
      <c r="K25" s="16" t="str">
        <f t="shared" si="4"/>
        <v/>
      </c>
      <c r="L25" s="16">
        <f t="shared" si="5"/>
        <v>3.16</v>
      </c>
    </row>
    <row r="26" spans="1:12" ht="27" thickBot="1" x14ac:dyDescent="0.3">
      <c r="A26" s="22" t="s">
        <v>30</v>
      </c>
      <c r="B26" s="29" t="s">
        <v>7</v>
      </c>
      <c r="C26" s="30">
        <v>3.59</v>
      </c>
      <c r="D26" s="42" t="s">
        <v>8</v>
      </c>
      <c r="E26" s="30">
        <v>3.48</v>
      </c>
      <c r="F26" s="35">
        <f t="shared" si="2"/>
        <v>-0.10999999999999988</v>
      </c>
      <c r="G26" s="16" t="str">
        <f t="shared" si="0"/>
        <v/>
      </c>
      <c r="H26" s="17">
        <f t="shared" si="1"/>
        <v>-0.10999999999999988</v>
      </c>
      <c r="I26" s="16" t="str">
        <f t="shared" si="3"/>
        <v/>
      </c>
      <c r="J26" s="16">
        <f t="shared" si="6"/>
        <v>3.48</v>
      </c>
      <c r="K26" s="16" t="str">
        <f t="shared" si="4"/>
        <v/>
      </c>
      <c r="L26" s="16">
        <f t="shared" si="5"/>
        <v>3.59</v>
      </c>
    </row>
    <row r="27" spans="1:12" ht="27" thickBot="1" x14ac:dyDescent="0.3">
      <c r="A27" s="22" t="s">
        <v>31</v>
      </c>
      <c r="B27" s="29" t="s">
        <v>7</v>
      </c>
      <c r="C27" s="30">
        <v>3.94</v>
      </c>
      <c r="D27" s="42" t="s">
        <v>8</v>
      </c>
      <c r="E27" s="30">
        <v>3.95</v>
      </c>
      <c r="F27" s="35">
        <f t="shared" si="2"/>
        <v>1.0000000000000231E-2</v>
      </c>
      <c r="G27" s="16" t="str">
        <f t="shared" si="0"/>
        <v/>
      </c>
      <c r="H27" s="17">
        <f t="shared" si="1"/>
        <v>1.0000000000000231E-2</v>
      </c>
      <c r="I27" s="16" t="str">
        <f t="shared" si="3"/>
        <v/>
      </c>
      <c r="J27" s="16">
        <f t="shared" si="6"/>
        <v>3.95</v>
      </c>
      <c r="K27" s="16" t="str">
        <f t="shared" si="4"/>
        <v/>
      </c>
      <c r="L27" s="16">
        <f t="shared" si="5"/>
        <v>3.94</v>
      </c>
    </row>
    <row r="28" spans="1:12" ht="27" thickBot="1" x14ac:dyDescent="0.3">
      <c r="A28" s="22" t="s">
        <v>32</v>
      </c>
      <c r="B28" s="29" t="s">
        <v>7</v>
      </c>
      <c r="C28" s="30">
        <v>3.85</v>
      </c>
      <c r="D28" s="29" t="s">
        <v>7</v>
      </c>
      <c r="E28" s="30">
        <v>3.99</v>
      </c>
      <c r="F28" s="35">
        <f t="shared" si="2"/>
        <v>0.14000000000000012</v>
      </c>
      <c r="G28" s="16" t="str">
        <f t="shared" si="0"/>
        <v/>
      </c>
      <c r="H28" s="17">
        <f t="shared" si="1"/>
        <v>0.14000000000000012</v>
      </c>
      <c r="I28" s="16" t="str">
        <f t="shared" si="3"/>
        <v/>
      </c>
      <c r="J28" s="16">
        <f t="shared" si="6"/>
        <v>3.99</v>
      </c>
      <c r="K28" s="16" t="str">
        <f t="shared" si="4"/>
        <v/>
      </c>
      <c r="L28" s="16">
        <f t="shared" si="5"/>
        <v>3.85</v>
      </c>
    </row>
    <row r="29" spans="1:12" ht="27" thickBot="1" x14ac:dyDescent="0.3">
      <c r="A29" s="22" t="s">
        <v>33</v>
      </c>
      <c r="B29" s="29" t="s">
        <v>7</v>
      </c>
      <c r="C29" s="30">
        <v>3.97</v>
      </c>
      <c r="D29" s="42" t="s">
        <v>8</v>
      </c>
      <c r="E29" s="30">
        <v>3.82</v>
      </c>
      <c r="F29" s="35">
        <f t="shared" si="2"/>
        <v>-0.15000000000000036</v>
      </c>
      <c r="G29" s="16" t="str">
        <f t="shared" si="0"/>
        <v/>
      </c>
      <c r="H29" s="17">
        <f t="shared" si="1"/>
        <v>-0.15000000000000036</v>
      </c>
      <c r="I29" s="16" t="str">
        <f t="shared" si="3"/>
        <v/>
      </c>
      <c r="J29" s="16">
        <f t="shared" si="6"/>
        <v>3.82</v>
      </c>
      <c r="K29" s="16" t="str">
        <f t="shared" si="4"/>
        <v/>
      </c>
      <c r="L29" s="16">
        <f t="shared" si="5"/>
        <v>3.97</v>
      </c>
    </row>
    <row r="30" spans="1:12" ht="27" thickBot="1" x14ac:dyDescent="0.3">
      <c r="A30" s="22" t="s">
        <v>34</v>
      </c>
      <c r="B30" s="29" t="s">
        <v>7</v>
      </c>
      <c r="C30" s="30">
        <v>4.08</v>
      </c>
      <c r="D30" s="29" t="s">
        <v>7</v>
      </c>
      <c r="E30" s="30">
        <v>3.91</v>
      </c>
      <c r="F30" s="35">
        <f t="shared" si="2"/>
        <v>-0.16999999999999993</v>
      </c>
      <c r="G30" s="16" t="str">
        <f t="shared" si="0"/>
        <v/>
      </c>
      <c r="H30" s="17">
        <f t="shared" si="1"/>
        <v>-0.16999999999999993</v>
      </c>
      <c r="I30" s="16" t="str">
        <f t="shared" si="3"/>
        <v/>
      </c>
      <c r="J30" s="16">
        <f t="shared" si="6"/>
        <v>3.91</v>
      </c>
      <c r="K30" s="16" t="str">
        <f t="shared" si="4"/>
        <v/>
      </c>
      <c r="L30" s="16">
        <f t="shared" si="5"/>
        <v>4.08</v>
      </c>
    </row>
    <row r="31" spans="1:12" ht="27" thickBot="1" x14ac:dyDescent="0.3">
      <c r="A31" s="22" t="s">
        <v>35</v>
      </c>
      <c r="B31" s="29" t="s">
        <v>7</v>
      </c>
      <c r="C31" s="30">
        <v>6.1</v>
      </c>
      <c r="D31" s="42" t="s">
        <v>8</v>
      </c>
      <c r="E31" s="30">
        <v>6.12</v>
      </c>
      <c r="F31" s="35">
        <f t="shared" si="2"/>
        <v>2.0000000000000462E-2</v>
      </c>
      <c r="G31" s="16" t="str">
        <f t="shared" si="0"/>
        <v/>
      </c>
      <c r="H31" s="17">
        <f t="shared" si="1"/>
        <v>2.0000000000000462E-2</v>
      </c>
      <c r="I31" s="16" t="str">
        <f t="shared" si="3"/>
        <v/>
      </c>
      <c r="J31" s="16">
        <f t="shared" si="6"/>
        <v>6.12</v>
      </c>
      <c r="K31" s="16" t="str">
        <f t="shared" si="4"/>
        <v/>
      </c>
      <c r="L31" s="16">
        <f t="shared" si="5"/>
        <v>6.1</v>
      </c>
    </row>
    <row r="32" spans="1:12" ht="27" thickBot="1" x14ac:dyDescent="0.3">
      <c r="A32" s="22" t="s">
        <v>36</v>
      </c>
      <c r="B32" s="29" t="s">
        <v>7</v>
      </c>
      <c r="C32" s="30">
        <v>6.24</v>
      </c>
      <c r="D32" s="29" t="s">
        <v>7</v>
      </c>
      <c r="E32" s="30">
        <v>6.01</v>
      </c>
      <c r="F32" s="35">
        <f t="shared" si="2"/>
        <v>-0.23000000000000043</v>
      </c>
      <c r="G32" s="16" t="str">
        <f t="shared" si="0"/>
        <v/>
      </c>
      <c r="H32" s="17">
        <f t="shared" si="1"/>
        <v>-0.23000000000000043</v>
      </c>
      <c r="I32" s="16" t="str">
        <f t="shared" si="3"/>
        <v/>
      </c>
      <c r="J32" s="16">
        <f t="shared" si="6"/>
        <v>6.01</v>
      </c>
      <c r="K32" s="16" t="str">
        <f t="shared" si="4"/>
        <v/>
      </c>
      <c r="L32" s="16">
        <f t="shared" si="5"/>
        <v>6.24</v>
      </c>
    </row>
    <row r="33" spans="1:12" ht="27" thickBot="1" x14ac:dyDescent="0.3">
      <c r="A33" s="22" t="s">
        <v>37</v>
      </c>
      <c r="B33" s="29" t="s">
        <v>4</v>
      </c>
      <c r="C33" s="30">
        <v>3.22</v>
      </c>
      <c r="D33" s="42" t="s">
        <v>5</v>
      </c>
      <c r="E33" s="30">
        <v>3.65</v>
      </c>
      <c r="F33" s="35">
        <f t="shared" si="2"/>
        <v>0.42999999999999972</v>
      </c>
      <c r="G33" s="16">
        <f t="shared" si="0"/>
        <v>0.42999999999999972</v>
      </c>
      <c r="H33" s="17" t="str">
        <f t="shared" si="1"/>
        <v/>
      </c>
      <c r="I33" s="16">
        <f t="shared" si="3"/>
        <v>3.65</v>
      </c>
      <c r="J33" s="16" t="str">
        <f t="shared" si="6"/>
        <v/>
      </c>
      <c r="K33" s="16">
        <f t="shared" si="4"/>
        <v>3.22</v>
      </c>
      <c r="L33" s="16" t="str">
        <f t="shared" si="5"/>
        <v/>
      </c>
    </row>
    <row r="34" spans="1:12" ht="27" thickBot="1" x14ac:dyDescent="0.3">
      <c r="A34" s="22" t="s">
        <v>38</v>
      </c>
      <c r="B34" s="29" t="s">
        <v>4</v>
      </c>
      <c r="C34" s="30">
        <v>3.37</v>
      </c>
      <c r="D34" s="29" t="s">
        <v>4</v>
      </c>
      <c r="E34" s="30">
        <v>3.72</v>
      </c>
      <c r="F34" s="35">
        <f t="shared" si="2"/>
        <v>0.35000000000000009</v>
      </c>
      <c r="G34" s="16">
        <f t="shared" si="0"/>
        <v>0.35000000000000009</v>
      </c>
      <c r="H34" s="17" t="str">
        <f t="shared" si="1"/>
        <v/>
      </c>
      <c r="I34" s="16">
        <f t="shared" si="3"/>
        <v>3.72</v>
      </c>
      <c r="J34" s="16" t="str">
        <f t="shared" si="6"/>
        <v/>
      </c>
      <c r="K34" s="16">
        <f t="shared" si="4"/>
        <v>3.37</v>
      </c>
      <c r="L34" s="16" t="str">
        <f t="shared" si="5"/>
        <v/>
      </c>
    </row>
    <row r="35" spans="1:12" ht="27" thickBot="1" x14ac:dyDescent="0.3">
      <c r="A35" s="22" t="s">
        <v>39</v>
      </c>
      <c r="B35" s="29" t="s">
        <v>7</v>
      </c>
      <c r="C35" s="30">
        <v>5.12</v>
      </c>
      <c r="D35" s="42" t="s">
        <v>8</v>
      </c>
      <c r="E35" s="30">
        <v>5.14</v>
      </c>
      <c r="F35" s="35">
        <f t="shared" si="2"/>
        <v>1.9999999999999574E-2</v>
      </c>
      <c r="G35" s="16" t="str">
        <f t="shared" ref="G35:G55" si="7">IF(NOT(IF(OR(D35="NO",D35="NO stderr"),FALSE,TRUE)),F35,"")</f>
        <v/>
      </c>
      <c r="H35" s="17">
        <f t="shared" ref="H35:H55" si="8">IF(IF(OR(D35="NO",D35="NO stderr"),FALSE,TRUE),F35,"")</f>
        <v>1.9999999999999574E-2</v>
      </c>
      <c r="I35" s="16" t="str">
        <f t="shared" si="3"/>
        <v/>
      </c>
      <c r="J35" s="16">
        <f t="shared" si="6"/>
        <v>5.14</v>
      </c>
      <c r="K35" s="16" t="str">
        <f t="shared" si="4"/>
        <v/>
      </c>
      <c r="L35" s="16">
        <f t="shared" si="5"/>
        <v>5.12</v>
      </c>
    </row>
    <row r="36" spans="1:12" ht="27" thickBot="1" x14ac:dyDescent="0.3">
      <c r="A36" s="22" t="s">
        <v>40</v>
      </c>
      <c r="B36" s="29" t="s">
        <v>7</v>
      </c>
      <c r="C36" s="30">
        <v>5.09</v>
      </c>
      <c r="D36" s="29" t="s">
        <v>7</v>
      </c>
      <c r="E36" s="30">
        <v>5.04</v>
      </c>
      <c r="F36" s="35">
        <f t="shared" si="2"/>
        <v>-4.9999999999999822E-2</v>
      </c>
      <c r="G36" s="16" t="str">
        <f t="shared" si="7"/>
        <v/>
      </c>
      <c r="H36" s="17">
        <f t="shared" si="8"/>
        <v>-4.9999999999999822E-2</v>
      </c>
      <c r="I36" s="16" t="str">
        <f t="shared" si="3"/>
        <v/>
      </c>
      <c r="J36" s="16">
        <f t="shared" si="6"/>
        <v>5.04</v>
      </c>
      <c r="K36" s="16" t="str">
        <f t="shared" si="4"/>
        <v/>
      </c>
      <c r="L36" s="16">
        <f t="shared" si="5"/>
        <v>5.09</v>
      </c>
    </row>
    <row r="37" spans="1:12" ht="15.75" thickBot="1" x14ac:dyDescent="0.3">
      <c r="A37" s="22" t="s">
        <v>41</v>
      </c>
      <c r="B37" s="29" t="s">
        <v>7</v>
      </c>
      <c r="C37" s="30">
        <v>2.84</v>
      </c>
      <c r="D37" s="42" t="s">
        <v>8</v>
      </c>
      <c r="E37" s="30">
        <v>2.46</v>
      </c>
      <c r="F37" s="35">
        <f t="shared" si="2"/>
        <v>-0.37999999999999989</v>
      </c>
      <c r="G37" s="16" t="str">
        <f t="shared" si="7"/>
        <v/>
      </c>
      <c r="H37" s="17">
        <f t="shared" si="8"/>
        <v>-0.37999999999999989</v>
      </c>
      <c r="I37" s="16" t="str">
        <f t="shared" si="3"/>
        <v/>
      </c>
      <c r="J37" s="16">
        <f t="shared" si="6"/>
        <v>2.46</v>
      </c>
      <c r="K37" s="16" t="str">
        <f t="shared" si="4"/>
        <v/>
      </c>
      <c r="L37" s="16">
        <f t="shared" si="5"/>
        <v>2.84</v>
      </c>
    </row>
    <row r="38" spans="1:12" ht="15.75" thickBot="1" x14ac:dyDescent="0.3">
      <c r="A38" s="22" t="s">
        <v>42</v>
      </c>
      <c r="B38" s="42" t="s">
        <v>8</v>
      </c>
      <c r="C38" s="30">
        <v>2</v>
      </c>
      <c r="D38" s="42" t="s">
        <v>8</v>
      </c>
      <c r="E38" s="30">
        <v>2.54</v>
      </c>
      <c r="F38" s="35">
        <f t="shared" si="2"/>
        <v>0.54</v>
      </c>
      <c r="G38" s="16" t="str">
        <f t="shared" si="7"/>
        <v/>
      </c>
      <c r="H38" s="17">
        <f t="shared" si="8"/>
        <v>0.54</v>
      </c>
      <c r="I38" s="16" t="str">
        <f t="shared" si="3"/>
        <v/>
      </c>
      <c r="J38" s="16">
        <f t="shared" si="6"/>
        <v>2.54</v>
      </c>
      <c r="K38" s="16" t="str">
        <f t="shared" si="4"/>
        <v/>
      </c>
      <c r="L38" s="16">
        <f t="shared" si="5"/>
        <v>2</v>
      </c>
    </row>
    <row r="39" spans="1:12" ht="27" thickBot="1" x14ac:dyDescent="0.3">
      <c r="A39" s="22" t="s">
        <v>43</v>
      </c>
      <c r="B39" s="29" t="s">
        <v>7</v>
      </c>
      <c r="C39" s="30">
        <v>2.91</v>
      </c>
      <c r="D39" s="42" t="s">
        <v>8</v>
      </c>
      <c r="E39" s="30">
        <v>2.58</v>
      </c>
      <c r="F39" s="35">
        <f t="shared" si="2"/>
        <v>-0.33000000000000007</v>
      </c>
      <c r="G39" s="16" t="str">
        <f t="shared" si="7"/>
        <v/>
      </c>
      <c r="H39" s="17">
        <f t="shared" si="8"/>
        <v>-0.33000000000000007</v>
      </c>
      <c r="I39" s="16" t="str">
        <f t="shared" si="3"/>
        <v/>
      </c>
      <c r="J39" s="16">
        <f t="shared" si="6"/>
        <v>2.58</v>
      </c>
      <c r="K39" s="16" t="str">
        <f t="shared" si="4"/>
        <v/>
      </c>
      <c r="L39" s="16">
        <f t="shared" si="5"/>
        <v>2.91</v>
      </c>
    </row>
    <row r="40" spans="1:12" ht="15.75" thickBot="1" x14ac:dyDescent="0.3">
      <c r="A40" s="22" t="s">
        <v>44</v>
      </c>
      <c r="B40" s="29" t="s">
        <v>4</v>
      </c>
      <c r="C40" s="30">
        <v>5.51</v>
      </c>
      <c r="D40" s="42" t="s">
        <v>5</v>
      </c>
      <c r="E40" s="30">
        <v>3.81</v>
      </c>
      <c r="F40" s="35">
        <f t="shared" si="2"/>
        <v>-1.6999999999999997</v>
      </c>
      <c r="G40" s="16">
        <f t="shared" si="7"/>
        <v>-1.6999999999999997</v>
      </c>
      <c r="H40" s="17" t="str">
        <f t="shared" si="8"/>
        <v/>
      </c>
      <c r="I40" s="16">
        <f t="shared" si="3"/>
        <v>3.81</v>
      </c>
      <c r="J40" s="16" t="str">
        <f t="shared" si="6"/>
        <v/>
      </c>
      <c r="K40" s="16">
        <f t="shared" si="4"/>
        <v>5.51</v>
      </c>
      <c r="L40" s="16" t="str">
        <f t="shared" si="5"/>
        <v/>
      </c>
    </row>
    <row r="41" spans="1:12" ht="15.75" thickBot="1" x14ac:dyDescent="0.3">
      <c r="A41" s="22" t="s">
        <v>45</v>
      </c>
      <c r="B41" s="29" t="s">
        <v>4</v>
      </c>
      <c r="C41" s="30">
        <v>5.84</v>
      </c>
      <c r="D41" s="42" t="s">
        <v>5</v>
      </c>
      <c r="E41" s="30">
        <v>3.65</v>
      </c>
      <c r="F41" s="35">
        <f t="shared" si="2"/>
        <v>-2.19</v>
      </c>
      <c r="G41" s="16">
        <f t="shared" si="7"/>
        <v>-2.19</v>
      </c>
      <c r="H41" s="17" t="str">
        <f t="shared" si="8"/>
        <v/>
      </c>
      <c r="I41" s="16">
        <f t="shared" si="3"/>
        <v>3.65</v>
      </c>
      <c r="J41" s="16" t="str">
        <f t="shared" si="6"/>
        <v/>
      </c>
      <c r="K41" s="16">
        <f t="shared" si="4"/>
        <v>5.84</v>
      </c>
      <c r="L41" s="16" t="str">
        <f t="shared" si="5"/>
        <v/>
      </c>
    </row>
    <row r="42" spans="1:12" ht="15.75" thickBot="1" x14ac:dyDescent="0.3">
      <c r="A42" s="22" t="s">
        <v>46</v>
      </c>
      <c r="B42" s="29" t="s">
        <v>4</v>
      </c>
      <c r="C42" s="30">
        <v>3.02</v>
      </c>
      <c r="D42" s="42" t="s">
        <v>5</v>
      </c>
      <c r="E42" s="30">
        <v>3.44</v>
      </c>
      <c r="F42" s="35">
        <f t="shared" si="2"/>
        <v>0.41999999999999993</v>
      </c>
      <c r="G42" s="16">
        <f t="shared" si="7"/>
        <v>0.41999999999999993</v>
      </c>
      <c r="H42" s="17" t="str">
        <f t="shared" si="8"/>
        <v/>
      </c>
      <c r="I42" s="16">
        <f t="shared" si="3"/>
        <v>3.44</v>
      </c>
      <c r="J42" s="16" t="str">
        <f t="shared" si="6"/>
        <v/>
      </c>
      <c r="K42" s="16">
        <f t="shared" si="4"/>
        <v>3.02</v>
      </c>
      <c r="L42" s="16" t="str">
        <f t="shared" si="5"/>
        <v/>
      </c>
    </row>
    <row r="43" spans="1:12" ht="15.75" thickBot="1" x14ac:dyDescent="0.3">
      <c r="A43" s="22" t="s">
        <v>47</v>
      </c>
      <c r="B43" s="29" t="s">
        <v>4</v>
      </c>
      <c r="C43" s="30">
        <v>6.2</v>
      </c>
      <c r="D43" s="42" t="s">
        <v>5</v>
      </c>
      <c r="E43" s="30">
        <v>3.97</v>
      </c>
      <c r="F43" s="35">
        <f t="shared" si="2"/>
        <v>-2.23</v>
      </c>
      <c r="G43" s="16">
        <f t="shared" si="7"/>
        <v>-2.23</v>
      </c>
      <c r="H43" s="17" t="str">
        <f t="shared" si="8"/>
        <v/>
      </c>
      <c r="I43" s="16">
        <f t="shared" si="3"/>
        <v>3.97</v>
      </c>
      <c r="J43" s="16" t="str">
        <f t="shared" si="6"/>
        <v/>
      </c>
      <c r="K43" s="16">
        <f t="shared" si="4"/>
        <v>6.2</v>
      </c>
      <c r="L43" s="16" t="str">
        <f t="shared" si="5"/>
        <v/>
      </c>
    </row>
    <row r="44" spans="1:12" ht="15.75" thickBot="1" x14ac:dyDescent="0.3">
      <c r="A44" s="22" t="s">
        <v>48</v>
      </c>
      <c r="B44" s="29" t="s">
        <v>7</v>
      </c>
      <c r="C44" s="30">
        <v>2.75</v>
      </c>
      <c r="D44" s="42" t="s">
        <v>8</v>
      </c>
      <c r="E44" s="30">
        <v>2.5299999999999998</v>
      </c>
      <c r="F44" s="35">
        <f t="shared" si="2"/>
        <v>-0.2200000000000002</v>
      </c>
      <c r="G44" s="16" t="str">
        <f t="shared" si="7"/>
        <v/>
      </c>
      <c r="H44" s="17">
        <f t="shared" si="8"/>
        <v>-0.2200000000000002</v>
      </c>
      <c r="I44" s="16" t="str">
        <f t="shared" si="3"/>
        <v/>
      </c>
      <c r="J44" s="16">
        <f t="shared" si="6"/>
        <v>2.5299999999999998</v>
      </c>
      <c r="K44" s="16" t="str">
        <f t="shared" si="4"/>
        <v/>
      </c>
      <c r="L44" s="16">
        <f t="shared" si="5"/>
        <v>2.75</v>
      </c>
    </row>
    <row r="45" spans="1:12" ht="15.75" thickBot="1" x14ac:dyDescent="0.3">
      <c r="A45" s="22" t="s">
        <v>49</v>
      </c>
      <c r="B45" s="29" t="s">
        <v>4</v>
      </c>
      <c r="C45" s="30">
        <v>2.87</v>
      </c>
      <c r="D45" s="42" t="s">
        <v>5</v>
      </c>
      <c r="E45" s="30">
        <v>3.36</v>
      </c>
      <c r="F45" s="35">
        <f t="shared" si="2"/>
        <v>0.48999999999999977</v>
      </c>
      <c r="G45" s="16">
        <f t="shared" si="7"/>
        <v>0.48999999999999977</v>
      </c>
      <c r="H45" s="17" t="str">
        <f t="shared" si="8"/>
        <v/>
      </c>
      <c r="I45" s="16">
        <f t="shared" si="3"/>
        <v>3.36</v>
      </c>
      <c r="J45" s="16" t="str">
        <f t="shared" si="6"/>
        <v/>
      </c>
      <c r="K45" s="16">
        <f t="shared" si="4"/>
        <v>2.87</v>
      </c>
      <c r="L45" s="16" t="str">
        <f t="shared" si="5"/>
        <v/>
      </c>
    </row>
    <row r="46" spans="1:12" ht="15.75" thickBot="1" x14ac:dyDescent="0.3">
      <c r="A46" s="22" t="s">
        <v>50</v>
      </c>
      <c r="B46" s="29" t="s">
        <v>4</v>
      </c>
      <c r="C46" s="30">
        <v>6.71</v>
      </c>
      <c r="D46" s="42" t="s">
        <v>5</v>
      </c>
      <c r="E46" s="30">
        <v>4.03</v>
      </c>
      <c r="F46" s="35">
        <f t="shared" si="2"/>
        <v>-2.6799999999999997</v>
      </c>
      <c r="G46" s="16">
        <f t="shared" si="7"/>
        <v>-2.6799999999999997</v>
      </c>
      <c r="H46" s="17" t="str">
        <f t="shared" si="8"/>
        <v/>
      </c>
      <c r="I46" s="16">
        <f t="shared" si="3"/>
        <v>4.03</v>
      </c>
      <c r="J46" s="16" t="str">
        <f t="shared" si="6"/>
        <v/>
      </c>
      <c r="K46" s="16">
        <f t="shared" si="4"/>
        <v>6.71</v>
      </c>
      <c r="L46" s="16" t="str">
        <f t="shared" si="5"/>
        <v/>
      </c>
    </row>
    <row r="47" spans="1:12" ht="27" thickBot="1" x14ac:dyDescent="0.3">
      <c r="A47" s="22" t="s">
        <v>51</v>
      </c>
      <c r="B47" s="42" t="s">
        <v>8</v>
      </c>
      <c r="C47" s="30">
        <v>2.0499999999999998</v>
      </c>
      <c r="D47" s="42" t="s">
        <v>8</v>
      </c>
      <c r="E47" s="30">
        <v>2.5099999999999998</v>
      </c>
      <c r="F47" s="35">
        <f t="shared" si="2"/>
        <v>0.45999999999999996</v>
      </c>
      <c r="G47" s="16" t="str">
        <f t="shared" si="7"/>
        <v/>
      </c>
      <c r="H47" s="17">
        <f t="shared" si="8"/>
        <v>0.45999999999999996</v>
      </c>
      <c r="I47" s="16" t="str">
        <f t="shared" si="3"/>
        <v/>
      </c>
      <c r="J47" s="16">
        <f t="shared" si="6"/>
        <v>2.5099999999999998</v>
      </c>
      <c r="K47" s="16" t="str">
        <f t="shared" si="4"/>
        <v/>
      </c>
      <c r="L47" s="16">
        <f t="shared" si="5"/>
        <v>2.0499999999999998</v>
      </c>
    </row>
    <row r="48" spans="1:12" ht="15.75" thickBot="1" x14ac:dyDescent="0.3">
      <c r="A48" s="22" t="s">
        <v>52</v>
      </c>
      <c r="B48" s="29" t="s">
        <v>4</v>
      </c>
      <c r="C48" s="30">
        <v>3.99</v>
      </c>
      <c r="D48" s="42" t="s">
        <v>5</v>
      </c>
      <c r="E48" s="30">
        <v>4.55</v>
      </c>
      <c r="F48" s="35">
        <f t="shared" si="2"/>
        <v>0.55999999999999961</v>
      </c>
      <c r="G48" s="16">
        <f t="shared" si="7"/>
        <v>0.55999999999999961</v>
      </c>
      <c r="H48" s="17" t="str">
        <f t="shared" si="8"/>
        <v/>
      </c>
      <c r="I48" s="16">
        <f t="shared" si="3"/>
        <v>4.55</v>
      </c>
      <c r="J48" s="16" t="str">
        <f t="shared" si="6"/>
        <v/>
      </c>
      <c r="K48" s="16">
        <f t="shared" si="4"/>
        <v>3.99</v>
      </c>
      <c r="L48" s="16" t="str">
        <f t="shared" si="5"/>
        <v/>
      </c>
    </row>
    <row r="49" spans="1:12" ht="15.75" thickBot="1" x14ac:dyDescent="0.3">
      <c r="A49" s="22" t="s">
        <v>53</v>
      </c>
      <c r="B49" s="42" t="s">
        <v>8</v>
      </c>
      <c r="C49" s="30">
        <v>2.15</v>
      </c>
      <c r="D49" s="42" t="s">
        <v>8</v>
      </c>
      <c r="E49" s="30">
        <v>2.5099999999999998</v>
      </c>
      <c r="F49" s="35">
        <f t="shared" si="2"/>
        <v>0.35999999999999988</v>
      </c>
      <c r="G49" s="16" t="str">
        <f t="shared" si="7"/>
        <v/>
      </c>
      <c r="H49" s="17">
        <f t="shared" si="8"/>
        <v>0.35999999999999988</v>
      </c>
      <c r="I49" s="16" t="str">
        <f t="shared" si="3"/>
        <v/>
      </c>
      <c r="J49" s="16">
        <f t="shared" si="6"/>
        <v>2.5099999999999998</v>
      </c>
      <c r="K49" s="16" t="str">
        <f t="shared" si="4"/>
        <v/>
      </c>
      <c r="L49" s="16">
        <f t="shared" si="5"/>
        <v>2.15</v>
      </c>
    </row>
    <row r="50" spans="1:12" ht="15.75" thickBot="1" x14ac:dyDescent="0.3">
      <c r="A50" s="22" t="s">
        <v>54</v>
      </c>
      <c r="B50" s="29" t="s">
        <v>4</v>
      </c>
      <c r="C50" s="30">
        <v>11.93</v>
      </c>
      <c r="D50" s="29" t="s">
        <v>4</v>
      </c>
      <c r="E50" s="30">
        <v>5.21</v>
      </c>
      <c r="F50" s="35">
        <f t="shared" si="2"/>
        <v>-6.72</v>
      </c>
      <c r="G50" s="16">
        <f t="shared" si="7"/>
        <v>-6.72</v>
      </c>
      <c r="H50" s="17" t="str">
        <f t="shared" si="8"/>
        <v/>
      </c>
      <c r="I50" s="16">
        <f t="shared" si="3"/>
        <v>5.21</v>
      </c>
      <c r="J50" s="16" t="str">
        <f t="shared" si="6"/>
        <v/>
      </c>
      <c r="K50" s="16">
        <f t="shared" si="4"/>
        <v>11.93</v>
      </c>
      <c r="L50" s="16" t="str">
        <f t="shared" si="5"/>
        <v/>
      </c>
    </row>
    <row r="51" spans="1:12" ht="15.75" thickBot="1" x14ac:dyDescent="0.3">
      <c r="A51" s="22" t="s">
        <v>55</v>
      </c>
      <c r="B51" s="29" t="s">
        <v>4</v>
      </c>
      <c r="C51" s="30">
        <v>3.32</v>
      </c>
      <c r="D51" s="42" t="s">
        <v>5</v>
      </c>
      <c r="E51" s="30">
        <v>3.68</v>
      </c>
      <c r="F51" s="35">
        <f t="shared" si="2"/>
        <v>0.36000000000000032</v>
      </c>
      <c r="G51" s="16">
        <f t="shared" si="7"/>
        <v>0.36000000000000032</v>
      </c>
      <c r="H51" s="17" t="str">
        <f t="shared" si="8"/>
        <v/>
      </c>
      <c r="I51" s="16">
        <f t="shared" si="3"/>
        <v>3.68</v>
      </c>
      <c r="J51" s="16" t="str">
        <f t="shared" si="6"/>
        <v/>
      </c>
      <c r="K51" s="16">
        <f t="shared" si="4"/>
        <v>3.32</v>
      </c>
      <c r="L51" s="16" t="str">
        <f t="shared" si="5"/>
        <v/>
      </c>
    </row>
    <row r="52" spans="1:12" ht="15.75" thickBot="1" x14ac:dyDescent="0.3">
      <c r="A52" s="22" t="s">
        <v>56</v>
      </c>
      <c r="B52" s="29" t="s">
        <v>4</v>
      </c>
      <c r="C52" s="30">
        <v>4.75</v>
      </c>
      <c r="D52" s="42" t="s">
        <v>5</v>
      </c>
      <c r="E52" s="30">
        <v>3.39</v>
      </c>
      <c r="F52" s="35">
        <f t="shared" si="2"/>
        <v>-1.3599999999999999</v>
      </c>
      <c r="G52" s="16">
        <f t="shared" si="7"/>
        <v>-1.3599999999999999</v>
      </c>
      <c r="H52" s="17" t="str">
        <f t="shared" si="8"/>
        <v/>
      </c>
      <c r="I52" s="16">
        <f t="shared" si="3"/>
        <v>3.39</v>
      </c>
      <c r="J52" s="16" t="str">
        <f t="shared" si="6"/>
        <v/>
      </c>
      <c r="K52" s="16">
        <f t="shared" si="4"/>
        <v>4.75</v>
      </c>
      <c r="L52" s="16" t="str">
        <f t="shared" si="5"/>
        <v/>
      </c>
    </row>
    <row r="53" spans="1:12" ht="27" thickBot="1" x14ac:dyDescent="0.3">
      <c r="A53" s="22" t="s">
        <v>57</v>
      </c>
      <c r="B53" s="29" t="s">
        <v>4</v>
      </c>
      <c r="C53" s="30">
        <v>6.49</v>
      </c>
      <c r="D53" s="42" t="s">
        <v>5</v>
      </c>
      <c r="E53" s="30">
        <v>3.87</v>
      </c>
      <c r="F53" s="35">
        <f t="shared" si="2"/>
        <v>-2.62</v>
      </c>
      <c r="G53" s="16">
        <f t="shared" si="7"/>
        <v>-2.62</v>
      </c>
      <c r="H53" s="17" t="str">
        <f t="shared" si="8"/>
        <v/>
      </c>
      <c r="I53" s="16">
        <f t="shared" si="3"/>
        <v>3.87</v>
      </c>
      <c r="J53" s="16" t="str">
        <f t="shared" si="6"/>
        <v/>
      </c>
      <c r="K53" s="16">
        <f t="shared" si="4"/>
        <v>6.49</v>
      </c>
      <c r="L53" s="16" t="str">
        <f t="shared" si="5"/>
        <v/>
      </c>
    </row>
    <row r="54" spans="1:12" ht="27" thickBot="1" x14ac:dyDescent="0.3">
      <c r="A54" s="22" t="s">
        <v>58</v>
      </c>
      <c r="B54" s="29" t="s">
        <v>4</v>
      </c>
      <c r="C54" s="30">
        <v>4.3</v>
      </c>
      <c r="D54" s="42" t="s">
        <v>5</v>
      </c>
      <c r="E54" s="30">
        <v>4.8099999999999996</v>
      </c>
      <c r="F54" s="35">
        <f t="shared" si="2"/>
        <v>0.50999999999999979</v>
      </c>
      <c r="G54" s="16">
        <f t="shared" si="7"/>
        <v>0.50999999999999979</v>
      </c>
      <c r="H54" s="17" t="str">
        <f t="shared" si="8"/>
        <v/>
      </c>
      <c r="I54" s="16">
        <f t="shared" si="3"/>
        <v>4.8099999999999996</v>
      </c>
      <c r="J54" s="16" t="str">
        <f t="shared" si="6"/>
        <v/>
      </c>
      <c r="K54" s="16">
        <f t="shared" si="4"/>
        <v>4.3</v>
      </c>
      <c r="L54" s="16" t="str">
        <f t="shared" si="5"/>
        <v/>
      </c>
    </row>
    <row r="55" spans="1:12" ht="27" thickBot="1" x14ac:dyDescent="0.3">
      <c r="A55" s="23" t="s">
        <v>59</v>
      </c>
      <c r="B55" s="31" t="s">
        <v>4</v>
      </c>
      <c r="C55" s="32">
        <v>4.24</v>
      </c>
      <c r="D55" s="43" t="s">
        <v>5</v>
      </c>
      <c r="E55" s="32">
        <v>4.53</v>
      </c>
      <c r="F55" s="44">
        <f t="shared" si="2"/>
        <v>0.29000000000000004</v>
      </c>
      <c r="G55" s="3">
        <f t="shared" si="7"/>
        <v>0.29000000000000004</v>
      </c>
      <c r="H55" s="4" t="str">
        <f t="shared" si="8"/>
        <v/>
      </c>
      <c r="I55" s="16">
        <f t="shared" si="3"/>
        <v>4.53</v>
      </c>
      <c r="J55" s="16" t="str">
        <f t="shared" si="6"/>
        <v/>
      </c>
      <c r="K55" s="16">
        <f t="shared" si="4"/>
        <v>4.24</v>
      </c>
      <c r="L55" s="16" t="str">
        <f t="shared" si="5"/>
        <v/>
      </c>
    </row>
    <row r="56" spans="1:12" ht="27" thickBot="1" x14ac:dyDescent="0.3">
      <c r="A56" s="24"/>
      <c r="B56" s="36" t="s">
        <v>67</v>
      </c>
      <c r="C56" s="37">
        <f>ROUND(SUM(C3:C55)/F59,3)</f>
        <v>4.5129999999999999</v>
      </c>
      <c r="D56" s="36" t="s">
        <v>67</v>
      </c>
      <c r="E56" s="37">
        <f>ROUND(SUM(E3:E55)/F59,3)</f>
        <v>3.7530000000000001</v>
      </c>
      <c r="F56" s="25"/>
      <c r="G56" s="14"/>
    </row>
    <row r="57" spans="1:12" ht="15.75" thickBot="1" x14ac:dyDescent="0.3">
      <c r="A57" s="1"/>
      <c r="B57" s="14"/>
      <c r="C57" s="14"/>
    </row>
    <row r="58" spans="1:12" ht="15.75" thickBot="1" x14ac:dyDescent="0.3">
      <c r="A58" s="1"/>
      <c r="B58" s="1"/>
      <c r="C58" s="2"/>
      <c r="D58" s="53" t="s">
        <v>60</v>
      </c>
      <c r="E58" s="54"/>
      <c r="F58" s="11">
        <f>SUM(F3:F55)</f>
        <v>-40.309999999999995</v>
      </c>
      <c r="G58" s="5">
        <f>SUM(G3:G55)</f>
        <v>-40.559999999999995</v>
      </c>
      <c r="H58" s="6">
        <f>SUM(H3:H55)</f>
        <v>0.24999999999999978</v>
      </c>
      <c r="I58" s="6">
        <f t="shared" ref="I58:L58" si="9">SUM(I3:I55)</f>
        <v>125.06000000000002</v>
      </c>
      <c r="J58" s="6">
        <f t="shared" si="9"/>
        <v>73.840000000000018</v>
      </c>
      <c r="K58" s="6">
        <f t="shared" si="9"/>
        <v>165.62000000000006</v>
      </c>
      <c r="L58" s="6">
        <f t="shared" si="9"/>
        <v>73.59</v>
      </c>
    </row>
    <row r="59" spans="1:12" ht="15.75" thickBot="1" x14ac:dyDescent="0.3">
      <c r="A59" s="1"/>
      <c r="B59" s="1"/>
      <c r="C59" s="2"/>
      <c r="D59" s="47" t="s">
        <v>61</v>
      </c>
      <c r="E59" s="48"/>
      <c r="F59" s="13">
        <f>COUNT(F3:F55)</f>
        <v>53</v>
      </c>
      <c r="G59" s="7">
        <f>COUNT(G3:G55)</f>
        <v>32</v>
      </c>
      <c r="H59" s="8">
        <f>COUNT(H3:H55)</f>
        <v>21</v>
      </c>
      <c r="I59" s="46">
        <f>G59</f>
        <v>32</v>
      </c>
      <c r="J59" s="46">
        <f>H59</f>
        <v>21</v>
      </c>
      <c r="K59" s="46">
        <f>I59</f>
        <v>32</v>
      </c>
      <c r="L59" s="46">
        <f>J59</f>
        <v>21</v>
      </c>
    </row>
    <row r="60" spans="1:12" ht="15.75" thickBot="1" x14ac:dyDescent="0.3">
      <c r="D60" s="49" t="s">
        <v>62</v>
      </c>
      <c r="E60" s="50"/>
      <c r="F60" s="12">
        <f>F58/F59</f>
        <v>-0.76056603773584897</v>
      </c>
      <c r="G60" s="9">
        <f>G58/G59</f>
        <v>-1.2674999999999998</v>
      </c>
      <c r="H60" s="10">
        <f>H58/G59</f>
        <v>7.8124999999999931E-3</v>
      </c>
      <c r="I60">
        <f>I58/I59</f>
        <v>3.9081250000000005</v>
      </c>
      <c r="J60">
        <f>J58/J59</f>
        <v>3.5161904761904772</v>
      </c>
      <c r="K60">
        <f t="shared" ref="K60:L60" si="10">K58/K59</f>
        <v>5.1756250000000019</v>
      </c>
      <c r="L60">
        <f t="shared" si="10"/>
        <v>3.5042857142857144</v>
      </c>
    </row>
    <row r="62" spans="1:12" x14ac:dyDescent="0.25">
      <c r="I62">
        <f>(I58+J58)/F59</f>
        <v>3.7528301886792459</v>
      </c>
      <c r="K62">
        <f>(K58+L58)/F59</f>
        <v>4.5133962264150957</v>
      </c>
    </row>
  </sheetData>
  <mergeCells count="5">
    <mergeCell ref="D59:E59"/>
    <mergeCell ref="D60:E60"/>
    <mergeCell ref="B1:C1"/>
    <mergeCell ref="D1:E1"/>
    <mergeCell ref="D58:E58"/>
  </mergeCells>
  <conditionalFormatting sqref="H1 F3:F55"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E56">
    <cfRule type="cellIs" dxfId="3" priority="4" operator="greaterThan">
      <formula>$C$56</formula>
    </cfRule>
    <cfRule type="cellIs" dxfId="2" priority="3" operator="lessThan">
      <formula>$C$56</formula>
    </cfRule>
  </conditionalFormatting>
  <conditionalFormatting sqref="C56">
    <cfRule type="cellIs" dxfId="1" priority="2" operator="greaterThan">
      <formula>$E$56</formula>
    </cfRule>
    <cfRule type="cellIs" dxfId="0" priority="1" operator="lessThan">
      <formula>$E$56</formula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 Bergerbusch</dc:creator>
  <cp:lastModifiedBy>Timo Bergerbusch</cp:lastModifiedBy>
  <dcterms:created xsi:type="dcterms:W3CDTF">2017-09-14T14:09:01Z</dcterms:created>
  <dcterms:modified xsi:type="dcterms:W3CDTF">2017-09-19T20:46:10Z</dcterms:modified>
</cp:coreProperties>
</file>