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timow\Desktop\Bachelor Arbeit\DataAnalysis\ExcelFinals\"/>
    </mc:Choice>
  </mc:AlternateContent>
  <xr:revisionPtr revIDLastSave="0" documentId="13_ncr:1_{DB214C46-5A88-44A1-929B-3F699C7A28D8}" xr6:coauthVersionLast="47" xr6:coauthVersionMax="47" xr10:uidLastSave="{00000000-0000-0000-0000-000000000000}"/>
  <bookViews>
    <workbookView xWindow="19200" yWindow="0" windowWidth="19200" windowHeight="21000" firstSheet="5" activeTab="9" xr2:uid="{00000000-000D-0000-FFFF-FFFF00000000}"/>
  </bookViews>
  <sheets>
    <sheet name="Participant660" sheetId="1" r:id="rId1"/>
    <sheet name="Participant673" sheetId="3" r:id="rId2"/>
    <sheet name="Participant722" sheetId="4" r:id="rId3"/>
    <sheet name="Participant826" sheetId="5" r:id="rId4"/>
    <sheet name="Participant853" sheetId="6" r:id="rId5"/>
    <sheet name="Participant914" sheetId="2" r:id="rId6"/>
    <sheet name="Participant938" sheetId="7" r:id="rId7"/>
    <sheet name="Participant956" sheetId="8" r:id="rId8"/>
    <sheet name="Collective Data" sheetId="9" r:id="rId9"/>
    <sheet name="ModelEvalComparrision" sheetId="10" r:id="rId10"/>
  </sheets>
  <definedNames>
    <definedName name="output" localSheetId="0">Participant660!$A$2:$I$6</definedName>
    <definedName name="output" localSheetId="1">Participant673!$A$2:$I$6</definedName>
    <definedName name="output" localSheetId="2">Participant722!$A$2:$I$6</definedName>
    <definedName name="output" localSheetId="3">Participant826!$A$2:$I$6</definedName>
    <definedName name="output" localSheetId="4">Participant853!$A$2:$I$6</definedName>
    <definedName name="output" localSheetId="5">Participant914!$A$2:$I$6</definedName>
    <definedName name="output" localSheetId="6">Participant938!$A$2:$I$6</definedName>
    <definedName name="output" localSheetId="7">Participant956!$A$2:$I$6</definedName>
    <definedName name="output_1" localSheetId="0">Participant660!$A$9:$I$13</definedName>
    <definedName name="output_1" localSheetId="1">Participant673!$A$9:$I$13</definedName>
    <definedName name="output_1" localSheetId="2">Participant722!$A$9:$I$13</definedName>
    <definedName name="output_1" localSheetId="3">Participant826!$A$9:$I$13</definedName>
    <definedName name="output_1" localSheetId="4">Participant853!$A$9:$I$13</definedName>
    <definedName name="output_1" localSheetId="5">Participant914!$A$9:$I$13</definedName>
    <definedName name="output_1" localSheetId="6">Participant938!$A$9:$I$13</definedName>
    <definedName name="output_1" localSheetId="7">Participant956!$A$9:$I$13</definedName>
    <definedName name="output_error_1" localSheetId="0">Participant660!$A$16:$I$23</definedName>
    <definedName name="output_error_1" localSheetId="1">Participant673!$A$26:$I$33</definedName>
    <definedName name="output_error_1" localSheetId="2">Participant722!$A$16:$I$23</definedName>
    <definedName name="output_error_1" localSheetId="3">Participant826!$A$16:$I$23</definedName>
    <definedName name="output_error_1" localSheetId="4">Participant853!$A$16:$I$23</definedName>
    <definedName name="output_error_1" localSheetId="5">Participant914!$A$16:$I$23</definedName>
    <definedName name="output_error_1" localSheetId="6">Participant938!$A$16:$I$23</definedName>
    <definedName name="output_error_2" localSheetId="0">Participant660!$A$26:$I$33</definedName>
    <definedName name="output_error_2" localSheetId="1">Participant673!$A$16:$I$23</definedName>
    <definedName name="output_error_2" localSheetId="2">Participant722!$A$26:$I$33</definedName>
    <definedName name="output_error_2" localSheetId="3">Participant826!$A$26:$I$33</definedName>
    <definedName name="output_error_2" localSheetId="4">Participant853!$A$26:$I$33</definedName>
    <definedName name="output_error_2" localSheetId="5">Participant914!$A$26:$I$33</definedName>
    <definedName name="output_error_2" localSheetId="6">Participant938!$A$26:$I$33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J18" i="1"/>
  <c r="J19" i="1"/>
  <c r="J20" i="1"/>
  <c r="J21" i="1"/>
  <c r="J22" i="1"/>
  <c r="J23" i="1"/>
  <c r="L21" i="10"/>
  <c r="L23" i="10"/>
  <c r="L24" i="10"/>
  <c r="L22" i="10"/>
  <c r="K23" i="10"/>
  <c r="K24" i="10"/>
  <c r="K22" i="10"/>
  <c r="K21" i="10"/>
  <c r="O22" i="10" l="1"/>
  <c r="O23" i="10"/>
  <c r="O24" i="10"/>
  <c r="O21" i="10"/>
  <c r="L5" i="10"/>
  <c r="L6" i="10"/>
  <c r="L4" i="10"/>
  <c r="L3" i="10"/>
  <c r="O3" i="10" l="1"/>
  <c r="O5" i="10"/>
  <c r="K5" i="10"/>
  <c r="K6" i="10"/>
  <c r="O6" i="10" s="1"/>
  <c r="K4" i="10"/>
  <c r="K3" i="10"/>
  <c r="I34" i="10"/>
  <c r="J22" i="10"/>
  <c r="J23" i="10"/>
  <c r="I22" i="10"/>
  <c r="I23" i="10"/>
  <c r="I24" i="10"/>
  <c r="I28" i="10"/>
  <c r="I29" i="10"/>
  <c r="I30" i="10"/>
  <c r="I31" i="10"/>
  <c r="I32" i="10"/>
  <c r="I33" i="10"/>
  <c r="H22" i="10"/>
  <c r="I21" i="10"/>
  <c r="J3" i="10"/>
  <c r="I4" i="10"/>
  <c r="I5" i="10"/>
  <c r="I6" i="10"/>
  <c r="I10" i="10"/>
  <c r="I11" i="10"/>
  <c r="I12" i="10"/>
  <c r="I13" i="10"/>
  <c r="I14" i="10"/>
  <c r="I15" i="10"/>
  <c r="I16" i="10"/>
  <c r="I3" i="10"/>
  <c r="H3" i="10"/>
  <c r="F20" i="10"/>
  <c r="G20" i="10"/>
  <c r="F21" i="10"/>
  <c r="M21" i="10" s="1"/>
  <c r="G21" i="10"/>
  <c r="F22" i="10"/>
  <c r="M22" i="10" s="1"/>
  <c r="G22" i="10"/>
  <c r="F23" i="10"/>
  <c r="M23" i="10" s="1"/>
  <c r="G23" i="10"/>
  <c r="F24" i="10"/>
  <c r="M24" i="10" s="1"/>
  <c r="G24" i="10"/>
  <c r="F2" i="10"/>
  <c r="G2" i="10"/>
  <c r="F3" i="10"/>
  <c r="M3" i="10" s="1"/>
  <c r="P3" i="10" s="1"/>
  <c r="G3" i="10"/>
  <c r="F4" i="10"/>
  <c r="M4" i="10" s="1"/>
  <c r="P4" i="10" s="1"/>
  <c r="G4" i="10"/>
  <c r="F5" i="10"/>
  <c r="M5" i="10" s="1"/>
  <c r="P5" i="10" s="1"/>
  <c r="G5" i="10"/>
  <c r="F6" i="10"/>
  <c r="H6" i="10" s="1"/>
  <c r="G6" i="10"/>
  <c r="J6" i="10" l="1"/>
  <c r="J4" i="10"/>
  <c r="J5" i="10"/>
  <c r="N23" i="10"/>
  <c r="P23" i="10"/>
  <c r="H5" i="10"/>
  <c r="J21" i="10"/>
  <c r="N24" i="10"/>
  <c r="P24" i="10"/>
  <c r="H4" i="10"/>
  <c r="H21" i="10"/>
  <c r="H24" i="10"/>
  <c r="N3" i="10"/>
  <c r="P22" i="10"/>
  <c r="N22" i="10"/>
  <c r="H23" i="10"/>
  <c r="N4" i="10"/>
  <c r="O4" i="10"/>
  <c r="M6" i="10"/>
  <c r="P6" i="10" s="1"/>
  <c r="P21" i="10"/>
  <c r="N21" i="10"/>
  <c r="J24" i="10"/>
  <c r="N5" i="10"/>
  <c r="J24" i="9"/>
  <c r="J25" i="9"/>
  <c r="J26" i="9"/>
  <c r="J23" i="9"/>
  <c r="B30" i="9"/>
  <c r="B31" i="9"/>
  <c r="B32" i="9"/>
  <c r="B33" i="9"/>
  <c r="B34" i="9"/>
  <c r="B35" i="9"/>
  <c r="B36" i="9"/>
  <c r="F12" i="9"/>
  <c r="J18" i="7"/>
  <c r="H31" i="9" s="1"/>
  <c r="J19" i="7"/>
  <c r="H32" i="9" s="1"/>
  <c r="J20" i="7"/>
  <c r="H33" i="9" s="1"/>
  <c r="J21" i="7"/>
  <c r="H34" i="9" s="1"/>
  <c r="J22" i="7"/>
  <c r="H35" i="9" s="1"/>
  <c r="J23" i="7"/>
  <c r="H36" i="9" s="1"/>
  <c r="J27" i="7"/>
  <c r="H10" i="9" s="1"/>
  <c r="J28" i="7"/>
  <c r="H11" i="9" s="1"/>
  <c r="J29" i="7"/>
  <c r="H12" i="9" s="1"/>
  <c r="J30" i="7"/>
  <c r="H13" i="9" s="1"/>
  <c r="J31" i="7"/>
  <c r="H14" i="9" s="1"/>
  <c r="J32" i="7"/>
  <c r="H15" i="9" s="1"/>
  <c r="J33" i="7"/>
  <c r="H16" i="9" s="1"/>
  <c r="J17" i="7"/>
  <c r="H30" i="9" s="1"/>
  <c r="J18" i="2"/>
  <c r="G31" i="9" s="1"/>
  <c r="J19" i="2"/>
  <c r="G32" i="9" s="1"/>
  <c r="J20" i="2"/>
  <c r="G33" i="9" s="1"/>
  <c r="J21" i="2"/>
  <c r="G34" i="9" s="1"/>
  <c r="J22" i="2"/>
  <c r="G35" i="9" s="1"/>
  <c r="J23" i="2"/>
  <c r="G36" i="9" s="1"/>
  <c r="J27" i="2"/>
  <c r="G10" i="9" s="1"/>
  <c r="J28" i="2"/>
  <c r="G11" i="9" s="1"/>
  <c r="J29" i="2"/>
  <c r="G12" i="9" s="1"/>
  <c r="J30" i="2"/>
  <c r="G13" i="9" s="1"/>
  <c r="J31" i="2"/>
  <c r="G14" i="9" s="1"/>
  <c r="J32" i="2"/>
  <c r="G15" i="9" s="1"/>
  <c r="J33" i="2"/>
  <c r="G16" i="9" s="1"/>
  <c r="J17" i="2"/>
  <c r="G30" i="9" s="1"/>
  <c r="J18" i="6"/>
  <c r="F31" i="9" s="1"/>
  <c r="J19" i="6"/>
  <c r="F32" i="9" s="1"/>
  <c r="J20" i="6"/>
  <c r="F33" i="9" s="1"/>
  <c r="J21" i="6"/>
  <c r="F34" i="9" s="1"/>
  <c r="J22" i="6"/>
  <c r="F35" i="9" s="1"/>
  <c r="J23" i="6"/>
  <c r="F36" i="9" s="1"/>
  <c r="J27" i="6"/>
  <c r="F10" i="9" s="1"/>
  <c r="J28" i="6"/>
  <c r="F11" i="9" s="1"/>
  <c r="J29" i="6"/>
  <c r="J30" i="6"/>
  <c r="F13" i="9" s="1"/>
  <c r="J31" i="6"/>
  <c r="F14" i="9" s="1"/>
  <c r="J32" i="6"/>
  <c r="F15" i="9" s="1"/>
  <c r="J33" i="6"/>
  <c r="F16" i="9" s="1"/>
  <c r="J17" i="6"/>
  <c r="F30" i="9" s="1"/>
  <c r="J18" i="5"/>
  <c r="E31" i="9" s="1"/>
  <c r="J19" i="5"/>
  <c r="E32" i="9" s="1"/>
  <c r="J20" i="5"/>
  <c r="E33" i="9" s="1"/>
  <c r="J21" i="5"/>
  <c r="E34" i="9" s="1"/>
  <c r="J22" i="5"/>
  <c r="E35" i="9" s="1"/>
  <c r="J23" i="5"/>
  <c r="E36" i="9" s="1"/>
  <c r="J27" i="5"/>
  <c r="E10" i="9" s="1"/>
  <c r="J28" i="5"/>
  <c r="E11" i="9" s="1"/>
  <c r="J29" i="5"/>
  <c r="E12" i="9" s="1"/>
  <c r="J30" i="5"/>
  <c r="E13" i="9" s="1"/>
  <c r="J31" i="5"/>
  <c r="E14" i="9" s="1"/>
  <c r="J32" i="5"/>
  <c r="E15" i="9" s="1"/>
  <c r="J33" i="5"/>
  <c r="E16" i="9" s="1"/>
  <c r="J17" i="5"/>
  <c r="E30" i="9" s="1"/>
  <c r="J18" i="4"/>
  <c r="D31" i="9" s="1"/>
  <c r="J19" i="4"/>
  <c r="D32" i="9" s="1"/>
  <c r="J20" i="4"/>
  <c r="D33" i="9" s="1"/>
  <c r="J21" i="4"/>
  <c r="D34" i="9" s="1"/>
  <c r="J22" i="4"/>
  <c r="D35" i="9" s="1"/>
  <c r="J23" i="4"/>
  <c r="D36" i="9" s="1"/>
  <c r="J27" i="4"/>
  <c r="D10" i="9" s="1"/>
  <c r="J28" i="4"/>
  <c r="D11" i="9" s="1"/>
  <c r="J29" i="4"/>
  <c r="D12" i="9" s="1"/>
  <c r="J30" i="4"/>
  <c r="D13" i="9" s="1"/>
  <c r="J31" i="4"/>
  <c r="D14" i="9" s="1"/>
  <c r="J32" i="4"/>
  <c r="D15" i="9" s="1"/>
  <c r="J33" i="4"/>
  <c r="D16" i="9" s="1"/>
  <c r="J17" i="4"/>
  <c r="D30" i="9" s="1"/>
  <c r="J18" i="3"/>
  <c r="C31" i="9" s="1"/>
  <c r="J19" i="3"/>
  <c r="C32" i="9" s="1"/>
  <c r="J20" i="3"/>
  <c r="C33" i="9" s="1"/>
  <c r="J21" i="3"/>
  <c r="C34" i="9" s="1"/>
  <c r="J22" i="3"/>
  <c r="C35" i="9" s="1"/>
  <c r="J23" i="3"/>
  <c r="C36" i="9" s="1"/>
  <c r="J27" i="3"/>
  <c r="C10" i="9" s="1"/>
  <c r="J28" i="3"/>
  <c r="C11" i="9" s="1"/>
  <c r="J29" i="3"/>
  <c r="C12" i="9" s="1"/>
  <c r="J30" i="3"/>
  <c r="C13" i="9" s="1"/>
  <c r="J31" i="3"/>
  <c r="C14" i="9" s="1"/>
  <c r="J32" i="3"/>
  <c r="C15" i="9" s="1"/>
  <c r="J33" i="3"/>
  <c r="C16" i="9" s="1"/>
  <c r="J17" i="3"/>
  <c r="C30" i="9" s="1"/>
  <c r="J27" i="1"/>
  <c r="B10" i="9" s="1"/>
  <c r="J28" i="1"/>
  <c r="B11" i="9" s="1"/>
  <c r="J29" i="1"/>
  <c r="B12" i="9" s="1"/>
  <c r="J30" i="1"/>
  <c r="B13" i="9" s="1"/>
  <c r="J31" i="1"/>
  <c r="B14" i="9" s="1"/>
  <c r="J32" i="1"/>
  <c r="B15" i="9" s="1"/>
  <c r="J33" i="1"/>
  <c r="B16" i="9" s="1"/>
  <c r="K23" i="9"/>
  <c r="J31" i="9" l="1"/>
  <c r="F29" i="10" s="1"/>
  <c r="J15" i="9"/>
  <c r="F15" i="10" s="1"/>
  <c r="K13" i="9"/>
  <c r="G13" i="10" s="1"/>
  <c r="K14" i="9"/>
  <c r="G14" i="10" s="1"/>
  <c r="N6" i="10"/>
  <c r="K31" i="9"/>
  <c r="G29" i="10" s="1"/>
  <c r="J16" i="9"/>
  <c r="F16" i="10" s="1"/>
  <c r="K16" i="9"/>
  <c r="G16" i="10" s="1"/>
  <c r="J12" i="9"/>
  <c r="F12" i="10" s="1"/>
  <c r="K12" i="9"/>
  <c r="G12" i="10" s="1"/>
  <c r="J11" i="9"/>
  <c r="F11" i="10" s="1"/>
  <c r="K11" i="9"/>
  <c r="G11" i="10" s="1"/>
  <c r="K10" i="9"/>
  <c r="G10" i="10" s="1"/>
  <c r="J10" i="9"/>
  <c r="F10" i="10" s="1"/>
  <c r="J14" i="9"/>
  <c r="F14" i="10" s="1"/>
  <c r="J13" i="9"/>
  <c r="F13" i="10" s="1"/>
  <c r="K15" i="9"/>
  <c r="G15" i="10" s="1"/>
  <c r="J33" i="9"/>
  <c r="F31" i="10" s="1"/>
  <c r="K33" i="9"/>
  <c r="G31" i="10" s="1"/>
  <c r="J32" i="9"/>
  <c r="F30" i="10" s="1"/>
  <c r="K32" i="9"/>
  <c r="G30" i="10" s="1"/>
  <c r="J30" i="9"/>
  <c r="F28" i="10" s="1"/>
  <c r="K30" i="9"/>
  <c r="G28" i="10" s="1"/>
  <c r="J34" i="9"/>
  <c r="F32" i="10" s="1"/>
  <c r="K34" i="9"/>
  <c r="G32" i="10" s="1"/>
  <c r="J36" i="9"/>
  <c r="F34" i="10" s="1"/>
  <c r="K36" i="9"/>
  <c r="G34" i="10" s="1"/>
  <c r="J35" i="9"/>
  <c r="F33" i="10" s="1"/>
  <c r="K35" i="9"/>
  <c r="G33" i="10" s="1"/>
  <c r="K24" i="9"/>
  <c r="K25" i="9"/>
  <c r="K26" i="9"/>
  <c r="D23" i="9"/>
  <c r="D24" i="9"/>
  <c r="D25" i="9"/>
  <c r="D26" i="9"/>
  <c r="H3" i="9"/>
  <c r="H4" i="9"/>
  <c r="H5" i="9"/>
  <c r="H6" i="9"/>
  <c r="H23" i="9"/>
  <c r="H24" i="9"/>
  <c r="H25" i="9"/>
  <c r="H26" i="9"/>
  <c r="G3" i="9"/>
  <c r="G4" i="9"/>
  <c r="G5" i="9"/>
  <c r="G6" i="9"/>
  <c r="G23" i="9"/>
  <c r="G24" i="9"/>
  <c r="G25" i="9"/>
  <c r="G26" i="9"/>
  <c r="F3" i="9"/>
  <c r="F4" i="9"/>
  <c r="F5" i="9"/>
  <c r="F6" i="9"/>
  <c r="F23" i="9"/>
  <c r="F24" i="9"/>
  <c r="F25" i="9"/>
  <c r="F26" i="9"/>
  <c r="E3" i="9"/>
  <c r="E4" i="9"/>
  <c r="E5" i="9"/>
  <c r="E6" i="9"/>
  <c r="E23" i="9"/>
  <c r="E24" i="9"/>
  <c r="E25" i="9"/>
  <c r="E26" i="9"/>
  <c r="C3" i="9"/>
  <c r="C4" i="9"/>
  <c r="C5" i="9"/>
  <c r="C6" i="9"/>
  <c r="C23" i="9"/>
  <c r="C24" i="9"/>
  <c r="C25" i="9"/>
  <c r="C26" i="9"/>
  <c r="B3" i="9"/>
  <c r="B4" i="9"/>
  <c r="B5" i="9"/>
  <c r="B6" i="9"/>
  <c r="B23" i="9"/>
  <c r="B24" i="9"/>
  <c r="B25" i="9"/>
  <c r="B26" i="9"/>
  <c r="J11" i="1"/>
  <c r="J12" i="1"/>
  <c r="J13" i="1"/>
  <c r="J10" i="1"/>
  <c r="J4" i="1"/>
  <c r="J5" i="1"/>
  <c r="J6" i="1"/>
  <c r="J3" i="1"/>
  <c r="J11" i="3"/>
  <c r="J12" i="3"/>
  <c r="J13" i="3"/>
  <c r="J10" i="3"/>
  <c r="J4" i="3"/>
  <c r="J5" i="3"/>
  <c r="J6" i="3"/>
  <c r="J3" i="3"/>
  <c r="J11" i="4"/>
  <c r="D4" i="9" s="1"/>
  <c r="J4" i="9" s="1"/>
  <c r="J12" i="4"/>
  <c r="D5" i="9" s="1"/>
  <c r="J5" i="9" s="1"/>
  <c r="J13" i="4"/>
  <c r="D6" i="9" s="1"/>
  <c r="J6" i="9" s="1"/>
  <c r="J10" i="4"/>
  <c r="D3" i="9" s="1"/>
  <c r="J3" i="9" s="1"/>
  <c r="J4" i="4"/>
  <c r="J5" i="4"/>
  <c r="J6" i="4"/>
  <c r="J3" i="4"/>
  <c r="J11" i="5"/>
  <c r="J12" i="5"/>
  <c r="J13" i="5"/>
  <c r="J10" i="5"/>
  <c r="J4" i="5"/>
  <c r="J5" i="5"/>
  <c r="J6" i="5"/>
  <c r="J3" i="5"/>
  <c r="J13" i="6"/>
  <c r="J11" i="6"/>
  <c r="J12" i="6"/>
  <c r="J10" i="6"/>
  <c r="J6" i="6"/>
  <c r="J5" i="6"/>
  <c r="J4" i="6"/>
  <c r="J3" i="6"/>
  <c r="J11" i="8"/>
  <c r="J12" i="8"/>
  <c r="J13" i="8"/>
  <c r="J10" i="8"/>
  <c r="J4" i="8"/>
  <c r="J5" i="8"/>
  <c r="J6" i="8"/>
  <c r="J3" i="8"/>
  <c r="J11" i="7"/>
  <c r="J12" i="7"/>
  <c r="J13" i="7"/>
  <c r="J10" i="7"/>
  <c r="J4" i="7"/>
  <c r="J5" i="7"/>
  <c r="J6" i="7"/>
  <c r="J3" i="7"/>
  <c r="J10" i="2"/>
  <c r="J11" i="2"/>
  <c r="J12" i="2"/>
  <c r="J13" i="2"/>
  <c r="J4" i="2"/>
  <c r="J5" i="2"/>
  <c r="J6" i="2"/>
  <c r="J3" i="2"/>
  <c r="J12" i="10" l="1"/>
  <c r="H12" i="10"/>
  <c r="J13" i="10"/>
  <c r="H13" i="10"/>
  <c r="J10" i="10"/>
  <c r="H10" i="10"/>
  <c r="J11" i="10"/>
  <c r="H11" i="10"/>
  <c r="H15" i="10"/>
  <c r="J15" i="10"/>
  <c r="J31" i="10"/>
  <c r="H31" i="10"/>
  <c r="J29" i="10"/>
  <c r="H29" i="10"/>
  <c r="H32" i="10"/>
  <c r="J32" i="10"/>
  <c r="H34" i="10"/>
  <c r="J34" i="10"/>
  <c r="H28" i="10"/>
  <c r="J28" i="10"/>
  <c r="J33" i="10"/>
  <c r="H33" i="10"/>
  <c r="J30" i="10"/>
  <c r="H30" i="10"/>
  <c r="H16" i="10"/>
  <c r="J16" i="10"/>
  <c r="J14" i="10"/>
  <c r="H14" i="10"/>
  <c r="K4" i="9"/>
  <c r="K3" i="9"/>
  <c r="K6" i="9"/>
  <c r="K5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5F4622-8E5C-4FD8-8467-5F0CC744E471}" name="output" type="6" refreshedVersion="8" background="1" saveData="1">
    <textPr codePage="850" sourceFile="C:\Users\timow\Desktop\Bachelor Arbeit\DataAnalysis\ParticipantEvalData\participant_660\realistic\output.csv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xr16:uid="{F784C4B5-F338-4E6F-B99D-A6EB10B2729B}" name="output_error" type="6" refreshedVersion="8" background="1" saveData="1">
    <textPr codePage="850" sourceFile="C:\Users\timow\Desktop\Bachelor Arbeit\DataAnalysis\ParticipantEvalData\participant_660\realistic\output_error.csv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xr16:uid="{CCD931E2-CD84-4B37-AC26-B39823420C4E}" name="output_error1" type="6" refreshedVersion="8" background="1" saveData="1">
    <textPr codePage="850" sourceFile="C:\Users\timow\Desktop\Bachelor Arbeit\DataAnalysis\ParticipantEvalData\participant_660\random\output_error.csv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28058CD9-7015-47CB-BACF-01AE51B82EC5}" name="output_error10" type="6" refreshedVersion="8" background="1" saveData="1">
    <textPr codePage="850" sourceFile="C:\Users\timow\Desktop\Bachelor Arbeit\DataAnalysis\ParticipantEvalData\participant_914\realistic\output_error.csv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36EBE223-81B9-46D7-8EFA-742C33E050FC}" name="output_error11" type="6" refreshedVersion="8" background="1" saveData="1">
    <textPr codePage="850" sourceFile="C:\Users\timow\Desktop\Bachelor Arbeit\DataAnalysis\ParticipantEvalData\participant_914\random\output_error.csv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5C91E7C8-FA6E-4FE6-86CA-0766B4ECD734}" name="output_error12" type="6" refreshedVersion="8" background="1" saveData="1">
    <textPr codePage="850" sourceFile="C:\Users\timow\Desktop\Bachelor Arbeit\DataAnalysis\ParticipantEvalData\participant_938\realistic\output_error.csv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B81B05AD-30C8-41B2-B109-8537006B7AE6}" name="output_error13" type="6" refreshedVersion="8" background="1" saveData="1">
    <textPr codePage="850" sourceFile="C:\Users\timow\Desktop\Bachelor Arbeit\DataAnalysis\ParticipantEvalData\participant_938\random\output_error.csv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xr16:uid="{241A66E5-A08F-48B3-BF3F-9DA9D2907C51}" name="output_error2" type="6" refreshedVersion="8" background="1" saveData="1">
    <textPr codePage="850" sourceFile="C:\Users\timow\Desktop\Bachelor Arbeit\DataAnalysis\ParticipantEvalData\participant_673\random\output_error.csv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xr16:uid="{AA624EF1-07C3-45E8-BF20-8F4B4671DBF8}" name="output_error3" type="6" refreshedVersion="8" background="1" saveData="1">
    <textPr codePage="850" sourceFile="C:\Users\timow\Desktop\Bachelor Arbeit\DataAnalysis\ParticipantEvalData\participant_673\realistic\output_error.csv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xr16:uid="{0B8CE58A-E751-48ED-A3A3-4F9AF144EA81}" name="output_error4" type="6" refreshedVersion="8" background="1" saveData="1">
    <textPr codePage="850" sourceFile="C:\Users\timow\Desktop\Bachelor Arbeit\DataAnalysis\ParticipantEvalData\participant_722\realistic\output_error.csv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" xr16:uid="{8FEB4601-837E-47B3-98A3-F69AB4EB6CE0}" name="output_error5" type="6" refreshedVersion="8" background="1" saveData="1">
    <textPr codePage="850" sourceFile="C:\Users\timow\Desktop\Bachelor Arbeit\DataAnalysis\ParticipantEvalData\participant_722\random\output_error.csv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xr16:uid="{335B6B09-81C5-4282-AFD0-74B06EF184D9}" name="output_error6" type="6" refreshedVersion="8" background="1" saveData="1">
    <textPr codePage="850" sourceFile="C:\Users\timow\Desktop\Bachelor Arbeit\DataAnalysis\ParticipantEvalData\participant_826\realistic\output_error.csv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xr16:uid="{200D234A-64B3-4DAA-B401-F8C4110911FE}" name="output_error7" type="6" refreshedVersion="8" background="1" saveData="1">
    <textPr codePage="850" sourceFile="C:\Users\timow\Desktop\Bachelor Arbeit\DataAnalysis\ParticipantEvalData\participant_826\random\output_error.csv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xr16:uid="{EC72B00C-1C6B-497C-87A1-F5C12643F0C0}" name="output_error8" type="6" refreshedVersion="8" background="1" saveData="1">
    <textPr codePage="850" sourceFile="C:\Users\timow\Desktop\Bachelor Arbeit\DataAnalysis\ParticipantEvalData\participant_853\realistic\output_error.csv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xr16:uid="{54143B2D-9E6D-428E-A451-E7E12CC5C493}" name="output_error9" type="6" refreshedVersion="8" background="1" saveData="1">
    <textPr codePage="850" sourceFile="C:\Users\timow\Desktop\Bachelor Arbeit\DataAnalysis\ParticipantEvalData\participant_853\random\output_error.csv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6" xr16:uid="{925C7AC5-D10D-4B77-BF3A-CEAC924243DA}" name="output1" type="6" refreshedVersion="8" background="1" saveData="1">
    <textPr codePage="850" sourceFile="C:\Users\timow\Desktop\Bachelor Arbeit\DataAnalysis\ParticipantEvalData\participant_660\random\output.csv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7" xr16:uid="{97988652-B771-4D65-B650-C6B744296F45}" name="output10" type="6" refreshedVersion="8" background="1" saveData="1">
    <textPr codePage="850" sourceFile="C:\Users\timow\Desktop\Bachelor Arbeit\DataAnalysis\ParticipantEvalData\participant_853\realistic\output.csv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8" xr16:uid="{F6B76161-F05E-4AF9-8DE9-4EB934E607CC}" name="output11" type="6" refreshedVersion="8" background="1" saveData="1">
    <textPr codePage="850" sourceFile="C:\Users\timow\Desktop\Bachelor Arbeit\DataAnalysis\ParticipantEvalData\participant_853\random\output.csv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9" xr16:uid="{8D1D546C-BDAA-4E7E-8A29-E5356412B7CE}" name="output12" type="6" refreshedVersion="8" background="1" saveData="1">
    <textPr codePage="850" sourceFile="C:\Users\timow\Desktop\Bachelor Arbeit\DataAnalysis\ParticipantEvalData\participant_938\realistic\output.csv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0" xr16:uid="{0E584DEC-29E1-4DCE-9FB0-8E85A8F92A86}" name="output13" type="6" refreshedVersion="8" background="1" saveData="1">
    <textPr codePage="850" sourceFile="C:\Users\timow\Desktop\Bachelor Arbeit\DataAnalysis\ParticipantEvalData\participant_938\random\output.csv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1" xr16:uid="{E921FA02-4B27-487A-B2BD-8686E337C7F7}" name="output14" type="6" refreshedVersion="8" background="1" saveData="1">
    <textPr codePage="850" sourceFile="C:\Users\timow\Desktop\Bachelor Arbeit\DataAnalysis\ParticipantEvalData\participant_956\realistic\output.csv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xr16:uid="{371B5E61-75AB-4F97-9131-26D3BB76A36F}" name="output15" type="6" refreshedVersion="8" background="1" saveData="1">
    <textPr codePage="850" sourceFile="C:\Users\timow\Desktop\Bachelor Arbeit\DataAnalysis\ParticipantEvalData\participant_956\random\output.csv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3" xr16:uid="{1A3FAD9D-CDFF-4447-9388-66A033CE9199}" name="output2" type="6" refreshedVersion="8" background="1" saveData="1">
    <textPr codePage="850" sourceFile="C:\Users\timow\Desktop\Bachelor Arbeit\DataAnalysis\ParticipantEvalData\participant_914\realistic\output.csv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4" xr16:uid="{C65BF134-3977-4669-BF60-2A29883E15DD}" name="output3" type="6" refreshedVersion="8" background="1" saveData="1">
    <textPr codePage="850" sourceFile="C:\Users\timow\Desktop\Bachelor Arbeit\DataAnalysis\ParticipantEvalData\participant_914\random\output.csv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5" xr16:uid="{69034757-5826-462B-AD28-0805D5B64FE2}" name="output4" type="6" refreshedVersion="8" background="1" saveData="1">
    <textPr codePage="850" sourceFile="C:\Users\timow\Desktop\Bachelor Arbeit\DataAnalysis\ParticipantEvalData\participant_673\realistic\output.csv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6" xr16:uid="{D31FEF49-E113-4976-85F9-2D9C7702955A}" name="output5" type="6" refreshedVersion="8" background="1" saveData="1">
    <textPr codePage="850" sourceFile="C:\Users\timow\Desktop\Bachelor Arbeit\DataAnalysis\ParticipantEvalData\participant_673\random\output.csv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7" xr16:uid="{B85F07E3-ECF9-4CE7-B530-CC27511CCCDF}" name="output6" type="6" refreshedVersion="8" background="1" saveData="1">
    <textPr codePage="850" sourceFile="C:\Users\timow\Desktop\Bachelor Arbeit\DataAnalysis\ParticipantEvalData\participant_722\realistic\output.csv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8" xr16:uid="{52144218-6BC8-4835-BD77-1060C498FD71}" name="output7" type="6" refreshedVersion="8" background="1" saveData="1">
    <textPr codePage="850" sourceFile="C:\Users\timow\Desktop\Bachelor Arbeit\DataAnalysis\ParticipantEvalData\participant_722\random\output.csv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9" xr16:uid="{2AC14B62-B869-447E-BE68-FCEE8874F3DE}" name="output8" type="6" refreshedVersion="8" background="1" saveData="1">
    <textPr codePage="850" sourceFile="C:\Users\timow\Desktop\Bachelor Arbeit\DataAnalysis\ParticipantEvalData\participant_826\realistic\output.csv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0" xr16:uid="{A82C9503-B0D9-41B2-9033-D4A41D481D5A}" name="output9" type="6" refreshedVersion="8" background="1" saveData="1">
    <textPr codePage="850" sourceFile="C:\Users\timow\Desktop\Bachelor Arbeit\DataAnalysis\ParticipantEvalData\participant_826\random\output.csv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<sst xmlns="http://schemas.openxmlformats.org/spreadsheetml/2006/main" count="649" uniqueCount="107">
  <si>
    <t>Realistic</t>
  </si>
  <si>
    <t>Event</t>
  </si>
  <si>
    <t>Hamburger (meta1)</t>
  </si>
  <si>
    <t>Salad (meta2)</t>
  </si>
  <si>
    <t>Meat (meta3)</t>
  </si>
  <si>
    <t>Salad (meta4)</t>
  </si>
  <si>
    <t>Hamburger (meta5)</t>
  </si>
  <si>
    <t>Soup (meta6)</t>
  </si>
  <si>
    <t>Meat (meta7)</t>
  </si>
  <si>
    <t>Soup (meta8)</t>
  </si>
  <si>
    <t>First human interaction</t>
  </si>
  <si>
    <t>First robot interaction</t>
  </si>
  <si>
    <t>Second step completed</t>
  </si>
  <si>
    <t>Task completed</t>
  </si>
  <si>
    <t>Mean</t>
  </si>
  <si>
    <t>Random</t>
  </si>
  <si>
    <t>Soup (meta1)</t>
  </si>
  <si>
    <t>Hamburger (meta3)</t>
  </si>
  <si>
    <t>Meat (meta4)</t>
  </si>
  <si>
    <t>Salad (meta6)</t>
  </si>
  <si>
    <t>Meat (meta1)</t>
  </si>
  <si>
    <t>Hamburger (meta2)</t>
  </si>
  <si>
    <t>Soup (meta3)</t>
  </si>
  <si>
    <t>Hamburger (meta4)</t>
  </si>
  <si>
    <t>Meat (meta5)</t>
  </si>
  <si>
    <t>Salad (meta7)</t>
  </si>
  <si>
    <t>Salad (meta1)</t>
  </si>
  <si>
    <t>Meat (meta2)</t>
  </si>
  <si>
    <t>Salad (meta5)</t>
  </si>
  <si>
    <t>Hamburger (meta8)</t>
  </si>
  <si>
    <t>Salad (meta3)</t>
  </si>
  <si>
    <t>Soup (meta4)</t>
  </si>
  <si>
    <t>Meat (meta6)</t>
  </si>
  <si>
    <t>Hamburger (meta7)</t>
  </si>
  <si>
    <t>Soup (meta7)</t>
  </si>
  <si>
    <t>Salad (meta8)</t>
  </si>
  <si>
    <t>Soup (meta2)</t>
  </si>
  <si>
    <t>Hamburger (meta6)</t>
  </si>
  <si>
    <t>Soup (meta5)</t>
  </si>
  <si>
    <t>Meat (meta8)</t>
  </si>
  <si>
    <t>Realisitc</t>
  </si>
  <si>
    <t>Participant660</t>
  </si>
  <si>
    <t>Realistic Mean</t>
  </si>
  <si>
    <t>Random Mean</t>
  </si>
  <si>
    <t>Participant673</t>
  </si>
  <si>
    <t>Participant722</t>
  </si>
  <si>
    <t>Participant826</t>
  </si>
  <si>
    <t>Participant853</t>
  </si>
  <si>
    <t>Paritcipant914</t>
  </si>
  <si>
    <t>Participant938</t>
  </si>
  <si>
    <t>Participant956</t>
  </si>
  <si>
    <t>Standard Deviation</t>
  </si>
  <si>
    <t>Error Type</t>
  </si>
  <si>
    <t>Hamburger  (meta1)</t>
  </si>
  <si>
    <t>Salad  (meta2)</t>
  </si>
  <si>
    <t>Meat Balls  (meta3)</t>
  </si>
  <si>
    <t>Salad  (meta4)</t>
  </si>
  <si>
    <t>Hamburger  (meta5)</t>
  </si>
  <si>
    <t>Soup  (meta6)</t>
  </si>
  <si>
    <t>Meat Balls  (meta7)</t>
  </si>
  <si>
    <t>Soup  (meta8)</t>
  </si>
  <si>
    <t>Accepting robot suggestion not in recipe</t>
  </si>
  <si>
    <t>Accepting already finished robot suggestion</t>
  </si>
  <si>
    <t>Declining unfinished robot suggestion</t>
  </si>
  <si>
    <t>Re-selecting ingredient after handling suggestion</t>
  </si>
  <si>
    <t>Doing a cooking step not in the recipe</t>
  </si>
  <si>
    <t>Doing an already finished recipe step</t>
  </si>
  <si>
    <t>Total Errors</t>
  </si>
  <si>
    <t>Soup  (meta1)</t>
  </si>
  <si>
    <t>Hamburger  (meta3)</t>
  </si>
  <si>
    <t>Meat Balls  (meta4)</t>
  </si>
  <si>
    <t>Salad  (meta6)</t>
  </si>
  <si>
    <t>Meat Balls  (meta2)</t>
  </si>
  <si>
    <t>Salad  (meta3)</t>
  </si>
  <si>
    <t>Soup  (meta4)</t>
  </si>
  <si>
    <t>Salad  (meta5)</t>
  </si>
  <si>
    <t>Meat Balls  (meta6)</t>
  </si>
  <si>
    <t>Hamburger  (meta7)</t>
  </si>
  <si>
    <t>Salad  (meta1)</t>
  </si>
  <si>
    <t>Hamburger  (meta2)</t>
  </si>
  <si>
    <t>Hamburger  (meta4)</t>
  </si>
  <si>
    <t>Meat Balls  (meta5)</t>
  </si>
  <si>
    <t>Soup  (meta7)</t>
  </si>
  <si>
    <t>Salad  (meta8)</t>
  </si>
  <si>
    <t>Meat Balls  (meta1)</t>
  </si>
  <si>
    <t>Soup  (meta2)</t>
  </si>
  <si>
    <t>Hamburger  (meta6)</t>
  </si>
  <si>
    <t>Hamburger  (meta8)</t>
  </si>
  <si>
    <t>Soup  (meta3)</t>
  </si>
  <si>
    <t>Soup  (meta5)</t>
  </si>
  <si>
    <t>Salad  (meta7)</t>
  </si>
  <si>
    <t>Meat Balls  (meta8)</t>
  </si>
  <si>
    <t>Errors</t>
  </si>
  <si>
    <t>Re-selecting ingredient</t>
  </si>
  <si>
    <t>Std Dev</t>
  </si>
  <si>
    <t>Model2 specified</t>
  </si>
  <si>
    <t>Std. Dev</t>
  </si>
  <si>
    <t>Diffrence</t>
  </si>
  <si>
    <t>Seperate Values (Time)</t>
  </si>
  <si>
    <t>Human Eval</t>
  </si>
  <si>
    <t>Human Pilot</t>
  </si>
  <si>
    <t>HumanEval/Model2</t>
  </si>
  <si>
    <t>HumanPilot/HumanEval</t>
  </si>
  <si>
    <t>HumanPilot/Model2</t>
  </si>
  <si>
    <t>HumanPilot</t>
  </si>
  <si>
    <t>HumanEval</t>
  </si>
  <si>
    <t>Difference Seperate Values (Time)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</si>
</sst>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Realistic Mean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'Collective Data'!$B$22</c:f>
              <c:strCache>
                <c:ptCount val="1"/>
                <c:pt idx="0">
                  <c:v>Participant660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'Collective Data'!$A$23:$A$26</c:f>
              <c:strCache>
                <c:ptCount val="4"/>
                <c:pt idx="0">
                  <c:v>First human interaction</c:v>
                </c:pt>
                <c:pt idx="1">
                  <c:v>First robot interaction</c:v>
                </c:pt>
                <c:pt idx="2">
                  <c:v>Second step completed</c:v>
                </c:pt>
                <c:pt idx="3">
                  <c:v>Task completed</c:v>
                </c:pt>
              </c:strCache>
            </c:strRef>
          </c:cat>
          <c:val>
            <c:numRef>
              <c:f>'Collective Data'!$B$23:$B$26</c:f>
              <c:numCache>
                <c:formatCode>General</c:formatCode>
                <c:ptCount val="4"/>
                <c:pt idx="0">
                  <c:v>2046.5</c:v>
                </c:pt>
                <c:pt idx="1">
                  <c:v>8915.5</c:v>
                </c:pt>
                <c:pt idx="2">
                  <c:v>15759.375</c:v>
                </c:pt>
                <c:pt idx="3">
                  <c:v>34660.125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0-4AEF-AC18-59A120E2D07F}"/>
            </c:ext>
          </c:extLst>
        </c:ser>
        <c:ser>
          <c:idx val="1"/>
          <c:order val="1"/>
          <c:tx>
            <c:strRef>
              <c:f>'Collective Data'!$C$22</c:f>
              <c:strCache>
                <c:ptCount val="1"/>
                <c:pt idx="0">
                  <c:v>Participant673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'Collective Data'!$A$23:$A$26</c:f>
              <c:strCache>
                <c:ptCount val="4"/>
                <c:pt idx="0">
                  <c:v>First human interaction</c:v>
                </c:pt>
                <c:pt idx="1">
                  <c:v>First robot interaction</c:v>
                </c:pt>
                <c:pt idx="2">
                  <c:v>Second step completed</c:v>
                </c:pt>
                <c:pt idx="3">
                  <c:v>Task completed</c:v>
                </c:pt>
              </c:strCache>
            </c:strRef>
          </c:cat>
          <c:val>
            <c:numRef>
              <c:f>'Collective Data'!$C$23:$C$26</c:f>
              <c:numCache>
                <c:formatCode>General</c:formatCode>
                <c:ptCount val="4"/>
                <c:pt idx="0">
                  <c:v>1254.25</c:v>
                </c:pt>
                <c:pt idx="1">
                  <c:v>7769.75</c:v>
                </c:pt>
                <c:pt idx="2">
                  <c:v>14068.625</c:v>
                </c:pt>
                <c:pt idx="3">
                  <c:v>29197.125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0-4AEF-AC18-59A120E2D07F}"/>
            </c:ext>
          </c:extLst>
        </c:ser>
        <c:ser>
          <c:idx val="2"/>
          <c:order val="2"/>
          <c:tx>
            <c:strRef>
              <c:f>'Collective Data'!$D$22</c:f>
              <c:strCache>
                <c:ptCount val="1"/>
                <c:pt idx="0">
                  <c:v>Participant722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'Collective Data'!$A$23:$A$26</c:f>
              <c:strCache>
                <c:ptCount val="4"/>
                <c:pt idx="0">
                  <c:v>First human interaction</c:v>
                </c:pt>
                <c:pt idx="1">
                  <c:v>First robot interaction</c:v>
                </c:pt>
                <c:pt idx="2">
                  <c:v>Second step completed</c:v>
                </c:pt>
                <c:pt idx="3">
                  <c:v>Task completed</c:v>
                </c:pt>
              </c:strCache>
            </c:strRef>
          </c:cat>
          <c:val>
            <c:numRef>
              <c:f>'Collective Data'!$D$23:$D$26</c:f>
              <c:numCache>
                <c:formatCode>General</c:formatCode>
                <c:ptCount val="4"/>
                <c:pt idx="0">
                  <c:v>7057</c:v>
                </c:pt>
                <c:pt idx="1">
                  <c:v>13253.75</c:v>
                </c:pt>
                <c:pt idx="2">
                  <c:v>26397.5</c:v>
                </c:pt>
                <c:pt idx="3">
                  <c:v>49813.25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E0-4AEF-AC18-59A120E2D07F}"/>
            </c:ext>
          </c:extLst>
        </c:ser>
        <c:ser>
          <c:idx val="3"/>
          <c:order val="3"/>
          <c:tx>
            <c:strRef>
              <c:f>'Collective Data'!$E$22</c:f>
              <c:strCache>
                <c:ptCount val="1"/>
                <c:pt idx="0">
                  <c:v>Participant826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'Collective Data'!$A$23:$A$26</c:f>
              <c:strCache>
                <c:ptCount val="4"/>
                <c:pt idx="0">
                  <c:v>First human interaction</c:v>
                </c:pt>
                <c:pt idx="1">
                  <c:v>First robot interaction</c:v>
                </c:pt>
                <c:pt idx="2">
                  <c:v>Second step completed</c:v>
                </c:pt>
                <c:pt idx="3">
                  <c:v>Task completed</c:v>
                </c:pt>
              </c:strCache>
            </c:strRef>
          </c:cat>
          <c:val>
            <c:numRef>
              <c:f>'Collective Data'!$E$23:$E$26</c:f>
              <c:numCache>
                <c:formatCode>General</c:formatCode>
                <c:ptCount val="4"/>
                <c:pt idx="0">
                  <c:v>2051.5714285714284</c:v>
                </c:pt>
                <c:pt idx="1">
                  <c:v>9877.4285714285706</c:v>
                </c:pt>
                <c:pt idx="2">
                  <c:v>16765.714285714286</c:v>
                </c:pt>
                <c:pt idx="3">
                  <c:v>33353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E0-4AEF-AC18-59A120E2D07F}"/>
            </c:ext>
          </c:extLst>
        </c:ser>
        <c:ser>
          <c:idx val="4"/>
          <c:order val="4"/>
          <c:tx>
            <c:strRef>
              <c:f>'Collective Data'!$F$22</c:f>
              <c:strCache>
                <c:ptCount val="1"/>
                <c:pt idx="0">
                  <c:v>Participant853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'Collective Data'!$A$23:$A$26</c:f>
              <c:strCache>
                <c:ptCount val="4"/>
                <c:pt idx="0">
                  <c:v>First human interaction</c:v>
                </c:pt>
                <c:pt idx="1">
                  <c:v>First robot interaction</c:v>
                </c:pt>
                <c:pt idx="2">
                  <c:v>Second step completed</c:v>
                </c:pt>
                <c:pt idx="3">
                  <c:v>Task completed</c:v>
                </c:pt>
              </c:strCache>
            </c:strRef>
          </c:cat>
          <c:val>
            <c:numRef>
              <c:f>'Collective Data'!$F$23:$F$26</c:f>
              <c:numCache>
                <c:formatCode>General</c:formatCode>
                <c:ptCount val="4"/>
                <c:pt idx="0">
                  <c:v>3151.6666666666665</c:v>
                </c:pt>
                <c:pt idx="1">
                  <c:v>12789</c:v>
                </c:pt>
                <c:pt idx="2">
                  <c:v>16444.833333333332</c:v>
                </c:pt>
                <c:pt idx="3">
                  <c:v>36536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E0-4AEF-AC18-59A120E2D07F}"/>
            </c:ext>
          </c:extLst>
        </c:ser>
        <c:ser>
          <c:idx val="5"/>
          <c:order val="5"/>
          <c:tx>
            <c:strRef>
              <c:f>'Collective Data'!$G$22</c:f>
              <c:strCache>
                <c:ptCount val="1"/>
                <c:pt idx="0">
                  <c:v>Paritcipant914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'Collective Data'!$A$23:$A$26</c:f>
              <c:strCache>
                <c:ptCount val="4"/>
                <c:pt idx="0">
                  <c:v>First human interaction</c:v>
                </c:pt>
                <c:pt idx="1">
                  <c:v>First robot interaction</c:v>
                </c:pt>
                <c:pt idx="2">
                  <c:v>Second step completed</c:v>
                </c:pt>
                <c:pt idx="3">
                  <c:v>Task completed</c:v>
                </c:pt>
              </c:strCache>
            </c:strRef>
          </c:cat>
          <c:val>
            <c:numRef>
              <c:f>'Collective Data'!$G$23:$G$26</c:f>
              <c:numCache>
                <c:formatCode>General</c:formatCode>
                <c:ptCount val="4"/>
                <c:pt idx="0">
                  <c:v>3043.125</c:v>
                </c:pt>
                <c:pt idx="1">
                  <c:v>10812.25</c:v>
                </c:pt>
                <c:pt idx="2">
                  <c:v>16851.75</c:v>
                </c:pt>
                <c:pt idx="3">
                  <c:v>33745.25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E0-4AEF-AC18-59A120E2D07F}"/>
            </c:ext>
          </c:extLst>
        </c:ser>
        <c:ser>
          <c:idx val="6"/>
          <c:order val="6"/>
          <c:tx>
            <c:strRef>
              <c:f>'Collective Data'!$H$22</c:f>
              <c:strCache>
                <c:ptCount val="1"/>
                <c:pt idx="0">
                  <c:v>Participant938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'Collective Data'!$A$23:$A$26</c:f>
              <c:strCache>
                <c:ptCount val="4"/>
                <c:pt idx="0">
                  <c:v>First human interaction</c:v>
                </c:pt>
                <c:pt idx="1">
                  <c:v>First robot interaction</c:v>
                </c:pt>
                <c:pt idx="2">
                  <c:v>Second step completed</c:v>
                </c:pt>
                <c:pt idx="3">
                  <c:v>Task completed</c:v>
                </c:pt>
              </c:strCache>
            </c:strRef>
          </c:cat>
          <c:val>
            <c:numRef>
              <c:f>'Collective Data'!$H$23:$H$26</c:f>
              <c:numCache>
                <c:formatCode>General</c:formatCode>
                <c:ptCount val="4"/>
                <c:pt idx="0">
                  <c:v>3043.125</c:v>
                </c:pt>
                <c:pt idx="1">
                  <c:v>10812.25</c:v>
                </c:pt>
                <c:pt idx="2">
                  <c:v>16851.75</c:v>
                </c:pt>
                <c:pt idx="3">
                  <c:v>33745.25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E0-4AEF-AC18-59A120E2D07F}"/>
            </c:ext>
          </c:extLst>
        </c:ser>
        <c:ser>
          <c:idx val="7"/>
          <c:order val="7"/>
          <c:tx>
            <c:strRef>
              <c:f>'Collective Data'!$I$22</c:f>
              <c:strCache>
                <c:ptCount val="1"/>
                <c:pt idx="0">
                  <c:v>Participant956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'Collective Data'!$A$23:$A$26</c:f>
              <c:strCache>
                <c:ptCount val="4"/>
                <c:pt idx="0">
                  <c:v>First human interaction</c:v>
                </c:pt>
                <c:pt idx="1">
                  <c:v>First robot interaction</c:v>
                </c:pt>
                <c:pt idx="2">
                  <c:v>Second step completed</c:v>
                </c:pt>
                <c:pt idx="3">
                  <c:v>Task completed</c:v>
                </c:pt>
              </c:strCache>
            </c:strRef>
          </c:cat>
          <c:val>
            <c:numRef>
              <c:f>'Collective Data'!$I$23:$I$26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5E0-4AEF-AC18-59A120E2D07F}"/>
            </c:ext>
          </c:extLst>
        </c:ser>
        <c:ser>
          <c:idx val="8"/>
          <c:order val="8"/>
          <c:tx>
            <c:strRef>
              <c:f>'Collective Data'!$J$22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'Collective Data'!$A$23:$A$26</c:f>
              <c:strCache>
                <c:ptCount val="4"/>
                <c:pt idx="0">
                  <c:v>First human interaction</c:v>
                </c:pt>
                <c:pt idx="1">
                  <c:v>First robot interaction</c:v>
                </c:pt>
                <c:pt idx="2">
                  <c:v>Second step completed</c:v>
                </c:pt>
                <c:pt idx="3">
                  <c:v>Task completed</c:v>
                </c:pt>
              </c:strCache>
            </c:strRef>
          </c:cat>
          <c:val>
            <c:numRef>
              <c:f>'Collective Data'!$J$23:$J$26</c:f>
              <c:numCache>
                <c:formatCode>General</c:formatCode>
                <c:ptCount val="4"/>
                <c:pt idx="0">
                  <c:v>3092.462585034013</c:v>
                </c:pt>
                <c:pt idx="1">
                  <c:v>10604.275510204083</c:v>
                </c:pt>
                <c:pt idx="2">
                  <c:v>17591.363945578232</c:v>
                </c:pt>
                <c:pt idx="3">
                  <c:v>35864.285714285717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5E0-4AEF-AC18-59A120E2D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2667112"/>
        <c:axId val="862667832"/>
      </c:lineChart>
      <c:catAx>
        <c:axId val="862667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2667832"/>
        <c:crosses val="autoZero"/>
        <c:auto val="1"/>
        <c:lblAlgn val="ctr"/>
        <c:lblOffset val="100"/>
        <c:noMultiLvlLbl val="0"/>
      </c:catAx>
      <c:valAx>
        <c:axId val="862667832"/>
        <c:scaling>
          <c:orientation val="minMax"/>
          <c:max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2667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Realistic Separate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ModelEvalComparrision!$K$20</c:f>
              <c:strCache>
                <c:ptCount val="1"/>
                <c:pt idx="0">
                  <c:v>Model2 specified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ModelEvalComparrision!$A$3:$A$6</c:f>
              <c:strCache>
                <c:ptCount val="4"/>
                <c:pt idx="0">
                  <c:v>First human interaction</c:v>
                </c:pt>
                <c:pt idx="1">
                  <c:v>First robot interaction</c:v>
                </c:pt>
                <c:pt idx="2">
                  <c:v>Second step completed</c:v>
                </c:pt>
                <c:pt idx="3">
                  <c:v>Task completed</c:v>
                </c:pt>
              </c:strCache>
            </c:strRef>
          </c:cat>
          <c:val>
            <c:numRef>
              <c:f>ModelEvalComparrision!$K$21:$K$24</c:f>
              <c:numCache>
                <c:formatCode>General</c:formatCode>
                <c:ptCount val="4"/>
                <c:pt idx="0">
                  <c:v>2493.1666666666665</c:v>
                </c:pt>
                <c:pt idx="1">
                  <c:v>11085.155952380954</c:v>
                </c:pt>
                <c:pt idx="2">
                  <c:v>5030.9690476190481</c:v>
                </c:pt>
                <c:pt idx="3">
                  <c:v>17786.791666666668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3-41E8-A6D6-69F98F9E6245}"/>
            </c:ext>
          </c:extLst>
        </c:ser>
        <c:ser>
          <c:idx val="1"/>
          <c:order val="1"/>
          <c:tx>
            <c:strRef>
              <c:f>ModelEvalComparrision!$L$20</c:f>
              <c:strCache>
                <c:ptCount val="1"/>
                <c:pt idx="0">
                  <c:v>HumanPilot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ModelEvalComparrision!$A$3:$A$6</c:f>
              <c:strCache>
                <c:ptCount val="4"/>
                <c:pt idx="0">
                  <c:v>First human interaction</c:v>
                </c:pt>
                <c:pt idx="1">
                  <c:v>First robot interaction</c:v>
                </c:pt>
                <c:pt idx="2">
                  <c:v>Second step completed</c:v>
                </c:pt>
                <c:pt idx="3">
                  <c:v>Task completed</c:v>
                </c:pt>
              </c:strCache>
            </c:strRef>
          </c:cat>
          <c:val>
            <c:numRef>
              <c:f>ModelEvalComparrision!$L$21:$L$24</c:f>
              <c:numCache>
                <c:formatCode>General</c:formatCode>
                <c:ptCount val="4"/>
                <c:pt idx="0">
                  <c:v>1576.4166666666667</c:v>
                </c:pt>
                <c:pt idx="1">
                  <c:v>8351.0833333333339</c:v>
                </c:pt>
                <c:pt idx="2">
                  <c:v>4709</c:v>
                </c:pt>
                <c:pt idx="3">
                  <c:v>16918.583333333332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53-41E8-A6D6-69F98F9E6245}"/>
            </c:ext>
          </c:extLst>
        </c:ser>
        <c:ser>
          <c:idx val="2"/>
          <c:order val="2"/>
          <c:tx>
            <c:strRef>
              <c:f>ModelEvalComparrision!$M$20</c:f>
              <c:strCache>
                <c:ptCount val="1"/>
                <c:pt idx="0">
                  <c:v>HumanEval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ModelEvalComparrision!$A$3:$A$6</c:f>
              <c:strCache>
                <c:ptCount val="4"/>
                <c:pt idx="0">
                  <c:v>First human interaction</c:v>
                </c:pt>
                <c:pt idx="1">
                  <c:v>First robot interaction</c:v>
                </c:pt>
                <c:pt idx="2">
                  <c:v>Second step completed</c:v>
                </c:pt>
                <c:pt idx="3">
                  <c:v>Task completed</c:v>
                </c:pt>
              </c:strCache>
            </c:strRef>
          </c:cat>
          <c:val>
            <c:numRef>
              <c:f>ModelEvalComparrision!$M$21:$M$24</c:f>
              <c:numCache>
                <c:formatCode>General</c:formatCode>
                <c:ptCount val="4"/>
                <c:pt idx="0">
                  <c:v>3092.462585034013</c:v>
                </c:pt>
                <c:pt idx="1">
                  <c:v>7511.8129251700702</c:v>
                </c:pt>
                <c:pt idx="2">
                  <c:v>6987.0884353741494</c:v>
                </c:pt>
                <c:pt idx="3">
                  <c:v>18272.921768707485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53-41E8-A6D6-69F98F9E6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3151984"/>
        <c:axId val="923152344"/>
      </c:barChart>
      <c:catAx>
        <c:axId val="92315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3152344"/>
        <c:crosses val="autoZero"/>
        <c:auto val="1"/>
        <c:lblAlgn val="ctr"/>
        <c:lblOffset val="100"/>
        <c:noMultiLvlLbl val="0"/>
      </c:catAx>
      <c:valAx>
        <c:axId val="92315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315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Random Difference Separate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ModelEvalComparrision!$A$3</c:f>
              <c:strCache>
                <c:ptCount val="1"/>
                <c:pt idx="0">
                  <c:v>First human interaction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ModelEvalComparrision!$N$2:$P$2</c:f>
              <c:strCache>
                <c:ptCount val="3"/>
                <c:pt idx="0">
                  <c:v>HumanEval/Model2</c:v>
                </c:pt>
                <c:pt idx="1">
                  <c:v>HumanPilot/Model2</c:v>
                </c:pt>
                <c:pt idx="2">
                  <c:v>HumanPilot/HumanEval</c:v>
                </c:pt>
              </c:strCache>
            </c:strRef>
          </c:cat>
          <c:val>
            <c:numRef>
              <c:f>ModelEvalComparrision!$N$3:$P$3</c:f>
              <c:numCache>
                <c:formatCode>General</c:formatCode>
                <c:ptCount val="3"/>
                <c:pt idx="0">
                  <c:v>658.13775510204096</c:v>
                </c:pt>
                <c:pt idx="1">
                  <c:v>958.41666666666674</c:v>
                </c:pt>
                <c:pt idx="2">
                  <c:v>300.27891156462579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6-4895-97AB-3AE157465855}"/>
            </c:ext>
          </c:extLst>
        </c:ser>
        <c:ser>
          <c:idx val="1"/>
          <c:order val="1"/>
          <c:tx>
            <c:strRef>
              <c:f>ModelEvalComparrision!$A$4</c:f>
              <c:strCache>
                <c:ptCount val="1"/>
                <c:pt idx="0">
                  <c:v>First robot interaction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ModelEvalComparrision!$N$2:$P$2</c:f>
              <c:strCache>
                <c:ptCount val="3"/>
                <c:pt idx="0">
                  <c:v>HumanEval/Model2</c:v>
                </c:pt>
                <c:pt idx="1">
                  <c:v>HumanPilot/Model2</c:v>
                </c:pt>
                <c:pt idx="2">
                  <c:v>HumanPilot/HumanEval</c:v>
                </c:pt>
              </c:strCache>
            </c:strRef>
          </c:cat>
          <c:val>
            <c:numRef>
              <c:f>ModelEvalComparrision!$N$4:$P$4</c:f>
              <c:numCache>
                <c:formatCode>General</c:formatCode>
                <c:ptCount val="3"/>
                <c:pt idx="0">
                  <c:v>6885.0465986394538</c:v>
                </c:pt>
                <c:pt idx="1">
                  <c:v>5826.75238095238</c:v>
                </c:pt>
                <c:pt idx="2">
                  <c:v>1058.2942176870738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06-4895-97AB-3AE157465855}"/>
            </c:ext>
          </c:extLst>
        </c:ser>
        <c:ser>
          <c:idx val="2"/>
          <c:order val="2"/>
          <c:tx>
            <c:strRef>
              <c:f>ModelEvalComparrision!$A$5</c:f>
              <c:strCache>
                <c:ptCount val="1"/>
                <c:pt idx="0">
                  <c:v>Second step 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ModelEvalComparrision!$N$2:$P$2</c:f>
              <c:strCache>
                <c:ptCount val="3"/>
                <c:pt idx="0">
                  <c:v>HumanEval/Model2</c:v>
                </c:pt>
                <c:pt idx="1">
                  <c:v>HumanPilot/Model2</c:v>
                </c:pt>
                <c:pt idx="2">
                  <c:v>HumanPilot/HumanEval</c:v>
                </c:pt>
              </c:strCache>
            </c:strRef>
          </c:cat>
          <c:val>
            <c:numRef>
              <c:f>ModelEvalComparrision!$N$5:$P$5</c:f>
              <c:numCache>
                <c:formatCode>General</c:formatCode>
                <c:ptCount val="3"/>
                <c:pt idx="0">
                  <c:v>5261.26088435374</c:v>
                </c:pt>
                <c:pt idx="1">
                  <c:v>4108.8357142857149</c:v>
                </c:pt>
                <c:pt idx="2">
                  <c:v>1152.4251700680252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06-4895-97AB-3AE157465855}"/>
            </c:ext>
          </c:extLst>
        </c:ser>
        <c:ser>
          <c:idx val="3"/>
          <c:order val="3"/>
          <c:tx>
            <c:strRef>
              <c:f>ModelEvalComparrision!$A$6</c:f>
              <c:strCache>
                <c:ptCount val="1"/>
                <c:pt idx="0">
                  <c:v>Task completed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ModelEvalComparrision!$N$2:$P$2</c:f>
              <c:strCache>
                <c:ptCount val="3"/>
                <c:pt idx="0">
                  <c:v>HumanEval/Model2</c:v>
                </c:pt>
                <c:pt idx="1">
                  <c:v>HumanPilot/Model2</c:v>
                </c:pt>
                <c:pt idx="2">
                  <c:v>HumanPilot/HumanEval</c:v>
                </c:pt>
              </c:strCache>
            </c:strRef>
          </c:cat>
          <c:val>
            <c:numRef>
              <c:f>ModelEvalComparrision!$N$6:$P$6</c:f>
              <c:numCache>
                <c:formatCode>General</c:formatCode>
                <c:ptCount val="3"/>
                <c:pt idx="0">
                  <c:v>3.2406462585022382</c:v>
                </c:pt>
                <c:pt idx="1">
                  <c:v>801.70833333333212</c:v>
                </c:pt>
                <c:pt idx="2">
                  <c:v>798.46768707482988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06-4895-97AB-3AE157465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5594504"/>
        <c:axId val="574547544"/>
      </c:barChart>
      <c:catAx>
        <c:axId val="855594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4547544"/>
        <c:crosses val="autoZero"/>
        <c:auto val="1"/>
        <c:lblAlgn val="ctr"/>
        <c:lblOffset val="100"/>
        <c:noMultiLvlLbl val="0"/>
      </c:catAx>
      <c:valAx>
        <c:axId val="574547544"/>
        <c:scaling>
          <c:orientation val="minMax"/>
          <c:max val="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5594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Realistic Difference Separate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ModelEvalComparrision!$A$21</c:f>
              <c:strCache>
                <c:ptCount val="1"/>
                <c:pt idx="0">
                  <c:v>First human interaction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ModelEvalComparrision!$N$20:$P$20</c:f>
              <c:strCache>
                <c:ptCount val="3"/>
                <c:pt idx="0">
                  <c:v>HumanEval/Model2</c:v>
                </c:pt>
                <c:pt idx="1">
                  <c:v>HumanPilot/Model2</c:v>
                </c:pt>
                <c:pt idx="2">
                  <c:v>HumanPilot/HumanEval</c:v>
                </c:pt>
              </c:strCache>
            </c:strRef>
          </c:cat>
          <c:val>
            <c:numRef>
              <c:f>ModelEvalComparrision!$N$21:$P$21</c:f>
              <c:numCache>
                <c:formatCode>General</c:formatCode>
                <c:ptCount val="3"/>
                <c:pt idx="0">
                  <c:v>599.29591836734653</c:v>
                </c:pt>
                <c:pt idx="1">
                  <c:v>916.74999999999977</c:v>
                </c:pt>
                <c:pt idx="2">
                  <c:v>1516.0459183673463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79-41F4-BC41-308FDE0D1B73}"/>
            </c:ext>
          </c:extLst>
        </c:ser>
        <c:ser>
          <c:idx val="1"/>
          <c:order val="1"/>
          <c:tx>
            <c:strRef>
              <c:f>ModelEvalComparrision!$A$22</c:f>
              <c:strCache>
                <c:ptCount val="1"/>
                <c:pt idx="0">
                  <c:v>First robot interaction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ModelEvalComparrision!$N$20:$P$20</c:f>
              <c:strCache>
                <c:ptCount val="3"/>
                <c:pt idx="0">
                  <c:v>HumanEval/Model2</c:v>
                </c:pt>
                <c:pt idx="1">
                  <c:v>HumanPilot/Model2</c:v>
                </c:pt>
                <c:pt idx="2">
                  <c:v>HumanPilot/HumanEval</c:v>
                </c:pt>
              </c:strCache>
            </c:strRef>
          </c:cat>
          <c:val>
            <c:numRef>
              <c:f>ModelEvalComparrision!$N$22:$P$22</c:f>
              <c:numCache>
                <c:formatCode>General</c:formatCode>
                <c:ptCount val="3"/>
                <c:pt idx="0">
                  <c:v>3573.3430272108835</c:v>
                </c:pt>
                <c:pt idx="1">
                  <c:v>2734.0726190476198</c:v>
                </c:pt>
                <c:pt idx="2">
                  <c:v>839.27040816326371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79-41F4-BC41-308FDE0D1B73}"/>
            </c:ext>
          </c:extLst>
        </c:ser>
        <c:ser>
          <c:idx val="2"/>
          <c:order val="2"/>
          <c:tx>
            <c:strRef>
              <c:f>ModelEvalComparrision!$A$23</c:f>
              <c:strCache>
                <c:ptCount val="1"/>
                <c:pt idx="0">
                  <c:v>Second step 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ModelEvalComparrision!$N$20:$P$20</c:f>
              <c:strCache>
                <c:ptCount val="3"/>
                <c:pt idx="0">
                  <c:v>HumanEval/Model2</c:v>
                </c:pt>
                <c:pt idx="1">
                  <c:v>HumanPilot/Model2</c:v>
                </c:pt>
                <c:pt idx="2">
                  <c:v>HumanPilot/HumanEval</c:v>
                </c:pt>
              </c:strCache>
            </c:strRef>
          </c:cat>
          <c:val>
            <c:numRef>
              <c:f>ModelEvalComparrision!$N$23:$P$23</c:f>
              <c:numCache>
                <c:formatCode>General</c:formatCode>
                <c:ptCount val="3"/>
                <c:pt idx="0">
                  <c:v>1956.1193877551013</c:v>
                </c:pt>
                <c:pt idx="1">
                  <c:v>321.96904761904807</c:v>
                </c:pt>
                <c:pt idx="2">
                  <c:v>2278.0884353741494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79-41F4-BC41-308FDE0D1B73}"/>
            </c:ext>
          </c:extLst>
        </c:ser>
        <c:ser>
          <c:idx val="3"/>
          <c:order val="3"/>
          <c:tx>
            <c:strRef>
              <c:f>ModelEvalComparrision!$A$24</c:f>
              <c:strCache>
                <c:ptCount val="1"/>
                <c:pt idx="0">
                  <c:v>Task completed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ModelEvalComparrision!$N$20:$P$20</c:f>
              <c:strCache>
                <c:ptCount val="3"/>
                <c:pt idx="0">
                  <c:v>HumanEval/Model2</c:v>
                </c:pt>
                <c:pt idx="1">
                  <c:v>HumanPilot/Model2</c:v>
                </c:pt>
                <c:pt idx="2">
                  <c:v>HumanPilot/HumanEval</c:v>
                </c:pt>
              </c:strCache>
            </c:strRef>
          </c:cat>
          <c:val>
            <c:numRef>
              <c:f>ModelEvalComparrision!$N$24:$P$24</c:f>
              <c:numCache>
                <c:formatCode>General</c:formatCode>
                <c:ptCount val="3"/>
                <c:pt idx="0">
                  <c:v>486.13010204081729</c:v>
                </c:pt>
                <c:pt idx="1">
                  <c:v>868.20833333333576</c:v>
                </c:pt>
                <c:pt idx="2">
                  <c:v>1354.3384353741531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79-41F4-BC41-308FDE0D1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5099336"/>
        <c:axId val="845100416"/>
      </c:barChart>
      <c:catAx>
        <c:axId val="845099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5100416"/>
        <c:crosses val="autoZero"/>
        <c:auto val="1"/>
        <c:lblAlgn val="ctr"/>
        <c:lblOffset val="100"/>
        <c:noMultiLvlLbl val="0"/>
      </c:catAx>
      <c:valAx>
        <c:axId val="845100416"/>
        <c:scaling>
          <c:orientation val="minMax"/>
          <c:max val="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509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Random Mean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'Collective Data'!$B$2</c:f>
              <c:strCache>
                <c:ptCount val="1"/>
                <c:pt idx="0">
                  <c:v>Participant660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'Collective Data'!$A$3:$A$6</c:f>
              <c:strCache>
                <c:ptCount val="4"/>
                <c:pt idx="0">
                  <c:v>First human interaction</c:v>
                </c:pt>
                <c:pt idx="1">
                  <c:v>First robot interaction</c:v>
                </c:pt>
                <c:pt idx="2">
                  <c:v>Second step completed</c:v>
                </c:pt>
                <c:pt idx="3">
                  <c:v>Task completed</c:v>
                </c:pt>
              </c:strCache>
            </c:strRef>
          </c:cat>
          <c:val>
            <c:numRef>
              <c:f>'Collective Data'!$B$3:$B$6</c:f>
              <c:numCache>
                <c:formatCode>General</c:formatCode>
                <c:ptCount val="4"/>
                <c:pt idx="0">
                  <c:v>1238.875</c:v>
                </c:pt>
                <c:pt idx="1">
                  <c:v>5717.375</c:v>
                </c:pt>
                <c:pt idx="2">
                  <c:v>16524.25</c:v>
                </c:pt>
                <c:pt idx="3">
                  <c:v>35841.125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F8-46F7-8A5B-CBDDDB209C55}"/>
            </c:ext>
          </c:extLst>
        </c:ser>
        <c:ser>
          <c:idx val="1"/>
          <c:order val="1"/>
          <c:tx>
            <c:strRef>
              <c:f>'Collective Data'!$C$2</c:f>
              <c:strCache>
                <c:ptCount val="1"/>
                <c:pt idx="0">
                  <c:v>Participant673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'Collective Data'!$A$3:$A$6</c:f>
              <c:strCache>
                <c:ptCount val="4"/>
                <c:pt idx="0">
                  <c:v>First human interaction</c:v>
                </c:pt>
                <c:pt idx="1">
                  <c:v>First robot interaction</c:v>
                </c:pt>
                <c:pt idx="2">
                  <c:v>Second step completed</c:v>
                </c:pt>
                <c:pt idx="3">
                  <c:v>Task completed</c:v>
                </c:pt>
              </c:strCache>
            </c:strRef>
          </c:cat>
          <c:val>
            <c:numRef>
              <c:f>'Collective Data'!$C$3:$C$6</c:f>
              <c:numCache>
                <c:formatCode>General</c:formatCode>
                <c:ptCount val="4"/>
                <c:pt idx="0">
                  <c:v>1130.375</c:v>
                </c:pt>
                <c:pt idx="1">
                  <c:v>6122</c:v>
                </c:pt>
                <c:pt idx="2">
                  <c:v>15609.875</c:v>
                </c:pt>
                <c:pt idx="3">
                  <c:v>32191.875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F8-46F7-8A5B-CBDDDB209C55}"/>
            </c:ext>
          </c:extLst>
        </c:ser>
        <c:ser>
          <c:idx val="2"/>
          <c:order val="2"/>
          <c:tx>
            <c:strRef>
              <c:f>'Collective Data'!$D$2</c:f>
              <c:strCache>
                <c:ptCount val="1"/>
                <c:pt idx="0">
                  <c:v>Participant722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'Collective Data'!$A$3:$A$6</c:f>
              <c:strCache>
                <c:ptCount val="4"/>
                <c:pt idx="0">
                  <c:v>First human interaction</c:v>
                </c:pt>
                <c:pt idx="1">
                  <c:v>First robot interaction</c:v>
                </c:pt>
                <c:pt idx="2">
                  <c:v>Second step completed</c:v>
                </c:pt>
                <c:pt idx="3">
                  <c:v>Task completed</c:v>
                </c:pt>
              </c:strCache>
            </c:strRef>
          </c:cat>
          <c:val>
            <c:numRef>
              <c:f>'Collective Data'!$D$3:$D$6</c:f>
              <c:numCache>
                <c:formatCode>General</c:formatCode>
                <c:ptCount val="4"/>
                <c:pt idx="0">
                  <c:v>3267.2857142857142</c:v>
                </c:pt>
                <c:pt idx="1">
                  <c:v>10802.142857142857</c:v>
                </c:pt>
                <c:pt idx="2">
                  <c:v>23169.285714285714</c:v>
                </c:pt>
                <c:pt idx="3">
                  <c:v>45478.142857142855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F8-46F7-8A5B-CBDDDB209C55}"/>
            </c:ext>
          </c:extLst>
        </c:ser>
        <c:ser>
          <c:idx val="3"/>
          <c:order val="3"/>
          <c:tx>
            <c:strRef>
              <c:f>'Collective Data'!$E$2</c:f>
              <c:strCache>
                <c:ptCount val="1"/>
                <c:pt idx="0">
                  <c:v>Participant826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'Collective Data'!$A$3:$A$6</c:f>
              <c:strCache>
                <c:ptCount val="4"/>
                <c:pt idx="0">
                  <c:v>First human interaction</c:v>
                </c:pt>
                <c:pt idx="1">
                  <c:v>First robot interaction</c:v>
                </c:pt>
                <c:pt idx="2">
                  <c:v>Second step completed</c:v>
                </c:pt>
                <c:pt idx="3">
                  <c:v>Task completed</c:v>
                </c:pt>
              </c:strCache>
            </c:strRef>
          </c:cat>
          <c:val>
            <c:numRef>
              <c:f>'Collective Data'!$E$3:$E$6</c:f>
              <c:numCache>
                <c:formatCode>General</c:formatCode>
                <c:ptCount val="4"/>
                <c:pt idx="0">
                  <c:v>1313.875</c:v>
                </c:pt>
                <c:pt idx="1">
                  <c:v>5242</c:v>
                </c:pt>
                <c:pt idx="2">
                  <c:v>14122.25</c:v>
                </c:pt>
                <c:pt idx="3">
                  <c:v>31033.5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F8-46F7-8A5B-CBDDDB209C55}"/>
            </c:ext>
          </c:extLst>
        </c:ser>
        <c:ser>
          <c:idx val="4"/>
          <c:order val="4"/>
          <c:tx>
            <c:strRef>
              <c:f>'Collective Data'!$F$2</c:f>
              <c:strCache>
                <c:ptCount val="1"/>
                <c:pt idx="0">
                  <c:v>Participant853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'Collective Data'!$A$3:$A$6</c:f>
              <c:strCache>
                <c:ptCount val="4"/>
                <c:pt idx="0">
                  <c:v>First human interaction</c:v>
                </c:pt>
                <c:pt idx="1">
                  <c:v>First robot interaction</c:v>
                </c:pt>
                <c:pt idx="2">
                  <c:v>Second step completed</c:v>
                </c:pt>
                <c:pt idx="3">
                  <c:v>Task completed</c:v>
                </c:pt>
              </c:strCache>
            </c:strRef>
          </c:cat>
          <c:val>
            <c:numRef>
              <c:f>'Collective Data'!$F$3:$F$6</c:f>
              <c:numCache>
                <c:formatCode>General</c:formatCode>
                <c:ptCount val="4"/>
                <c:pt idx="0">
                  <c:v>1976.125</c:v>
                </c:pt>
                <c:pt idx="1">
                  <c:v>11324.166666666666</c:v>
                </c:pt>
                <c:pt idx="2">
                  <c:v>17123.875</c:v>
                </c:pt>
                <c:pt idx="3">
                  <c:v>33144.375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F8-46F7-8A5B-CBDDDB209C55}"/>
            </c:ext>
          </c:extLst>
        </c:ser>
        <c:ser>
          <c:idx val="5"/>
          <c:order val="5"/>
          <c:tx>
            <c:strRef>
              <c:f>'Collective Data'!$G$2</c:f>
              <c:strCache>
                <c:ptCount val="1"/>
                <c:pt idx="0">
                  <c:v>Paritcipant914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'Collective Data'!$A$3:$A$6</c:f>
              <c:strCache>
                <c:ptCount val="4"/>
                <c:pt idx="0">
                  <c:v>First human interaction</c:v>
                </c:pt>
                <c:pt idx="1">
                  <c:v>First robot interaction</c:v>
                </c:pt>
                <c:pt idx="2">
                  <c:v>Second step completed</c:v>
                </c:pt>
                <c:pt idx="3">
                  <c:v>Task completed</c:v>
                </c:pt>
              </c:strCache>
            </c:strRef>
          </c:cat>
          <c:val>
            <c:numRef>
              <c:f>'Collective Data'!$G$3:$G$6</c:f>
              <c:numCache>
                <c:formatCode>General</c:formatCode>
                <c:ptCount val="4"/>
                <c:pt idx="0">
                  <c:v>1587.5</c:v>
                </c:pt>
                <c:pt idx="1">
                  <c:v>9397.875</c:v>
                </c:pt>
                <c:pt idx="2">
                  <c:v>18993.625</c:v>
                </c:pt>
                <c:pt idx="3">
                  <c:v>37882.75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F8-46F7-8A5B-CBDDDB209C55}"/>
            </c:ext>
          </c:extLst>
        </c:ser>
        <c:ser>
          <c:idx val="6"/>
          <c:order val="6"/>
          <c:tx>
            <c:strRef>
              <c:f>'Collective Data'!$H$2</c:f>
              <c:strCache>
                <c:ptCount val="1"/>
                <c:pt idx="0">
                  <c:v>Participant938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'Collective Data'!$A$3:$A$6</c:f>
              <c:strCache>
                <c:ptCount val="4"/>
                <c:pt idx="0">
                  <c:v>First human interaction</c:v>
                </c:pt>
                <c:pt idx="1">
                  <c:v>First robot interaction</c:v>
                </c:pt>
                <c:pt idx="2">
                  <c:v>Second step completed</c:v>
                </c:pt>
                <c:pt idx="3">
                  <c:v>Task completed</c:v>
                </c:pt>
              </c:strCache>
            </c:strRef>
          </c:cat>
          <c:val>
            <c:numRef>
              <c:f>'Collective Data'!$H$3:$H$6</c:f>
              <c:numCache>
                <c:formatCode>General</c:formatCode>
                <c:ptCount val="4"/>
                <c:pt idx="0">
                  <c:v>1829.5</c:v>
                </c:pt>
                <c:pt idx="1">
                  <c:v>10151.75</c:v>
                </c:pt>
                <c:pt idx="2">
                  <c:v>14860.875</c:v>
                </c:pt>
                <c:pt idx="3">
                  <c:v>30545.625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F8-46F7-8A5B-CBDDDB209C55}"/>
            </c:ext>
          </c:extLst>
        </c:ser>
        <c:ser>
          <c:idx val="7"/>
          <c:order val="7"/>
          <c:tx>
            <c:strRef>
              <c:f>'Collective Data'!$I$2</c:f>
              <c:strCache>
                <c:ptCount val="1"/>
                <c:pt idx="0">
                  <c:v>Participant956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'Collective Data'!$A$3:$A$6</c:f>
              <c:strCache>
                <c:ptCount val="4"/>
                <c:pt idx="0">
                  <c:v>First human interaction</c:v>
                </c:pt>
                <c:pt idx="1">
                  <c:v>First robot interaction</c:v>
                </c:pt>
                <c:pt idx="2">
                  <c:v>Second step completed</c:v>
                </c:pt>
                <c:pt idx="3">
                  <c:v>Task completed</c:v>
                </c:pt>
              </c:strCache>
            </c:strRef>
          </c:cat>
          <c:val>
            <c:numRef>
              <c:f>'Collective Data'!$I$3:$I$6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CF8-46F7-8A5B-CBDDDB209C55}"/>
            </c:ext>
          </c:extLst>
        </c:ser>
        <c:ser>
          <c:idx val="8"/>
          <c:order val="8"/>
          <c:tx>
            <c:strRef>
              <c:f>'Collective Data'!$J$2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'Collective Data'!$A$3:$A$6</c:f>
              <c:strCache>
                <c:ptCount val="4"/>
                <c:pt idx="0">
                  <c:v>First human interaction</c:v>
                </c:pt>
                <c:pt idx="1">
                  <c:v>First robot interaction</c:v>
                </c:pt>
                <c:pt idx="2">
                  <c:v>Second step completed</c:v>
                </c:pt>
                <c:pt idx="3">
                  <c:v>Task completed</c:v>
                </c:pt>
              </c:strCache>
            </c:strRef>
          </c:cat>
          <c:val>
            <c:numRef>
              <c:f>'Collective Data'!$J$3:$J$6</c:f>
              <c:numCache>
                <c:formatCode>General</c:formatCode>
                <c:ptCount val="4"/>
                <c:pt idx="0">
                  <c:v>1763.362244897959</c:v>
                </c:pt>
                <c:pt idx="1">
                  <c:v>8393.9013605442178</c:v>
                </c:pt>
                <c:pt idx="2">
                  <c:v>17200.576530612245</c:v>
                </c:pt>
                <c:pt idx="3">
                  <c:v>35159.627551020407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CF8-46F7-8A5B-CBDDDB209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2667112"/>
        <c:axId val="862667832"/>
      </c:lineChart>
      <c:catAx>
        <c:axId val="862667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2667832"/>
        <c:crosses val="autoZero"/>
        <c:auto val="1"/>
        <c:lblAlgn val="ctr"/>
        <c:lblOffset val="100"/>
        <c:noMultiLvlLbl val="0"/>
      </c:catAx>
      <c:valAx>
        <c:axId val="862667832"/>
        <c:scaling>
          <c:orientation val="minMax"/>
          <c:max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2667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Random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ModelEvalComparrision!$B$1:$B$2</c:f>
              <c:strCache>
                <c:ptCount val="2"/>
                <c:pt idx="0">
                  <c:v>Model2 specified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ModelEvalComparrision!$C$3:$C$6</c:f>
                <c:numCache>
                  <c:formatCode>General</c:formatCode>
                  <c:ptCount val="4"/>
                  <c:pt idx="0">
                    <c:v>152.28841195792498</c:v>
                  </c:pt>
                  <c:pt idx="1">
                    <c:v>2729.0871426872786</c:v>
                  </c:pt>
                  <c:pt idx="2">
                    <c:v>585.70273852583841</c:v>
                  </c:pt>
                  <c:pt idx="3">
                    <c:v>1669.161935215461</c:v>
                  </c:pt>
                </c:numCache>
              </c:numRef>
            </c:plus>
            <c:minus>
              <c:numRef>
                <c:f>ModelEvalComparrision!$C$3:$C$6</c:f>
                <c:numCache>
                  <c:formatCode>General</c:formatCode>
                  <c:ptCount val="4"/>
                  <c:pt idx="0">
                    <c:v>152.28841195792498</c:v>
                  </c:pt>
                  <c:pt idx="1">
                    <c:v>2729.0871426872786</c:v>
                  </c:pt>
                  <c:pt idx="2">
                    <c:v>585.70273852583841</c:v>
                  </c:pt>
                  <c:pt idx="3">
                    <c:v>1669.161935215461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prstDash val="sysDash"/>
                <a:round/>
              </a:ln>
              <a:effectLst/>
            </c:spPr>
          </c:errBars>
          <c:cat>
            <c:strRef>
              <c:f>ModelEvalComparrision!$A$3:$A$6</c:f>
              <c:strCache>
                <c:ptCount val="4"/>
                <c:pt idx="0">
                  <c:v>First human interaction</c:v>
                </c:pt>
                <c:pt idx="1">
                  <c:v>First robot interaction</c:v>
                </c:pt>
                <c:pt idx="2">
                  <c:v>Second step completed</c:v>
                </c:pt>
                <c:pt idx="3">
                  <c:v>Task completed</c:v>
                </c:pt>
              </c:strCache>
            </c:strRef>
          </c:cat>
          <c:val>
            <c:numRef>
              <c:f>ModelEvalComparrision!$B$3:$B$6</c:f>
              <c:numCache>
                <c:formatCode>General</c:formatCode>
                <c:ptCount val="4"/>
                <c:pt idx="0">
                  <c:v>2421.5</c:v>
                </c:pt>
                <c:pt idx="1">
                  <c:v>15937.085714285713</c:v>
                </c:pt>
                <c:pt idx="2">
                  <c:v>19482.5</c:v>
                </c:pt>
                <c:pt idx="3">
                  <c:v>37444.791666666664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1D-40A8-91F7-AA37B6E9BC5C}"/>
            </c:ext>
          </c:extLst>
        </c:ser>
        <c:ser>
          <c:idx val="1"/>
          <c:order val="1"/>
          <c:tx>
            <c:strRef>
              <c:f>ModelEvalComparrision!$D$1:$D$2</c:f>
              <c:strCache>
                <c:ptCount val="2"/>
                <c:pt idx="0">
                  <c:v>Human Pilot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ModelEvalComparrision!$E$3:$E$6</c:f>
                <c:numCache>
                  <c:formatCode>General</c:formatCode>
                  <c:ptCount val="4"/>
                  <c:pt idx="0">
                    <c:v>215.48804426747722</c:v>
                  </c:pt>
                  <c:pt idx="1">
                    <c:v>328.21768267755198</c:v>
                  </c:pt>
                  <c:pt idx="2">
                    <c:v>2394.3075054294</c:v>
                  </c:pt>
                  <c:pt idx="3">
                    <c:v>2780.0585200675182</c:v>
                  </c:pt>
                </c:numCache>
              </c:numRef>
            </c:plus>
            <c:minus>
              <c:numRef>
                <c:f>ModelEvalComparrision!$E$3:$E$6</c:f>
                <c:numCache>
                  <c:formatCode>General</c:formatCode>
                  <c:ptCount val="4"/>
                  <c:pt idx="0">
                    <c:v>215.48804426747722</c:v>
                  </c:pt>
                  <c:pt idx="1">
                    <c:v>328.21768267755198</c:v>
                  </c:pt>
                  <c:pt idx="2">
                    <c:v>2394.3075054294</c:v>
                  </c:pt>
                  <c:pt idx="3">
                    <c:v>2780.0585200675182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prstDash val="sysDash"/>
                <a:round/>
              </a:ln>
              <a:effectLst/>
            </c:spPr>
          </c:errBars>
          <c:cat>
            <c:strRef>
              <c:f>ModelEvalComparrision!$A$3:$A$6</c:f>
              <c:strCache>
                <c:ptCount val="4"/>
                <c:pt idx="0">
                  <c:v>First human interaction</c:v>
                </c:pt>
                <c:pt idx="1">
                  <c:v>First robot interaction</c:v>
                </c:pt>
                <c:pt idx="2">
                  <c:v>Second step completed</c:v>
                </c:pt>
                <c:pt idx="3">
                  <c:v>Task completed</c:v>
                </c:pt>
              </c:strCache>
            </c:strRef>
          </c:cat>
          <c:val>
            <c:numRef>
              <c:f>ModelEvalComparrision!$D$3:$D$6</c:f>
              <c:numCache>
                <c:formatCode>General</c:formatCode>
                <c:ptCount val="4"/>
                <c:pt idx="0">
                  <c:v>1463.0833333333333</c:v>
                </c:pt>
                <c:pt idx="1">
                  <c:v>9151.9166666666661</c:v>
                </c:pt>
                <c:pt idx="2">
                  <c:v>16806.166666666668</c:v>
                </c:pt>
                <c:pt idx="3">
                  <c:v>33966.75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1D-40A8-91F7-AA37B6E9BC5C}"/>
            </c:ext>
          </c:extLst>
        </c:ser>
        <c:ser>
          <c:idx val="2"/>
          <c:order val="2"/>
          <c:tx>
            <c:strRef>
              <c:f>ModelEvalComparrision!$F$1:$F$2</c:f>
              <c:strCache>
                <c:ptCount val="2"/>
                <c:pt idx="0">
                  <c:v>Human Eval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ModelEvalComparrision!$G$3:$G$6</c:f>
                <c:numCache>
                  <c:formatCode>General</c:formatCode>
                  <c:ptCount val="4"/>
                  <c:pt idx="0">
                    <c:v>678.24921980414524</c:v>
                  </c:pt>
                  <c:pt idx="1">
                    <c:v>2412.5827333110519</c:v>
                  </c:pt>
                  <c:pt idx="2">
                    <c:v>2848.1683757050082</c:v>
                  </c:pt>
                  <c:pt idx="3">
                    <c:v>4862.8965343180971</c:v>
                  </c:pt>
                </c:numCache>
              </c:numRef>
            </c:plus>
            <c:minus>
              <c:numRef>
                <c:f>ModelEvalComparrision!$G$3:$G$6</c:f>
                <c:numCache>
                  <c:formatCode>General</c:formatCode>
                  <c:ptCount val="4"/>
                  <c:pt idx="0">
                    <c:v>678.24921980414524</c:v>
                  </c:pt>
                  <c:pt idx="1">
                    <c:v>2412.5827333110519</c:v>
                  </c:pt>
                  <c:pt idx="2">
                    <c:v>2848.1683757050082</c:v>
                  </c:pt>
                  <c:pt idx="3">
                    <c:v>4862.8965343180971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prstDash val="sysDash"/>
                <a:round/>
              </a:ln>
              <a:effectLst/>
            </c:spPr>
          </c:errBars>
          <c:cat>
            <c:strRef>
              <c:f>ModelEvalComparrision!$A$3:$A$6</c:f>
              <c:strCache>
                <c:ptCount val="4"/>
                <c:pt idx="0">
                  <c:v>First human interaction</c:v>
                </c:pt>
                <c:pt idx="1">
                  <c:v>First robot interaction</c:v>
                </c:pt>
                <c:pt idx="2">
                  <c:v>Second step completed</c:v>
                </c:pt>
                <c:pt idx="3">
                  <c:v>Task completed</c:v>
                </c:pt>
              </c:strCache>
            </c:strRef>
          </c:cat>
          <c:val>
            <c:numRef>
              <c:f>ModelEvalComparrision!$F$3:$F$6</c:f>
              <c:numCache>
                <c:formatCode>General</c:formatCode>
                <c:ptCount val="4"/>
                <c:pt idx="0">
                  <c:v>1763.362244897959</c:v>
                </c:pt>
                <c:pt idx="1">
                  <c:v>8393.9013605442178</c:v>
                </c:pt>
                <c:pt idx="2">
                  <c:v>17200.576530612245</c:v>
                </c:pt>
                <c:pt idx="3">
                  <c:v>35159.627551020407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1D-40A8-91F7-AA37B6E9B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781824"/>
        <c:axId val="859782904"/>
      </c:lineChart>
      <c:catAx>
        <c:axId val="85978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9782904"/>
        <c:crosses val="autoZero"/>
        <c:auto val="1"/>
        <c:lblAlgn val="ctr"/>
        <c:lblOffset val="100"/>
        <c:noMultiLvlLbl val="0"/>
      </c:catAx>
      <c:valAx>
        <c:axId val="85978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978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Random</a:t>
            </a:r>
            <a:r>
              <a:rPr lang="de-DE" baseline="0"/>
              <a:t> Time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ModelEvalComparrision!$C$1:$C$2</c:f>
              <c:strCache>
                <c:ptCount val="2"/>
                <c:pt idx="0">
                  <c:v>Model2 specified</c:v>
                </c:pt>
                <c:pt idx="1">
                  <c:v>Std Dev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ModelEvalComparrision!$A$3:$A$6</c:f>
              <c:strCache>
                <c:ptCount val="4"/>
                <c:pt idx="0">
                  <c:v>First human interaction</c:v>
                </c:pt>
                <c:pt idx="1">
                  <c:v>First robot interaction</c:v>
                </c:pt>
                <c:pt idx="2">
                  <c:v>Second step completed</c:v>
                </c:pt>
                <c:pt idx="3">
                  <c:v>Task completed</c:v>
                </c:pt>
              </c:strCache>
            </c:strRef>
          </c:cat>
          <c:val>
            <c:numRef>
              <c:f>ModelEvalComparrision!$C$3:$C$6</c:f>
              <c:numCache>
                <c:formatCode>General</c:formatCode>
                <c:ptCount val="4"/>
                <c:pt idx="0">
                  <c:v>152.28841195792498</c:v>
                </c:pt>
                <c:pt idx="1">
                  <c:v>2729.0871426872786</c:v>
                </c:pt>
                <c:pt idx="2">
                  <c:v>585.70273852583841</c:v>
                </c:pt>
                <c:pt idx="3">
                  <c:v>1669.161935215461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FC-45C6-8C4E-D4F64934270A}"/>
            </c:ext>
          </c:extLst>
        </c:ser>
        <c:ser>
          <c:idx val="1"/>
          <c:order val="1"/>
          <c:tx>
            <c:strRef>
              <c:f>ModelEvalComparrision!$E$1:$E$2</c:f>
              <c:strCache>
                <c:ptCount val="2"/>
                <c:pt idx="0">
                  <c:v>Human Pilot</c:v>
                </c:pt>
                <c:pt idx="1">
                  <c:v>Std. Dev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ModelEvalComparrision!$A$3:$A$6</c:f>
              <c:strCache>
                <c:ptCount val="4"/>
                <c:pt idx="0">
                  <c:v>First human interaction</c:v>
                </c:pt>
                <c:pt idx="1">
                  <c:v>First robot interaction</c:v>
                </c:pt>
                <c:pt idx="2">
                  <c:v>Second step completed</c:v>
                </c:pt>
                <c:pt idx="3">
                  <c:v>Task completed</c:v>
                </c:pt>
              </c:strCache>
            </c:strRef>
          </c:cat>
          <c:val>
            <c:numRef>
              <c:f>ModelEvalComparrision!$E$3:$E$6</c:f>
              <c:numCache>
                <c:formatCode>General</c:formatCode>
                <c:ptCount val="4"/>
                <c:pt idx="0">
                  <c:v>215.48804426747722</c:v>
                </c:pt>
                <c:pt idx="1">
                  <c:v>328.21768267755198</c:v>
                </c:pt>
                <c:pt idx="2">
                  <c:v>2394.3075054294</c:v>
                </c:pt>
                <c:pt idx="3">
                  <c:v>2780.0585200675182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FC-45C6-8C4E-D4F64934270A}"/>
            </c:ext>
          </c:extLst>
        </c:ser>
        <c:ser>
          <c:idx val="2"/>
          <c:order val="2"/>
          <c:tx>
            <c:strRef>
              <c:f>ModelEvalComparrision!$G$1:$G$2</c:f>
              <c:strCache>
                <c:ptCount val="2"/>
                <c:pt idx="0">
                  <c:v>Human Eval</c:v>
                </c:pt>
                <c:pt idx="1">
                  <c:v>Standard Deviation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ModelEvalComparrision!$A$3:$A$6</c:f>
              <c:strCache>
                <c:ptCount val="4"/>
                <c:pt idx="0">
                  <c:v>First human interaction</c:v>
                </c:pt>
                <c:pt idx="1">
                  <c:v>First robot interaction</c:v>
                </c:pt>
                <c:pt idx="2">
                  <c:v>Second step completed</c:v>
                </c:pt>
                <c:pt idx="3">
                  <c:v>Task completed</c:v>
                </c:pt>
              </c:strCache>
            </c:strRef>
          </c:cat>
          <c:val>
            <c:numRef>
              <c:f>ModelEvalComparrision!$G$3:$G$6</c:f>
              <c:numCache>
                <c:formatCode>General</c:formatCode>
                <c:ptCount val="4"/>
                <c:pt idx="0">
                  <c:v>678.24921980414524</c:v>
                </c:pt>
                <c:pt idx="1">
                  <c:v>2412.5827333110519</c:v>
                </c:pt>
                <c:pt idx="2">
                  <c:v>2848.1683757050082</c:v>
                </c:pt>
                <c:pt idx="3">
                  <c:v>4862.8965343180971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FC-45C6-8C4E-D4F649342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2162576"/>
        <c:axId val="862158976"/>
      </c:barChart>
      <c:catAx>
        <c:axId val="86216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2158976"/>
        <c:crosses val="autoZero"/>
        <c:auto val="1"/>
        <c:lblAlgn val="ctr"/>
        <c:lblOffset val="100"/>
        <c:noMultiLvlLbl val="0"/>
      </c:catAx>
      <c:valAx>
        <c:axId val="86215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216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Random Time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ModelEvalComparrision!$A$3</c:f>
              <c:strCache>
                <c:ptCount val="1"/>
                <c:pt idx="0">
                  <c:v>First human interaction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ModelEvalComparrision!$H$2:$J$2</c:f>
              <c:strCache>
                <c:ptCount val="3"/>
                <c:pt idx="0">
                  <c:v>HumanEval/Model2</c:v>
                </c:pt>
                <c:pt idx="1">
                  <c:v>HumanPilot/Model2</c:v>
                </c:pt>
                <c:pt idx="2">
                  <c:v>HumanPilot/HumanEval</c:v>
                </c:pt>
              </c:strCache>
            </c:strRef>
          </c:cat>
          <c:val>
            <c:numRef>
              <c:f>ModelEvalComparrision!$H$3:$J$3</c:f>
              <c:numCache>
                <c:formatCode>General</c:formatCode>
                <c:ptCount val="3"/>
                <c:pt idx="0">
                  <c:v>658.13775510204096</c:v>
                </c:pt>
                <c:pt idx="1">
                  <c:v>958.41666666666674</c:v>
                </c:pt>
                <c:pt idx="2">
                  <c:v>300.27891156462579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C7-4510-A259-3FC6890D3F0D}"/>
            </c:ext>
          </c:extLst>
        </c:ser>
        <c:ser>
          <c:idx val="1"/>
          <c:order val="1"/>
          <c:tx>
            <c:strRef>
              <c:f>ModelEvalComparrision!$A$4</c:f>
              <c:strCache>
                <c:ptCount val="1"/>
                <c:pt idx="0">
                  <c:v>First robot interaction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ModelEvalComparrision!$H$2:$J$2</c:f>
              <c:strCache>
                <c:ptCount val="3"/>
                <c:pt idx="0">
                  <c:v>HumanEval/Model2</c:v>
                </c:pt>
                <c:pt idx="1">
                  <c:v>HumanPilot/Model2</c:v>
                </c:pt>
                <c:pt idx="2">
                  <c:v>HumanPilot/HumanEval</c:v>
                </c:pt>
              </c:strCache>
            </c:strRef>
          </c:cat>
          <c:val>
            <c:numRef>
              <c:f>ModelEvalComparrision!$H$4:$J$4</c:f>
              <c:numCache>
                <c:formatCode>General</c:formatCode>
                <c:ptCount val="3"/>
                <c:pt idx="0">
                  <c:v>7543.1843537414952</c:v>
                </c:pt>
                <c:pt idx="1">
                  <c:v>6785.169047619047</c:v>
                </c:pt>
                <c:pt idx="2">
                  <c:v>758.01530612244824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C7-4510-A259-3FC6890D3F0D}"/>
            </c:ext>
          </c:extLst>
        </c:ser>
        <c:ser>
          <c:idx val="2"/>
          <c:order val="2"/>
          <c:tx>
            <c:strRef>
              <c:f>ModelEvalComparrision!$A$5</c:f>
              <c:strCache>
                <c:ptCount val="1"/>
                <c:pt idx="0">
                  <c:v>Second step 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ModelEvalComparrision!$H$2:$J$2</c:f>
              <c:strCache>
                <c:ptCount val="3"/>
                <c:pt idx="0">
                  <c:v>HumanEval/Model2</c:v>
                </c:pt>
                <c:pt idx="1">
                  <c:v>HumanPilot/Model2</c:v>
                </c:pt>
                <c:pt idx="2">
                  <c:v>HumanPilot/HumanEval</c:v>
                </c:pt>
              </c:strCache>
            </c:strRef>
          </c:cat>
          <c:val>
            <c:numRef>
              <c:f>ModelEvalComparrision!$H$5:$J$5</c:f>
              <c:numCache>
                <c:formatCode>General</c:formatCode>
                <c:ptCount val="3"/>
                <c:pt idx="0">
                  <c:v>2281.9234693877552</c:v>
                </c:pt>
                <c:pt idx="1">
                  <c:v>2676.3333333333321</c:v>
                </c:pt>
                <c:pt idx="2">
                  <c:v>394.40986394557694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C7-4510-A259-3FC6890D3F0D}"/>
            </c:ext>
          </c:extLst>
        </c:ser>
        <c:ser>
          <c:idx val="3"/>
          <c:order val="3"/>
          <c:tx>
            <c:strRef>
              <c:f>ModelEvalComparrision!$A$6</c:f>
              <c:strCache>
                <c:ptCount val="1"/>
                <c:pt idx="0">
                  <c:v>Task completed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ModelEvalComparrision!$H$2:$J$2</c:f>
              <c:strCache>
                <c:ptCount val="3"/>
                <c:pt idx="0">
                  <c:v>HumanEval/Model2</c:v>
                </c:pt>
                <c:pt idx="1">
                  <c:v>HumanPilot/Model2</c:v>
                </c:pt>
                <c:pt idx="2">
                  <c:v>HumanPilot/HumanEval</c:v>
                </c:pt>
              </c:strCache>
            </c:strRef>
          </c:cat>
          <c:val>
            <c:numRef>
              <c:f>ModelEvalComparrision!$H$6:$J$6</c:f>
              <c:numCache>
                <c:formatCode>General</c:formatCode>
                <c:ptCount val="3"/>
                <c:pt idx="0">
                  <c:v>2285.1641156462574</c:v>
                </c:pt>
                <c:pt idx="1">
                  <c:v>3478.0416666666642</c:v>
                </c:pt>
                <c:pt idx="2">
                  <c:v>1192.8775510204068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48-498E-8127-069091DD8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0808240"/>
        <c:axId val="860808600"/>
      </c:barChart>
      <c:catAx>
        <c:axId val="86080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0808600"/>
        <c:crosses val="autoZero"/>
        <c:auto val="1"/>
        <c:lblAlgn val="ctr"/>
        <c:lblOffset val="100"/>
        <c:noMultiLvlLbl val="0"/>
      </c:catAx>
      <c:valAx>
        <c:axId val="86080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080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Realistic</a:t>
            </a:r>
            <a:r>
              <a:rPr lang="de-DE" baseline="0"/>
              <a:t> Time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ModelEvalComparrision!$B$19:$B$20</c:f>
              <c:strCache>
                <c:ptCount val="2"/>
                <c:pt idx="0">
                  <c:v>Model2 specified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ModelEvalComparrision!$C$21:$C$24</c:f>
                <c:numCache>
                  <c:formatCode>General</c:formatCode>
                  <c:ptCount val="4"/>
                  <c:pt idx="0">
                    <c:v>109.95426763987938</c:v>
                  </c:pt>
                  <c:pt idx="1">
                    <c:v>635.8419828964727</c:v>
                  </c:pt>
                  <c:pt idx="2">
                    <c:v>270.79301622990369</c:v>
                  </c:pt>
                  <c:pt idx="3">
                    <c:v>2312.4487772104753</c:v>
                  </c:pt>
                </c:numCache>
              </c:numRef>
            </c:plus>
            <c:minus>
              <c:numRef>
                <c:f>ModelEvalComparrision!$C$21:$C$24</c:f>
                <c:numCache>
                  <c:formatCode>General</c:formatCode>
                  <c:ptCount val="4"/>
                  <c:pt idx="0">
                    <c:v>109.95426763987938</c:v>
                  </c:pt>
                  <c:pt idx="1">
                    <c:v>635.8419828964727</c:v>
                  </c:pt>
                  <c:pt idx="2">
                    <c:v>270.79301622990369</c:v>
                  </c:pt>
                  <c:pt idx="3">
                    <c:v>2312.4487772104753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prstDash val="sysDash"/>
                <a:round/>
              </a:ln>
              <a:effectLst/>
            </c:spPr>
          </c:errBars>
          <c:cat>
            <c:strRef>
              <c:f>ModelEvalComparrision!$A$21:$A$24</c:f>
              <c:strCache>
                <c:ptCount val="4"/>
                <c:pt idx="0">
                  <c:v>First human interaction</c:v>
                </c:pt>
                <c:pt idx="1">
                  <c:v>First robot interaction</c:v>
                </c:pt>
                <c:pt idx="2">
                  <c:v>Second step completed</c:v>
                </c:pt>
                <c:pt idx="3">
                  <c:v>Task completed</c:v>
                </c:pt>
              </c:strCache>
            </c:strRef>
          </c:cat>
          <c:val>
            <c:numRef>
              <c:f>ModelEvalComparrision!$B$21:$B$24</c:f>
              <c:numCache>
                <c:formatCode>General</c:formatCode>
                <c:ptCount val="4"/>
                <c:pt idx="0">
                  <c:v>2493.1666666666665</c:v>
                </c:pt>
                <c:pt idx="1">
                  <c:v>13578.32261904762</c:v>
                </c:pt>
                <c:pt idx="2">
                  <c:v>18609.291666666668</c:v>
                </c:pt>
                <c:pt idx="3">
                  <c:v>36396.083333333336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B1-490D-A4C3-0390EAAD5974}"/>
            </c:ext>
          </c:extLst>
        </c:ser>
        <c:ser>
          <c:idx val="1"/>
          <c:order val="1"/>
          <c:tx>
            <c:strRef>
              <c:f>ModelEvalComparrision!$D$19:$D$20</c:f>
              <c:strCache>
                <c:ptCount val="2"/>
                <c:pt idx="0">
                  <c:v>Human Pilot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ModelEvalComparrision!$E$21:$E$24</c:f>
                <c:numCache>
                  <c:formatCode>General</c:formatCode>
                  <c:ptCount val="4"/>
                  <c:pt idx="0">
                    <c:v>277.6250719145437</c:v>
                  </c:pt>
                  <c:pt idx="1">
                    <c:v>5029.2871761314245</c:v>
                  </c:pt>
                  <c:pt idx="2">
                    <c:v>462.30928500301616</c:v>
                  </c:pt>
                  <c:pt idx="3">
                    <c:v>2695.1540643450339</c:v>
                  </c:pt>
                </c:numCache>
              </c:numRef>
            </c:plus>
            <c:minus>
              <c:numRef>
                <c:f>ModelEvalComparrision!$E$21:$E$24</c:f>
                <c:numCache>
                  <c:formatCode>General</c:formatCode>
                  <c:ptCount val="4"/>
                  <c:pt idx="0">
                    <c:v>277.6250719145437</c:v>
                  </c:pt>
                  <c:pt idx="1">
                    <c:v>5029.2871761314245</c:v>
                  </c:pt>
                  <c:pt idx="2">
                    <c:v>462.30928500301616</c:v>
                  </c:pt>
                  <c:pt idx="3">
                    <c:v>2695.1540643450339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prstDash val="sysDash"/>
                <a:round/>
              </a:ln>
              <a:effectLst/>
            </c:spPr>
          </c:errBars>
          <c:cat>
            <c:strRef>
              <c:f>ModelEvalComparrision!$A$21:$A$24</c:f>
              <c:strCache>
                <c:ptCount val="4"/>
                <c:pt idx="0">
                  <c:v>First human interaction</c:v>
                </c:pt>
                <c:pt idx="1">
                  <c:v>First robot interaction</c:v>
                </c:pt>
                <c:pt idx="2">
                  <c:v>Second step completed</c:v>
                </c:pt>
                <c:pt idx="3">
                  <c:v>Task completed</c:v>
                </c:pt>
              </c:strCache>
            </c:strRef>
          </c:cat>
          <c:val>
            <c:numRef>
              <c:f>ModelEvalComparrision!$D$21:$D$24</c:f>
              <c:numCache>
                <c:formatCode>General</c:formatCode>
                <c:ptCount val="4"/>
                <c:pt idx="0">
                  <c:v>1576.4166666666667</c:v>
                </c:pt>
                <c:pt idx="1">
                  <c:v>9927.5</c:v>
                </c:pt>
                <c:pt idx="2">
                  <c:v>14636.5</c:v>
                </c:pt>
                <c:pt idx="3">
                  <c:v>31555.083333333332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B1-490D-A4C3-0390EAAD5974}"/>
            </c:ext>
          </c:extLst>
        </c:ser>
        <c:ser>
          <c:idx val="2"/>
          <c:order val="2"/>
          <c:tx>
            <c:strRef>
              <c:f>ModelEvalComparrision!$F$19:$F$20</c:f>
              <c:strCache>
                <c:ptCount val="2"/>
                <c:pt idx="0">
                  <c:v>Human Eval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ModelEvalComparrision!$G$21:$G$24</c:f>
                <c:numCache>
                  <c:formatCode>General</c:formatCode>
                  <c:ptCount val="4"/>
                  <c:pt idx="0">
                    <c:v>1743.6598648168433</c:v>
                  </c:pt>
                  <c:pt idx="1">
                    <c:v>1824.2042104308266</c:v>
                  </c:pt>
                  <c:pt idx="2">
                    <c:v>3711.0682475734857</c:v>
                  </c:pt>
                  <c:pt idx="3">
                    <c:v>6049.9471118977735</c:v>
                  </c:pt>
                </c:numCache>
              </c:numRef>
            </c:plus>
            <c:minus>
              <c:numRef>
                <c:f>ModelEvalComparrision!$G$21:$G$24</c:f>
                <c:numCache>
                  <c:formatCode>General</c:formatCode>
                  <c:ptCount val="4"/>
                  <c:pt idx="0">
                    <c:v>1743.6598648168433</c:v>
                  </c:pt>
                  <c:pt idx="1">
                    <c:v>1824.2042104308266</c:v>
                  </c:pt>
                  <c:pt idx="2">
                    <c:v>3711.0682475734857</c:v>
                  </c:pt>
                  <c:pt idx="3">
                    <c:v>6049.9471118977735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prstDash val="sysDash"/>
                <a:round/>
              </a:ln>
              <a:effectLst/>
            </c:spPr>
          </c:errBars>
          <c:cat>
            <c:strRef>
              <c:f>ModelEvalComparrision!$A$21:$A$24</c:f>
              <c:strCache>
                <c:ptCount val="4"/>
                <c:pt idx="0">
                  <c:v>First human interaction</c:v>
                </c:pt>
                <c:pt idx="1">
                  <c:v>First robot interaction</c:v>
                </c:pt>
                <c:pt idx="2">
                  <c:v>Second step completed</c:v>
                </c:pt>
                <c:pt idx="3">
                  <c:v>Task completed</c:v>
                </c:pt>
              </c:strCache>
            </c:strRef>
          </c:cat>
          <c:val>
            <c:numRef>
              <c:f>ModelEvalComparrision!$F$21:$F$24</c:f>
              <c:numCache>
                <c:formatCode>General</c:formatCode>
                <c:ptCount val="4"/>
                <c:pt idx="0">
                  <c:v>3092.462585034013</c:v>
                </c:pt>
                <c:pt idx="1">
                  <c:v>10604.275510204083</c:v>
                </c:pt>
                <c:pt idx="2">
                  <c:v>17591.363945578232</c:v>
                </c:pt>
                <c:pt idx="3">
                  <c:v>35864.285714285717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B1-490D-A4C3-0390EAAD5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708808"/>
        <c:axId val="1046708088"/>
      </c:lineChart>
      <c:catAx>
        <c:axId val="1046708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6708088"/>
        <c:crosses val="autoZero"/>
        <c:auto val="1"/>
        <c:lblAlgn val="ctr"/>
        <c:lblOffset val="100"/>
        <c:noMultiLvlLbl val="0"/>
      </c:catAx>
      <c:valAx>
        <c:axId val="104670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6708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Realistic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ModelEvalComparrision!$C$19:$C$20</c:f>
              <c:strCache>
                <c:ptCount val="2"/>
                <c:pt idx="0">
                  <c:v>Model2 specified</c:v>
                </c:pt>
                <c:pt idx="1">
                  <c:v>Std Dev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ModelEvalComparrision!$A$21:$A$24</c:f>
              <c:strCache>
                <c:ptCount val="4"/>
                <c:pt idx="0">
                  <c:v>First human interaction</c:v>
                </c:pt>
                <c:pt idx="1">
                  <c:v>First robot interaction</c:v>
                </c:pt>
                <c:pt idx="2">
                  <c:v>Second step completed</c:v>
                </c:pt>
                <c:pt idx="3">
                  <c:v>Task completed</c:v>
                </c:pt>
              </c:strCache>
            </c:strRef>
          </c:cat>
          <c:val>
            <c:numRef>
              <c:f>ModelEvalComparrision!$C$21:$C$24</c:f>
              <c:numCache>
                <c:formatCode>General</c:formatCode>
                <c:ptCount val="4"/>
                <c:pt idx="0">
                  <c:v>109.95426763987938</c:v>
                </c:pt>
                <c:pt idx="1">
                  <c:v>635.8419828964727</c:v>
                </c:pt>
                <c:pt idx="2">
                  <c:v>270.79301622990369</c:v>
                </c:pt>
                <c:pt idx="3">
                  <c:v>2312.4487772104753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E6-4768-A8FF-506519BD5B23}"/>
            </c:ext>
          </c:extLst>
        </c:ser>
        <c:ser>
          <c:idx val="1"/>
          <c:order val="1"/>
          <c:tx>
            <c:strRef>
              <c:f>ModelEvalComparrision!$E$19:$E$20</c:f>
              <c:strCache>
                <c:ptCount val="2"/>
                <c:pt idx="0">
                  <c:v>Human Pilot</c:v>
                </c:pt>
                <c:pt idx="1">
                  <c:v>Std. Dev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ModelEvalComparrision!$A$21:$A$24</c:f>
              <c:strCache>
                <c:ptCount val="4"/>
                <c:pt idx="0">
                  <c:v>First human interaction</c:v>
                </c:pt>
                <c:pt idx="1">
                  <c:v>First robot interaction</c:v>
                </c:pt>
                <c:pt idx="2">
                  <c:v>Second step completed</c:v>
                </c:pt>
                <c:pt idx="3">
                  <c:v>Task completed</c:v>
                </c:pt>
              </c:strCache>
            </c:strRef>
          </c:cat>
          <c:val>
            <c:numRef>
              <c:f>ModelEvalComparrision!$E$21:$E$24</c:f>
              <c:numCache>
                <c:formatCode>General</c:formatCode>
                <c:ptCount val="4"/>
                <c:pt idx="0">
                  <c:v>277.6250719145437</c:v>
                </c:pt>
                <c:pt idx="1">
                  <c:v>5029.2871761314245</c:v>
                </c:pt>
                <c:pt idx="2">
                  <c:v>462.30928500301616</c:v>
                </c:pt>
                <c:pt idx="3">
                  <c:v>2695.1540643450339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E6-4768-A8FF-506519BD5B23}"/>
            </c:ext>
          </c:extLst>
        </c:ser>
        <c:ser>
          <c:idx val="2"/>
          <c:order val="2"/>
          <c:tx>
            <c:strRef>
              <c:f>ModelEvalComparrision!$G$19:$G$20</c:f>
              <c:strCache>
                <c:ptCount val="2"/>
                <c:pt idx="0">
                  <c:v>Human Eval</c:v>
                </c:pt>
                <c:pt idx="1">
                  <c:v>Standard Deviation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ModelEvalComparrision!$A$21:$A$24</c:f>
              <c:strCache>
                <c:ptCount val="4"/>
                <c:pt idx="0">
                  <c:v>First human interaction</c:v>
                </c:pt>
                <c:pt idx="1">
                  <c:v>First robot interaction</c:v>
                </c:pt>
                <c:pt idx="2">
                  <c:v>Second step completed</c:v>
                </c:pt>
                <c:pt idx="3">
                  <c:v>Task completed</c:v>
                </c:pt>
              </c:strCache>
            </c:strRef>
          </c:cat>
          <c:val>
            <c:numRef>
              <c:f>ModelEvalComparrision!$G$21:$G$24</c:f>
              <c:numCache>
                <c:formatCode>General</c:formatCode>
                <c:ptCount val="4"/>
                <c:pt idx="0">
                  <c:v>1743.6598648168433</c:v>
                </c:pt>
                <c:pt idx="1">
                  <c:v>1824.2042104308266</c:v>
                </c:pt>
                <c:pt idx="2">
                  <c:v>3711.0682475734857</c:v>
                </c:pt>
                <c:pt idx="3">
                  <c:v>6049.9471118977735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E6-4768-A8FF-506519BD5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5087176"/>
        <c:axId val="855087536"/>
      </c:barChart>
      <c:catAx>
        <c:axId val="855087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5087536"/>
        <c:crosses val="autoZero"/>
        <c:auto val="1"/>
        <c:lblAlgn val="ctr"/>
        <c:lblOffset val="100"/>
        <c:noMultiLvlLbl val="0"/>
      </c:catAx>
      <c:valAx>
        <c:axId val="855087536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5087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Realistic Time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ModelEvalComparrision!$A$21</c:f>
              <c:strCache>
                <c:ptCount val="1"/>
                <c:pt idx="0">
                  <c:v>First human interaction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ModelEvalComparrision!$H$20:$J$20</c:f>
              <c:strCache>
                <c:ptCount val="3"/>
                <c:pt idx="0">
                  <c:v>HumanEval/Model2</c:v>
                </c:pt>
                <c:pt idx="1">
                  <c:v>HumanPilot/Model2</c:v>
                </c:pt>
                <c:pt idx="2">
                  <c:v>HumanPilot/HumanEval</c:v>
                </c:pt>
              </c:strCache>
            </c:strRef>
          </c:cat>
          <c:val>
            <c:numRef>
              <c:f>ModelEvalComparrision!$H$21:$J$21</c:f>
              <c:numCache>
                <c:formatCode>General</c:formatCode>
                <c:ptCount val="3"/>
                <c:pt idx="0">
                  <c:v>599.29591836734653</c:v>
                </c:pt>
                <c:pt idx="1">
                  <c:v>916.74999999999977</c:v>
                </c:pt>
                <c:pt idx="2">
                  <c:v>1516.0459183673463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5E-4058-87E6-DF74C7BDDBDE}"/>
            </c:ext>
          </c:extLst>
        </c:ser>
        <c:ser>
          <c:idx val="1"/>
          <c:order val="1"/>
          <c:tx>
            <c:strRef>
              <c:f>ModelEvalComparrision!$A$22</c:f>
              <c:strCache>
                <c:ptCount val="1"/>
                <c:pt idx="0">
                  <c:v>First robot interaction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ModelEvalComparrision!$H$20:$J$20</c:f>
              <c:strCache>
                <c:ptCount val="3"/>
                <c:pt idx="0">
                  <c:v>HumanEval/Model2</c:v>
                </c:pt>
                <c:pt idx="1">
                  <c:v>HumanPilot/Model2</c:v>
                </c:pt>
                <c:pt idx="2">
                  <c:v>HumanPilot/HumanEval</c:v>
                </c:pt>
              </c:strCache>
            </c:strRef>
          </c:cat>
          <c:val>
            <c:numRef>
              <c:f>ModelEvalComparrision!$H$22:$J$22</c:f>
              <c:numCache>
                <c:formatCode>General</c:formatCode>
                <c:ptCount val="3"/>
                <c:pt idx="0">
                  <c:v>2974.047108843537</c:v>
                </c:pt>
                <c:pt idx="1">
                  <c:v>3650.8226190476198</c:v>
                </c:pt>
                <c:pt idx="2">
                  <c:v>676.77551020408282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5E-4058-87E6-DF74C7BDDBDE}"/>
            </c:ext>
          </c:extLst>
        </c:ser>
        <c:ser>
          <c:idx val="2"/>
          <c:order val="2"/>
          <c:tx>
            <c:strRef>
              <c:f>ModelEvalComparrision!$A$23</c:f>
              <c:strCache>
                <c:ptCount val="1"/>
                <c:pt idx="0">
                  <c:v>Second step 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ModelEvalComparrision!$H$20:$J$20</c:f>
              <c:strCache>
                <c:ptCount val="3"/>
                <c:pt idx="0">
                  <c:v>HumanEval/Model2</c:v>
                </c:pt>
                <c:pt idx="1">
                  <c:v>HumanPilot/Model2</c:v>
                </c:pt>
                <c:pt idx="2">
                  <c:v>HumanPilot/HumanEval</c:v>
                </c:pt>
              </c:strCache>
            </c:strRef>
          </c:cat>
          <c:val>
            <c:numRef>
              <c:f>ModelEvalComparrision!$H$23:$J$23</c:f>
              <c:numCache>
                <c:formatCode>General</c:formatCode>
                <c:ptCount val="3"/>
                <c:pt idx="0">
                  <c:v>1017.9277210884356</c:v>
                </c:pt>
                <c:pt idx="1">
                  <c:v>3972.7916666666679</c:v>
                </c:pt>
                <c:pt idx="2">
                  <c:v>2954.8639455782322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5E-4058-87E6-DF74C7BDDBDE}"/>
            </c:ext>
          </c:extLst>
        </c:ser>
        <c:ser>
          <c:idx val="3"/>
          <c:order val="3"/>
          <c:tx>
            <c:strRef>
              <c:f>ModelEvalComparrision!$A$24</c:f>
              <c:strCache>
                <c:ptCount val="1"/>
                <c:pt idx="0">
                  <c:v>Task completed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ModelEvalComparrision!$H$20:$J$20</c:f>
              <c:strCache>
                <c:ptCount val="3"/>
                <c:pt idx="0">
                  <c:v>HumanEval/Model2</c:v>
                </c:pt>
                <c:pt idx="1">
                  <c:v>HumanPilot/Model2</c:v>
                </c:pt>
                <c:pt idx="2">
                  <c:v>HumanPilot/HumanEval</c:v>
                </c:pt>
              </c:strCache>
            </c:strRef>
          </c:cat>
          <c:val>
            <c:numRef>
              <c:f>ModelEvalComparrision!$H$24:$J$24</c:f>
              <c:numCache>
                <c:formatCode>General</c:formatCode>
                <c:ptCount val="3"/>
                <c:pt idx="0">
                  <c:v>531.79761904761835</c:v>
                </c:pt>
                <c:pt idx="1">
                  <c:v>4841.0000000000036</c:v>
                </c:pt>
                <c:pt idx="2">
                  <c:v>4309.2023809523853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F1-4AE9-AF01-0C52286A2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2156456"/>
        <c:axId val="862160776"/>
      </c:barChart>
      <c:catAx>
        <c:axId val="86215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2160776"/>
        <c:crosses val="autoZero"/>
        <c:auto val="1"/>
        <c:lblAlgn val="ctr"/>
        <c:lblOffset val="100"/>
        <c:noMultiLvlLbl val="0"/>
      </c:catAx>
      <c:valAx>
        <c:axId val="862160776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215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Random Separate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ModelEvalComparrision!$K$2</c:f>
              <c:strCache>
                <c:ptCount val="1"/>
                <c:pt idx="0">
                  <c:v>Model2 specified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ModelEvalComparrision!$A$21:$A$24</c:f>
              <c:strCache>
                <c:ptCount val="4"/>
                <c:pt idx="0">
                  <c:v>First human interaction</c:v>
                </c:pt>
                <c:pt idx="1">
                  <c:v>First robot interaction</c:v>
                </c:pt>
                <c:pt idx="2">
                  <c:v>Second step completed</c:v>
                </c:pt>
                <c:pt idx="3">
                  <c:v>Task completed</c:v>
                </c:pt>
              </c:strCache>
            </c:strRef>
          </c:cat>
          <c:val>
            <c:numRef>
              <c:f>ModelEvalComparrision!$K$3:$K$6</c:f>
              <c:numCache>
                <c:formatCode>General</c:formatCode>
                <c:ptCount val="4"/>
                <c:pt idx="0">
                  <c:v>2421.5</c:v>
                </c:pt>
                <c:pt idx="1">
                  <c:v>13515.585714285713</c:v>
                </c:pt>
                <c:pt idx="2">
                  <c:v>3545.414285714287</c:v>
                </c:pt>
                <c:pt idx="3">
                  <c:v>17962.291666666664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F3-41F0-A2EC-8453DB4174EF}"/>
            </c:ext>
          </c:extLst>
        </c:ser>
        <c:ser>
          <c:idx val="1"/>
          <c:order val="1"/>
          <c:tx>
            <c:strRef>
              <c:f>ModelEvalComparrision!$L$2</c:f>
              <c:strCache>
                <c:ptCount val="1"/>
                <c:pt idx="0">
                  <c:v>HumanPilot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ModelEvalComparrision!$A$21:$A$24</c:f>
              <c:strCache>
                <c:ptCount val="4"/>
                <c:pt idx="0">
                  <c:v>First human interaction</c:v>
                </c:pt>
                <c:pt idx="1">
                  <c:v>First robot interaction</c:v>
                </c:pt>
                <c:pt idx="2">
                  <c:v>Second step completed</c:v>
                </c:pt>
                <c:pt idx="3">
                  <c:v>Task completed</c:v>
                </c:pt>
              </c:strCache>
            </c:strRef>
          </c:cat>
          <c:val>
            <c:numRef>
              <c:f>ModelEvalComparrision!$L$3:$L$6</c:f>
              <c:numCache>
                <c:formatCode>General</c:formatCode>
                <c:ptCount val="4"/>
                <c:pt idx="0">
                  <c:v>1463.0833333333333</c:v>
                </c:pt>
                <c:pt idx="1">
                  <c:v>7688.833333333333</c:v>
                </c:pt>
                <c:pt idx="2">
                  <c:v>7654.2500000000018</c:v>
                </c:pt>
                <c:pt idx="3">
                  <c:v>17160.583333333332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F3-41F0-A2EC-8453DB4174EF}"/>
            </c:ext>
          </c:extLst>
        </c:ser>
        <c:ser>
          <c:idx val="2"/>
          <c:order val="2"/>
          <c:tx>
            <c:strRef>
              <c:f>ModelEvalComparrision!$M$2</c:f>
              <c:strCache>
                <c:ptCount val="1"/>
                <c:pt idx="0">
                  <c:v>HumanEval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ModelEvalComparrision!$A$21:$A$24</c:f>
              <c:strCache>
                <c:ptCount val="4"/>
                <c:pt idx="0">
                  <c:v>First human interaction</c:v>
                </c:pt>
                <c:pt idx="1">
                  <c:v>First robot interaction</c:v>
                </c:pt>
                <c:pt idx="2">
                  <c:v>Second step completed</c:v>
                </c:pt>
                <c:pt idx="3">
                  <c:v>Task completed</c:v>
                </c:pt>
              </c:strCache>
            </c:strRef>
          </c:cat>
          <c:val>
            <c:numRef>
              <c:f>ModelEvalComparrision!$M$3:$M$6</c:f>
              <c:numCache>
                <c:formatCode>General</c:formatCode>
                <c:ptCount val="4"/>
                <c:pt idx="0">
                  <c:v>1763.362244897959</c:v>
                </c:pt>
                <c:pt idx="1">
                  <c:v>6630.5391156462592</c:v>
                </c:pt>
                <c:pt idx="2">
                  <c:v>8806.675170068027</c:v>
                </c:pt>
                <c:pt idx="3">
                  <c:v>17959.051020408162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F3-41F0-A2EC-8453DB417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4410712"/>
        <c:axId val="714409992"/>
      </c:barChart>
      <c:catAx>
        <c:axId val="714410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4409992"/>
        <c:crosses val="autoZero"/>
        <c:auto val="1"/>
        <c:lblAlgn val="ctr"/>
        <c:lblOffset val="100"/>
        <c:noMultiLvlLbl val="0"/>
      </c:catAx>
      <c:valAx>
        <c:axId val="71440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4410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1028699</xdr:colOff>
      <xdr:row>1</xdr:row>
      <xdr:rowOff>37488</xdr:rowOff>
    </xdr:from>
    <xdr:to>
      <xdr:col>24</xdr:col>
      <xdr:colOff>166642</xdr:colOff>
      <xdr:row>29</xdr:row>
      <xdr:rowOff>31750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B9C540E-70B3-780E-203B-783186397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1073150</xdr:colOff>
      <xdr:row>29</xdr:row>
      <xdr:rowOff>147117</xdr:rowOff>
    </xdr:from>
    <xdr:to>
      <xdr:col>23</xdr:col>
      <xdr:colOff>393700</xdr:colOff>
      <xdr:row>57</xdr:row>
      <xdr:rowOff>134029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5731024-EB0E-4211-AB37-5D71EA0B8A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746125</xdr:colOff>
      <xdr:row>1</xdr:row>
      <xdr:rowOff>79375</xdr:rowOff>
    </xdr:from>
    <xdr:to>
      <xdr:col>24</xdr:col>
      <xdr:colOff>746125</xdr:colOff>
      <xdr:row>16</xdr:row>
      <xdr:rowOff>60325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F06C6AB-6790-48D6-D43D-E5DBC734E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739775</xdr:colOff>
      <xdr:row>16</xdr:row>
      <xdr:rowOff>117475</xdr:rowOff>
    </xdr:from>
    <xdr:to>
      <xdr:col>24</xdr:col>
      <xdr:colOff>739775</xdr:colOff>
      <xdr:row>31</xdr:row>
      <xdr:rowOff>98425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6601237-F18A-415C-6A5B-BBA0067C7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739775</xdr:colOff>
      <xdr:row>31</xdr:row>
      <xdr:rowOff>130175</xdr:rowOff>
    </xdr:from>
    <xdr:to>
      <xdr:col>24</xdr:col>
      <xdr:colOff>739775</xdr:colOff>
      <xdr:row>46</xdr:row>
      <xdr:rowOff>111125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959C518-DD23-8DE9-225D-F5D491856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61479</xdr:colOff>
      <xdr:row>1</xdr:row>
      <xdr:rowOff>70716</xdr:rowOff>
    </xdr:from>
    <xdr:to>
      <xdr:col>31</xdr:col>
      <xdr:colOff>61479</xdr:colOff>
      <xdr:row>16</xdr:row>
      <xdr:rowOff>51666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38EB180-5A6E-5F92-579C-31C077A71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10103</xdr:colOff>
      <xdr:row>16</xdr:row>
      <xdr:rowOff>87458</xdr:rowOff>
    </xdr:from>
    <xdr:to>
      <xdr:col>31</xdr:col>
      <xdr:colOff>10103</xdr:colOff>
      <xdr:row>31</xdr:row>
      <xdr:rowOff>68408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52357CF3-53A8-F169-98E9-A45D76FA3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39543</xdr:colOff>
      <xdr:row>31</xdr:row>
      <xdr:rowOff>104199</xdr:rowOff>
    </xdr:from>
    <xdr:to>
      <xdr:col>31</xdr:col>
      <xdr:colOff>39543</xdr:colOff>
      <xdr:row>46</xdr:row>
      <xdr:rowOff>85148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AA4F4945-236B-AFBB-7AD8-F152FE571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669636</xdr:colOff>
      <xdr:row>1</xdr:row>
      <xdr:rowOff>94673</xdr:rowOff>
    </xdr:from>
    <xdr:to>
      <xdr:col>37</xdr:col>
      <xdr:colOff>669636</xdr:colOff>
      <xdr:row>16</xdr:row>
      <xdr:rowOff>66964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2F2BBCB2-DD48-C9FB-C83C-57DF31A4BB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715818</xdr:colOff>
      <xdr:row>1</xdr:row>
      <xdr:rowOff>60037</xdr:rowOff>
    </xdr:from>
    <xdr:to>
      <xdr:col>43</xdr:col>
      <xdr:colOff>715818</xdr:colOff>
      <xdr:row>16</xdr:row>
      <xdr:rowOff>32328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687CA80B-14EA-1438-AE0D-6328CE593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669636</xdr:colOff>
      <xdr:row>16</xdr:row>
      <xdr:rowOff>140855</xdr:rowOff>
    </xdr:from>
    <xdr:to>
      <xdr:col>37</xdr:col>
      <xdr:colOff>669636</xdr:colOff>
      <xdr:row>31</xdr:row>
      <xdr:rowOff>113146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16495874-AE46-4F8B-641B-B8284EA6B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37</xdr:col>
      <xdr:colOff>727364</xdr:colOff>
      <xdr:row>16</xdr:row>
      <xdr:rowOff>106218</xdr:rowOff>
    </xdr:from>
    <xdr:to>
      <xdr:col>43</xdr:col>
      <xdr:colOff>727364</xdr:colOff>
      <xdr:row>31</xdr:row>
      <xdr:rowOff>78509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34D6367-894C-FA96-2C30-FA5F294DD9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" connectionId="1" xr16:uid="{8858CB92-3A86-4D03-A5E5-B84BE448A3FE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_error_1" connectionId="10" xr16:uid="{43C2EAEA-E716-4261-8FE2-754A1C4C40D2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_1" connectionId="28" xr16:uid="{135525A9-0A09-4040-A770-87EA2A90BCAA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" connectionId="27" xr16:uid="{43485C4D-D714-4730-820C-43FDAF7220FD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_error_2" connectionId="13" xr16:uid="{A8A68F7B-7EF9-44D9-A635-4A8E653F5699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_error_1" connectionId="12" xr16:uid="{D8C4F431-CAA9-4172-9252-87F341BF96A4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_1" connectionId="30" xr16:uid="{C0E410F4-1460-421E-BD77-0FEA4073B18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" connectionId="29" xr16:uid="{E7EEC2C9-9B77-45C5-A30A-F42286378071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_error_2" connectionId="15" xr16:uid="{DB11465F-32ED-446F-A1EF-C20961974351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_error_1" connectionId="14" xr16:uid="{6930EAD8-7CB2-454B-8F38-319D20774BBC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_1" connectionId="18" xr16:uid="{1C5B39A1-8E56-4975-8A06-7086765E92C3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_error_2" connectionId="3" xr16:uid="{7D375980-6943-41FE-A402-5D5C317EAF0C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" connectionId="17" xr16:uid="{D575AB49-4C29-4976-A31C-4A641772EADE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_error_2" connectionId="5" xr16:uid="{CB4C74A0-B8A4-4E81-A975-8028806CA1A7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_error_1" connectionId="4" xr16:uid="{B26C860C-9372-40A4-896E-57097A3E8302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_1" connectionId="24" xr16:uid="{C972D5AA-D7BD-4314-8F22-A83022BD8239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" connectionId="23" xr16:uid="{C597E919-0374-4675-8D5F-FD3FF809855A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_error_2" connectionId="7" xr16:uid="{6C4EB875-02BA-46D5-AA3E-F31F3D6E01B2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_error_1" connectionId="6" xr16:uid="{61FE05ED-3DD4-4EBC-81B4-574BBD8CB7B9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_1" connectionId="20" xr16:uid="{BC3A2CAD-2DFF-4A8B-A224-5C9AE545C234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" connectionId="19" xr16:uid="{20F8BF30-D3A0-4137-846B-55BFB733B574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" connectionId="21" xr16:uid="{00EDD27A-2ACD-4457-849B-CD1ADCEE96E8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_error_1" connectionId="2" xr16:uid="{9E9A5B44-C6B6-427D-9597-320667F500CA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_1" connectionId="22" xr16:uid="{EC06BCA9-8076-4850-9ACE-6E71E332D06F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_1" connectionId="16" xr16:uid="{C907F037-25BC-4A4F-878B-BCE5875CD1CC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_error_2" connectionId="9" xr16:uid="{D654115F-1B3A-491D-B313-36DFA31F108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_error_1" connectionId="8" xr16:uid="{1509F81A-C140-4805-A079-3510158ED311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_1" connectionId="26" xr16:uid="{8E496268-87BC-4857-9C3C-A45B287B083B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" connectionId="25" xr16:uid="{EA0F634E-9A3C-4516-8613-4C407A385291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_error_2" connectionId="11" xr16:uid="{753ECAEA-F738-4DD7-86EA-24B1649A676A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4" Type="http://schemas.openxmlformats.org/officeDocument/2006/relationships/queryTable" Target="../queryTables/queryTable1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4" Type="http://schemas.openxmlformats.org/officeDocument/2006/relationships/queryTable" Target="../queryTables/queryTable1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Relationship Id="rId4" Type="http://schemas.openxmlformats.org/officeDocument/2006/relationships/queryTable" Target="../queryTables/queryTable20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Relationship Id="rId4" Type="http://schemas.openxmlformats.org/officeDocument/2006/relationships/queryTable" Target="../queryTables/queryTable2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4" Type="http://schemas.openxmlformats.org/officeDocument/2006/relationships/queryTable" Target="../queryTables/queryTable28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workbookViewId="0">
      <selection activeCell="A26" sqref="A26"/>
    </sheetView>
  </sheetViews>
  <sheetFormatPr baseColWidth="10" defaultColWidth="8.7265625" defaultRowHeight="14.5" x14ac:dyDescent="0.35"/>
  <cols>
    <col min="1" max="1" width="37.36328125" bestFit="1" customWidth="1"/>
    <col min="2" max="2" width="12.453125" bestFit="1" customWidth="1"/>
    <col min="3" max="3" width="12.7265625" bestFit="1" customWidth="1"/>
    <col min="4" max="4" width="17.81640625" bestFit="1" customWidth="1"/>
    <col min="5" max="5" width="17" bestFit="1" customWidth="1"/>
    <col min="6" max="6" width="17.81640625" bestFit="1" customWidth="1"/>
    <col min="7" max="7" width="12.7265625" bestFit="1" customWidth="1"/>
    <col min="8" max="8" width="17" bestFit="1" customWidth="1"/>
    <col min="9" max="9" width="12.453125" bestFit="1" customWidth="1"/>
  </cols>
  <sheetData>
    <row r="1" spans="1:10" x14ac:dyDescent="0.35">
      <c r="A1" s="1" t="s">
        <v>0</v>
      </c>
    </row>
    <row r="2" spans="1:10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14</v>
      </c>
    </row>
    <row r="3" spans="1:10" x14ac:dyDescent="0.35">
      <c r="A3" t="s">
        <v>10</v>
      </c>
      <c r="B3">
        <v>5205</v>
      </c>
      <c r="C3">
        <v>1688</v>
      </c>
      <c r="D3">
        <v>2113</v>
      </c>
      <c r="E3">
        <v>1440</v>
      </c>
      <c r="F3">
        <v>1207</v>
      </c>
      <c r="G3">
        <v>1559</v>
      </c>
      <c r="H3">
        <v>1664</v>
      </c>
      <c r="I3">
        <v>1496</v>
      </c>
      <c r="J3">
        <f>AVERAGE(B3:I3)</f>
        <v>2046.5</v>
      </c>
    </row>
    <row r="4" spans="1:10" x14ac:dyDescent="0.35">
      <c r="A4" t="s">
        <v>11</v>
      </c>
      <c r="B4">
        <v>13556</v>
      </c>
      <c r="C4">
        <v>9983</v>
      </c>
      <c r="D4">
        <v>6304</v>
      </c>
      <c r="E4">
        <v>9327</v>
      </c>
      <c r="F4">
        <v>3693</v>
      </c>
      <c r="G4">
        <v>9310</v>
      </c>
      <c r="H4">
        <v>9518</v>
      </c>
      <c r="I4">
        <v>9633</v>
      </c>
      <c r="J4">
        <f t="shared" ref="J4:J6" si="0">AVERAGE(B4:I4)</f>
        <v>8915.5</v>
      </c>
    </row>
    <row r="5" spans="1:10" x14ac:dyDescent="0.35">
      <c r="A5" t="s">
        <v>12</v>
      </c>
      <c r="B5">
        <v>23486</v>
      </c>
      <c r="C5">
        <v>21321</v>
      </c>
      <c r="D5">
        <v>16216</v>
      </c>
      <c r="E5">
        <v>13657</v>
      </c>
      <c r="F5">
        <v>10100</v>
      </c>
      <c r="G5">
        <v>17225</v>
      </c>
      <c r="H5">
        <v>9518</v>
      </c>
      <c r="I5">
        <v>14552</v>
      </c>
      <c r="J5">
        <f t="shared" si="0"/>
        <v>15759.375</v>
      </c>
    </row>
    <row r="6" spans="1:10" x14ac:dyDescent="0.35">
      <c r="A6" t="s">
        <v>13</v>
      </c>
      <c r="B6">
        <v>47688</v>
      </c>
      <c r="C6">
        <v>41554</v>
      </c>
      <c r="D6">
        <v>34072</v>
      </c>
      <c r="E6">
        <v>32489</v>
      </c>
      <c r="F6">
        <v>35447</v>
      </c>
      <c r="G6">
        <v>35423</v>
      </c>
      <c r="H6">
        <v>19703</v>
      </c>
      <c r="I6">
        <v>30905</v>
      </c>
      <c r="J6">
        <f t="shared" si="0"/>
        <v>34660.125</v>
      </c>
    </row>
    <row r="8" spans="1:10" x14ac:dyDescent="0.35">
      <c r="A8" s="1" t="s">
        <v>15</v>
      </c>
    </row>
    <row r="9" spans="1:10" x14ac:dyDescent="0.35">
      <c r="A9" t="s">
        <v>1</v>
      </c>
      <c r="B9" t="s">
        <v>16</v>
      </c>
      <c r="C9" t="s">
        <v>3</v>
      </c>
      <c r="D9" t="s">
        <v>17</v>
      </c>
      <c r="E9" t="s">
        <v>18</v>
      </c>
      <c r="F9" t="s">
        <v>6</v>
      </c>
      <c r="G9" t="s">
        <v>19</v>
      </c>
      <c r="H9" t="s">
        <v>8</v>
      </c>
      <c r="I9" t="s">
        <v>9</v>
      </c>
      <c r="J9" t="s">
        <v>14</v>
      </c>
    </row>
    <row r="10" spans="1:10" x14ac:dyDescent="0.35">
      <c r="A10" t="s">
        <v>10</v>
      </c>
      <c r="B10">
        <v>1288</v>
      </c>
      <c r="C10">
        <v>1134</v>
      </c>
      <c r="D10">
        <v>947</v>
      </c>
      <c r="E10">
        <v>1425</v>
      </c>
      <c r="F10">
        <v>1155</v>
      </c>
      <c r="G10">
        <v>1503</v>
      </c>
      <c r="H10">
        <v>1273</v>
      </c>
      <c r="I10">
        <v>1186</v>
      </c>
      <c r="J10">
        <f>AVERAGE(B10:I10)</f>
        <v>1238.875</v>
      </c>
    </row>
    <row r="11" spans="1:10" x14ac:dyDescent="0.35">
      <c r="A11" t="s">
        <v>11</v>
      </c>
      <c r="B11">
        <v>8927</v>
      </c>
      <c r="C11">
        <v>3990</v>
      </c>
      <c r="D11">
        <v>3375</v>
      </c>
      <c r="E11">
        <v>9512</v>
      </c>
      <c r="F11">
        <v>3480</v>
      </c>
      <c r="G11">
        <v>9118</v>
      </c>
      <c r="H11">
        <v>3600</v>
      </c>
      <c r="I11">
        <v>3737</v>
      </c>
      <c r="J11">
        <f t="shared" ref="J11:J13" si="1">AVERAGE(B11:I11)</f>
        <v>5717.375</v>
      </c>
    </row>
    <row r="12" spans="1:10" x14ac:dyDescent="0.35">
      <c r="A12" t="s">
        <v>12</v>
      </c>
      <c r="B12">
        <v>18024</v>
      </c>
      <c r="C12">
        <v>19694</v>
      </c>
      <c r="D12">
        <v>14232</v>
      </c>
      <c r="E12">
        <v>20984</v>
      </c>
      <c r="F12">
        <v>9001</v>
      </c>
      <c r="G12">
        <v>19975</v>
      </c>
      <c r="H12">
        <v>20937</v>
      </c>
      <c r="I12">
        <v>9347</v>
      </c>
      <c r="J12">
        <f t="shared" si="1"/>
        <v>16524.25</v>
      </c>
    </row>
    <row r="13" spans="1:10" x14ac:dyDescent="0.35">
      <c r="A13" t="s">
        <v>13</v>
      </c>
      <c r="B13">
        <v>39034</v>
      </c>
      <c r="C13">
        <v>39777</v>
      </c>
      <c r="D13">
        <v>29474</v>
      </c>
      <c r="E13">
        <v>43360</v>
      </c>
      <c r="F13">
        <v>18795</v>
      </c>
      <c r="G13">
        <v>42455</v>
      </c>
      <c r="H13">
        <v>41529</v>
      </c>
      <c r="I13">
        <v>32305</v>
      </c>
      <c r="J13">
        <f t="shared" si="1"/>
        <v>35841.125</v>
      </c>
    </row>
    <row r="15" spans="1:10" x14ac:dyDescent="0.35">
      <c r="A15" s="1" t="s">
        <v>0</v>
      </c>
    </row>
    <row r="16" spans="1:10" x14ac:dyDescent="0.35">
      <c r="A16" t="s">
        <v>52</v>
      </c>
      <c r="B16" t="s">
        <v>53</v>
      </c>
      <c r="C16" t="s">
        <v>54</v>
      </c>
      <c r="D16" t="s">
        <v>55</v>
      </c>
      <c r="E16" t="s">
        <v>56</v>
      </c>
      <c r="F16" t="s">
        <v>57</v>
      </c>
      <c r="G16" t="s">
        <v>58</v>
      </c>
      <c r="H16" t="s">
        <v>59</v>
      </c>
      <c r="I16" t="s">
        <v>60</v>
      </c>
      <c r="J16" t="s">
        <v>14</v>
      </c>
    </row>
    <row r="17" spans="1:10" x14ac:dyDescent="0.35">
      <c r="A17" t="s">
        <v>61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f>AVERAGE(B17:I17)</f>
        <v>0.125</v>
      </c>
    </row>
    <row r="18" spans="1:10" x14ac:dyDescent="0.35">
      <c r="A18" t="s">
        <v>62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f t="shared" ref="J18:J33" si="2">AVERAGE(B18:I18)</f>
        <v>0.125</v>
      </c>
    </row>
    <row r="19" spans="1:10" x14ac:dyDescent="0.35">
      <c r="A19" t="s">
        <v>63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f t="shared" si="2"/>
        <v>0</v>
      </c>
    </row>
    <row r="20" spans="1:10" x14ac:dyDescent="0.35">
      <c r="A20" t="s">
        <v>93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f t="shared" si="2"/>
        <v>0</v>
      </c>
    </row>
    <row r="21" spans="1:10" x14ac:dyDescent="0.35">
      <c r="A21" t="s">
        <v>65</v>
      </c>
      <c r="B21">
        <v>1</v>
      </c>
      <c r="C21">
        <v>0</v>
      </c>
      <c r="D21">
        <v>0</v>
      </c>
      <c r="E21">
        <v>0</v>
      </c>
      <c r="F21">
        <v>1</v>
      </c>
      <c r="G21">
        <v>0</v>
      </c>
      <c r="H21">
        <v>1</v>
      </c>
      <c r="I21">
        <v>0</v>
      </c>
      <c r="J21">
        <f t="shared" si="2"/>
        <v>0.375</v>
      </c>
    </row>
    <row r="22" spans="1:10" x14ac:dyDescent="0.35">
      <c r="A22" t="s">
        <v>66</v>
      </c>
      <c r="B22">
        <v>0</v>
      </c>
      <c r="C22">
        <v>1</v>
      </c>
      <c r="D22">
        <v>0</v>
      </c>
      <c r="E22">
        <v>1</v>
      </c>
      <c r="F22">
        <v>0</v>
      </c>
      <c r="G22">
        <v>1</v>
      </c>
      <c r="H22">
        <v>0</v>
      </c>
      <c r="I22">
        <v>1</v>
      </c>
      <c r="J22">
        <f t="shared" si="2"/>
        <v>0.5</v>
      </c>
    </row>
    <row r="23" spans="1:10" x14ac:dyDescent="0.35">
      <c r="A23" t="s">
        <v>67</v>
      </c>
      <c r="B23">
        <v>1</v>
      </c>
      <c r="C23">
        <v>1</v>
      </c>
      <c r="D23">
        <v>1</v>
      </c>
      <c r="E23">
        <v>1</v>
      </c>
      <c r="F23">
        <v>2</v>
      </c>
      <c r="G23">
        <v>1</v>
      </c>
      <c r="H23">
        <v>1</v>
      </c>
      <c r="I23">
        <v>1</v>
      </c>
      <c r="J23">
        <f t="shared" si="2"/>
        <v>1.125</v>
      </c>
    </row>
    <row r="25" spans="1:10" x14ac:dyDescent="0.35">
      <c r="A25" s="1" t="s">
        <v>15</v>
      </c>
    </row>
    <row r="26" spans="1:10" x14ac:dyDescent="0.35">
      <c r="A26" t="s">
        <v>52</v>
      </c>
      <c r="B26" t="s">
        <v>68</v>
      </c>
      <c r="C26" t="s">
        <v>54</v>
      </c>
      <c r="D26" t="s">
        <v>69</v>
      </c>
      <c r="E26" t="s">
        <v>70</v>
      </c>
      <c r="F26" t="s">
        <v>57</v>
      </c>
      <c r="G26" t="s">
        <v>71</v>
      </c>
      <c r="H26" t="s">
        <v>59</v>
      </c>
      <c r="I26" t="s">
        <v>60</v>
      </c>
      <c r="J26" t="s">
        <v>14</v>
      </c>
    </row>
    <row r="27" spans="1:10" x14ac:dyDescent="0.35">
      <c r="A27" t="s">
        <v>61</v>
      </c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f t="shared" si="2"/>
        <v>0.125</v>
      </c>
    </row>
    <row r="28" spans="1:10" x14ac:dyDescent="0.35">
      <c r="A28" t="s">
        <v>62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f t="shared" si="2"/>
        <v>0.125</v>
      </c>
    </row>
    <row r="29" spans="1:10" x14ac:dyDescent="0.35">
      <c r="A29" t="s">
        <v>63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f t="shared" si="2"/>
        <v>0.125</v>
      </c>
    </row>
    <row r="30" spans="1:10" x14ac:dyDescent="0.35">
      <c r="A30" t="s">
        <v>93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f t="shared" si="2"/>
        <v>0</v>
      </c>
    </row>
    <row r="31" spans="1:10" x14ac:dyDescent="0.35">
      <c r="A31" t="s">
        <v>65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1</v>
      </c>
      <c r="I31">
        <v>0</v>
      </c>
      <c r="J31">
        <f t="shared" si="2"/>
        <v>0.375</v>
      </c>
    </row>
    <row r="32" spans="1:10" x14ac:dyDescent="0.35">
      <c r="A32" t="s">
        <v>66</v>
      </c>
      <c r="B32">
        <v>1</v>
      </c>
      <c r="C32">
        <v>1</v>
      </c>
      <c r="D32">
        <v>0</v>
      </c>
      <c r="E32">
        <v>0</v>
      </c>
      <c r="F32">
        <v>0</v>
      </c>
      <c r="G32">
        <v>1</v>
      </c>
      <c r="H32">
        <v>0</v>
      </c>
      <c r="I32">
        <v>1</v>
      </c>
      <c r="J32">
        <f t="shared" si="2"/>
        <v>0.5</v>
      </c>
    </row>
    <row r="33" spans="1:10" x14ac:dyDescent="0.35">
      <c r="A33" t="s">
        <v>67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2</v>
      </c>
      <c r="I33">
        <v>2</v>
      </c>
      <c r="J33">
        <f t="shared" si="2"/>
        <v>1.25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BB5E1-D365-4AB9-A617-CCBD4695E26D}">
  <dimension ref="A1:P34"/>
  <sheetViews>
    <sheetView tabSelected="1" topLeftCell="S1" zoomScaleNormal="100" workbookViewId="0">
      <selection activeCell="K15" sqref="K15"/>
    </sheetView>
  </sheetViews>
  <sheetFormatPr baseColWidth="10" defaultRowHeight="14.5" x14ac:dyDescent="0.35"/>
  <cols>
    <col min="1" max="1" width="37.6328125" customWidth="1"/>
  </cols>
  <sheetData>
    <row r="1" spans="1:16" x14ac:dyDescent="0.35">
      <c r="A1" t="s">
        <v>15</v>
      </c>
      <c r="B1" t="s">
        <v>95</v>
      </c>
      <c r="C1" t="s">
        <v>95</v>
      </c>
      <c r="D1" t="s">
        <v>100</v>
      </c>
      <c r="E1" t="s">
        <v>100</v>
      </c>
      <c r="F1" t="s">
        <v>99</v>
      </c>
      <c r="G1" t="s">
        <v>99</v>
      </c>
      <c r="H1" t="s">
        <v>97</v>
      </c>
      <c r="K1" t="s">
        <v>98</v>
      </c>
      <c r="N1" t="s">
        <v>106</v>
      </c>
    </row>
    <row r="2" spans="1:16" x14ac:dyDescent="0.35">
      <c r="A2" t="s">
        <v>1</v>
      </c>
      <c r="B2" t="s">
        <v>14</v>
      </c>
      <c r="C2" t="s">
        <v>94</v>
      </c>
      <c r="D2" t="s">
        <v>14</v>
      </c>
      <c r="E2" t="s">
        <v>96</v>
      </c>
      <c r="F2" t="str">
        <f>'Collective Data'!J2</f>
        <v>Mean</v>
      </c>
      <c r="G2" t="str">
        <f>'Collective Data'!K2</f>
        <v>Standard Deviation</v>
      </c>
      <c r="H2" t="s">
        <v>101</v>
      </c>
      <c r="I2" t="s">
        <v>103</v>
      </c>
      <c r="J2" t="s">
        <v>102</v>
      </c>
      <c r="K2" t="s">
        <v>95</v>
      </c>
      <c r="L2" t="s">
        <v>104</v>
      </c>
      <c r="M2" t="s">
        <v>105</v>
      </c>
      <c r="N2" t="s">
        <v>101</v>
      </c>
      <c r="O2" t="s">
        <v>103</v>
      </c>
      <c r="P2" t="s">
        <v>102</v>
      </c>
    </row>
    <row r="3" spans="1:16" x14ac:dyDescent="0.35">
      <c r="A3" t="s">
        <v>10</v>
      </c>
      <c r="B3">
        <v>2421.5</v>
      </c>
      <c r="C3">
        <v>152.28841195792498</v>
      </c>
      <c r="D3">
        <v>1463.0833333333333</v>
      </c>
      <c r="E3">
        <v>215.48804426747722</v>
      </c>
      <c r="F3">
        <f>'Collective Data'!J3</f>
        <v>1763.362244897959</v>
      </c>
      <c r="G3">
        <f>'Collective Data'!K3</f>
        <v>678.24921980414524</v>
      </c>
      <c r="H3">
        <f>SQRT((B3-F3)^2)</f>
        <v>658.13775510204096</v>
      </c>
      <c r="I3">
        <f>SQRT((B3-D3)^2)</f>
        <v>958.41666666666674</v>
      </c>
      <c r="J3">
        <f>SQRT((D3-F3)^2)</f>
        <v>300.27891156462579</v>
      </c>
      <c r="K3">
        <f>B3</f>
        <v>2421.5</v>
      </c>
      <c r="L3">
        <f>D3</f>
        <v>1463.0833333333333</v>
      </c>
      <c r="M3">
        <f>F3</f>
        <v>1763.362244897959</v>
      </c>
      <c r="N3">
        <f>SQRT((K3-M3)^2)</f>
        <v>658.13775510204096</v>
      </c>
      <c r="O3">
        <f>SQRT((L3-K3)^2)</f>
        <v>958.41666666666674</v>
      </c>
      <c r="P3">
        <f>SQRT((L3-M3)^2)</f>
        <v>300.27891156462579</v>
      </c>
    </row>
    <row r="4" spans="1:16" x14ac:dyDescent="0.35">
      <c r="A4" t="s">
        <v>11</v>
      </c>
      <c r="B4">
        <v>15937.085714285713</v>
      </c>
      <c r="C4">
        <v>2729.0871426872786</v>
      </c>
      <c r="D4">
        <v>9151.9166666666661</v>
      </c>
      <c r="E4">
        <v>328.21768267755198</v>
      </c>
      <c r="F4">
        <f>'Collective Data'!J4</f>
        <v>8393.9013605442178</v>
      </c>
      <c r="G4">
        <f>'Collective Data'!K4</f>
        <v>2412.5827333110519</v>
      </c>
      <c r="H4">
        <f t="shared" ref="H4:H5" si="0">SQRT((B4-F4)^2)</f>
        <v>7543.1843537414952</v>
      </c>
      <c r="I4">
        <f>SQRT((B4-D4)^2)</f>
        <v>6785.169047619047</v>
      </c>
      <c r="J4">
        <f t="shared" ref="J4:J16" si="1">SQRT((D4-F4)^2)</f>
        <v>758.01530612244824</v>
      </c>
      <c r="K4">
        <f>B4-B3</f>
        <v>13515.585714285713</v>
      </c>
      <c r="L4">
        <f>D4-D3</f>
        <v>7688.833333333333</v>
      </c>
      <c r="M4">
        <f>F4-F3</f>
        <v>6630.5391156462592</v>
      </c>
      <c r="N4">
        <f t="shared" ref="N4:N6" si="2">SQRT((K4-M4)^2)</f>
        <v>6885.0465986394538</v>
      </c>
      <c r="O4">
        <f t="shared" ref="O4:O6" si="3">SQRT((L4-K4)^2)</f>
        <v>5826.75238095238</v>
      </c>
      <c r="P4">
        <f t="shared" ref="P4:P6" si="4">SQRT((L4-M4)^2)</f>
        <v>1058.2942176870738</v>
      </c>
    </row>
    <row r="5" spans="1:16" x14ac:dyDescent="0.35">
      <c r="A5" t="s">
        <v>12</v>
      </c>
      <c r="B5">
        <v>19482.5</v>
      </c>
      <c r="C5">
        <v>585.70273852583841</v>
      </c>
      <c r="D5">
        <v>16806.166666666668</v>
      </c>
      <c r="E5">
        <v>2394.3075054294</v>
      </c>
      <c r="F5">
        <f>'Collective Data'!J5</f>
        <v>17200.576530612245</v>
      </c>
      <c r="G5">
        <f>'Collective Data'!K5</f>
        <v>2848.1683757050082</v>
      </c>
      <c r="H5">
        <f t="shared" si="0"/>
        <v>2281.9234693877552</v>
      </c>
      <c r="I5">
        <f t="shared" ref="I5:I16" si="5">SQRT((B5-D5)^2)</f>
        <v>2676.3333333333321</v>
      </c>
      <c r="J5">
        <f t="shared" si="1"/>
        <v>394.40986394557694</v>
      </c>
      <c r="K5">
        <f t="shared" ref="K5:K6" si="6">B5-B4</f>
        <v>3545.414285714287</v>
      </c>
      <c r="L5">
        <f t="shared" ref="L5:L6" si="7">D5-D4</f>
        <v>7654.2500000000018</v>
      </c>
      <c r="M5">
        <f>F5-F4</f>
        <v>8806.675170068027</v>
      </c>
      <c r="N5">
        <f t="shared" si="2"/>
        <v>5261.26088435374</v>
      </c>
      <c r="O5">
        <f t="shared" si="3"/>
        <v>4108.8357142857149</v>
      </c>
      <c r="P5">
        <f t="shared" si="4"/>
        <v>1152.4251700680252</v>
      </c>
    </row>
    <row r="6" spans="1:16" x14ac:dyDescent="0.35">
      <c r="A6" t="s">
        <v>13</v>
      </c>
      <c r="B6">
        <v>37444.791666666664</v>
      </c>
      <c r="C6">
        <v>1669.161935215461</v>
      </c>
      <c r="D6">
        <v>33966.75</v>
      </c>
      <c r="E6">
        <v>2780.0585200675182</v>
      </c>
      <c r="F6">
        <f>'Collective Data'!J6</f>
        <v>35159.627551020407</v>
      </c>
      <c r="G6">
        <f>'Collective Data'!K6</f>
        <v>4862.8965343180971</v>
      </c>
      <c r="H6">
        <f>SQRT((B6-F6)^2)</f>
        <v>2285.1641156462574</v>
      </c>
      <c r="I6">
        <f t="shared" si="5"/>
        <v>3478.0416666666642</v>
      </c>
      <c r="J6">
        <f t="shared" si="1"/>
        <v>1192.8775510204068</v>
      </c>
      <c r="K6">
        <f t="shared" si="6"/>
        <v>17962.291666666664</v>
      </c>
      <c r="L6">
        <f t="shared" si="7"/>
        <v>17160.583333333332</v>
      </c>
      <c r="M6">
        <f>F6-F5</f>
        <v>17959.051020408162</v>
      </c>
      <c r="N6">
        <f t="shared" si="2"/>
        <v>3.2406462585022382</v>
      </c>
      <c r="O6">
        <f t="shared" si="3"/>
        <v>801.70833333333212</v>
      </c>
      <c r="P6">
        <f t="shared" si="4"/>
        <v>798.46768707482988</v>
      </c>
    </row>
    <row r="8" spans="1:16" x14ac:dyDescent="0.35">
      <c r="A8" t="s">
        <v>92</v>
      </c>
    </row>
    <row r="9" spans="1:16" x14ac:dyDescent="0.35">
      <c r="A9" t="s">
        <v>52</v>
      </c>
      <c r="B9" t="s">
        <v>95</v>
      </c>
      <c r="C9" t="s">
        <v>95</v>
      </c>
      <c r="D9" t="s">
        <v>100</v>
      </c>
      <c r="E9" t="s">
        <v>100</v>
      </c>
      <c r="F9" t="s">
        <v>99</v>
      </c>
      <c r="G9" t="s">
        <v>99</v>
      </c>
      <c r="H9" t="s">
        <v>97</v>
      </c>
    </row>
    <row r="10" spans="1:16" x14ac:dyDescent="0.35">
      <c r="A10" t="s">
        <v>61</v>
      </c>
      <c r="B10">
        <v>0.33333333333333331</v>
      </c>
      <c r="C10">
        <v>5.892556509887896E-2</v>
      </c>
      <c r="D10">
        <v>0</v>
      </c>
      <c r="E10">
        <v>0</v>
      </c>
      <c r="F10">
        <f>'Collective Data'!J10</f>
        <v>9.1836734693877542E-2</v>
      </c>
      <c r="G10">
        <f>'Collective Data'!K10</f>
        <v>8.8737383321051466E-2</v>
      </c>
      <c r="H10">
        <f t="shared" ref="H10:H16" si="8">SQRT((B10-F10)^2)</f>
        <v>0.24149659863945577</v>
      </c>
      <c r="I10">
        <f t="shared" si="5"/>
        <v>0.33333333333333331</v>
      </c>
      <c r="J10">
        <f t="shared" si="1"/>
        <v>9.1836734693877542E-2</v>
      </c>
    </row>
    <row r="11" spans="1:16" x14ac:dyDescent="0.35">
      <c r="A11" t="s">
        <v>62</v>
      </c>
      <c r="B11">
        <v>0</v>
      </c>
      <c r="C11">
        <v>0</v>
      </c>
      <c r="D11">
        <v>0</v>
      </c>
      <c r="E11">
        <v>0</v>
      </c>
      <c r="F11">
        <f>'Collective Data'!J11</f>
        <v>5.3571428571428568E-2</v>
      </c>
      <c r="G11">
        <f>'Collective Data'!K11</f>
        <v>6.1858957413174188E-2</v>
      </c>
      <c r="H11">
        <f t="shared" si="8"/>
        <v>5.3571428571428568E-2</v>
      </c>
      <c r="I11">
        <f t="shared" si="5"/>
        <v>0</v>
      </c>
      <c r="J11">
        <f t="shared" si="1"/>
        <v>5.3571428571428568E-2</v>
      </c>
    </row>
    <row r="12" spans="1:16" x14ac:dyDescent="0.35">
      <c r="A12" t="s">
        <v>63</v>
      </c>
      <c r="B12">
        <v>0</v>
      </c>
      <c r="C12">
        <v>0</v>
      </c>
      <c r="D12">
        <v>0</v>
      </c>
      <c r="E12">
        <v>0</v>
      </c>
      <c r="F12">
        <f>'Collective Data'!J12</f>
        <v>9.9489795918367346E-2</v>
      </c>
      <c r="G12">
        <f>'Collective Data'!K12</f>
        <v>0.19743645480499333</v>
      </c>
      <c r="H12">
        <f t="shared" si="8"/>
        <v>9.9489795918367346E-2</v>
      </c>
      <c r="I12">
        <f t="shared" si="5"/>
        <v>0</v>
      </c>
      <c r="J12">
        <f t="shared" si="1"/>
        <v>9.9489795918367346E-2</v>
      </c>
    </row>
    <row r="13" spans="1:16" x14ac:dyDescent="0.35">
      <c r="A13" t="s">
        <v>93</v>
      </c>
      <c r="B13">
        <v>1.1666666666666667</v>
      </c>
      <c r="C13">
        <v>0.21245914639969937</v>
      </c>
      <c r="D13">
        <v>8.3333333333333329E-2</v>
      </c>
      <c r="E13">
        <v>0.11785113019775792</v>
      </c>
      <c r="F13">
        <f>'Collective Data'!J13</f>
        <v>0</v>
      </c>
      <c r="G13">
        <f>'Collective Data'!K13</f>
        <v>0</v>
      </c>
      <c r="H13">
        <f t="shared" si="8"/>
        <v>1.1666666666666667</v>
      </c>
      <c r="I13">
        <f t="shared" si="5"/>
        <v>1.0833333333333335</v>
      </c>
      <c r="J13">
        <f t="shared" si="1"/>
        <v>8.3333333333333329E-2</v>
      </c>
    </row>
    <row r="14" spans="1:16" x14ac:dyDescent="0.35">
      <c r="A14" t="s">
        <v>65</v>
      </c>
      <c r="B14">
        <v>0</v>
      </c>
      <c r="C14">
        <v>0</v>
      </c>
      <c r="D14">
        <v>0</v>
      </c>
      <c r="E14">
        <v>0</v>
      </c>
      <c r="F14">
        <f>'Collective Data'!J14</f>
        <v>0.49234693877551017</v>
      </c>
      <c r="G14">
        <f>'Collective Data'!K14</f>
        <v>0.10877043676187688</v>
      </c>
      <c r="H14">
        <f t="shared" si="8"/>
        <v>0.49234693877551017</v>
      </c>
      <c r="I14">
        <f t="shared" si="5"/>
        <v>0</v>
      </c>
      <c r="J14">
        <f t="shared" si="1"/>
        <v>0.49234693877551017</v>
      </c>
    </row>
    <row r="15" spans="1:16" x14ac:dyDescent="0.35">
      <c r="A15" t="s">
        <v>66</v>
      </c>
      <c r="B15">
        <v>0</v>
      </c>
      <c r="C15">
        <v>0</v>
      </c>
      <c r="D15">
        <v>0</v>
      </c>
      <c r="E15">
        <v>0</v>
      </c>
      <c r="F15">
        <f>'Collective Data'!J15</f>
        <v>0.45408163265306128</v>
      </c>
      <c r="G15">
        <f>'Collective Data'!K15</f>
        <v>5.553964555376803E-2</v>
      </c>
      <c r="H15">
        <f t="shared" si="8"/>
        <v>0.45408163265306128</v>
      </c>
      <c r="I15">
        <f t="shared" si="5"/>
        <v>0</v>
      </c>
      <c r="J15">
        <f t="shared" si="1"/>
        <v>0.45408163265306128</v>
      </c>
    </row>
    <row r="16" spans="1:16" x14ac:dyDescent="0.35">
      <c r="A16" t="s">
        <v>67</v>
      </c>
      <c r="B16">
        <v>1.5</v>
      </c>
      <c r="C16">
        <v>0.17677669529663689</v>
      </c>
      <c r="D16">
        <v>8.3333333333333329E-2</v>
      </c>
      <c r="E16">
        <v>0.11785113019775792</v>
      </c>
      <c r="F16">
        <f>'Collective Data'!J16</f>
        <v>1.1913265306122451</v>
      </c>
      <c r="G16">
        <f>'Collective Data'!K16</f>
        <v>0.22782768940577552</v>
      </c>
      <c r="H16">
        <f t="shared" si="8"/>
        <v>0.30867346938775486</v>
      </c>
      <c r="I16">
        <f t="shared" si="5"/>
        <v>1.4166666666666667</v>
      </c>
      <c r="J16">
        <f t="shared" si="1"/>
        <v>1.1079931972789119</v>
      </c>
    </row>
    <row r="19" spans="1:16" x14ac:dyDescent="0.35">
      <c r="A19" t="s">
        <v>0</v>
      </c>
      <c r="B19" t="s">
        <v>95</v>
      </c>
      <c r="C19" t="s">
        <v>95</v>
      </c>
      <c r="D19" t="s">
        <v>100</v>
      </c>
      <c r="E19" t="s">
        <v>100</v>
      </c>
      <c r="F19" t="s">
        <v>99</v>
      </c>
      <c r="G19" t="s">
        <v>99</v>
      </c>
      <c r="H19" t="s">
        <v>97</v>
      </c>
      <c r="N19" t="s">
        <v>106</v>
      </c>
    </row>
    <row r="20" spans="1:16" x14ac:dyDescent="0.35">
      <c r="A20" t="s">
        <v>1</v>
      </c>
      <c r="B20" t="s">
        <v>14</v>
      </c>
      <c r="C20" t="s">
        <v>94</v>
      </c>
      <c r="D20" t="s">
        <v>14</v>
      </c>
      <c r="E20" t="s">
        <v>96</v>
      </c>
      <c r="F20" t="str">
        <f>'Collective Data'!J22</f>
        <v>Mean</v>
      </c>
      <c r="G20" t="str">
        <f>'Collective Data'!K22</f>
        <v>Standard Deviation</v>
      </c>
      <c r="H20" t="s">
        <v>101</v>
      </c>
      <c r="I20" t="s">
        <v>103</v>
      </c>
      <c r="J20" t="s">
        <v>102</v>
      </c>
      <c r="K20" t="s">
        <v>95</v>
      </c>
      <c r="L20" t="s">
        <v>104</v>
      </c>
      <c r="M20" t="s">
        <v>105</v>
      </c>
      <c r="N20" t="s">
        <v>101</v>
      </c>
      <c r="O20" t="s">
        <v>103</v>
      </c>
      <c r="P20" t="s">
        <v>102</v>
      </c>
    </row>
    <row r="21" spans="1:16" x14ac:dyDescent="0.35">
      <c r="A21" t="s">
        <v>10</v>
      </c>
      <c r="B21">
        <v>2493.1666666666665</v>
      </c>
      <c r="C21">
        <v>109.95426763987938</v>
      </c>
      <c r="D21">
        <v>1576.4166666666667</v>
      </c>
      <c r="E21">
        <v>277.6250719145437</v>
      </c>
      <c r="F21">
        <f>'Collective Data'!J23</f>
        <v>3092.462585034013</v>
      </c>
      <c r="G21">
        <f>'Collective Data'!K23</f>
        <v>1743.6598648168433</v>
      </c>
      <c r="H21">
        <f>SQRT((B21-F21)^2)</f>
        <v>599.29591836734653</v>
      </c>
      <c r="I21">
        <f>SQRT((B21-D21)^2)</f>
        <v>916.74999999999977</v>
      </c>
      <c r="J21">
        <f>SQRT((D21-F21)^2)</f>
        <v>1516.0459183673463</v>
      </c>
      <c r="K21">
        <f>B21</f>
        <v>2493.1666666666665</v>
      </c>
      <c r="L21">
        <f>D21</f>
        <v>1576.4166666666667</v>
      </c>
      <c r="M21">
        <f>F21</f>
        <v>3092.462585034013</v>
      </c>
      <c r="N21">
        <f>SQRT((K21-M21)^2)</f>
        <v>599.29591836734653</v>
      </c>
      <c r="O21">
        <f>SQRT((L21-K21)^2)</f>
        <v>916.74999999999977</v>
      </c>
      <c r="P21">
        <f>SQRT((L21-M21)^2)</f>
        <v>1516.0459183673463</v>
      </c>
    </row>
    <row r="22" spans="1:16" x14ac:dyDescent="0.35">
      <c r="A22" t="s">
        <v>11</v>
      </c>
      <c r="B22">
        <v>13578.32261904762</v>
      </c>
      <c r="C22">
        <v>635.8419828964727</v>
      </c>
      <c r="D22">
        <v>9927.5</v>
      </c>
      <c r="E22">
        <v>5029.2871761314245</v>
      </c>
      <c r="F22">
        <f>'Collective Data'!J24</f>
        <v>10604.275510204083</v>
      </c>
      <c r="G22">
        <f>'Collective Data'!K24</f>
        <v>1824.2042104308266</v>
      </c>
      <c r="H22">
        <f t="shared" ref="H22:H33" si="9">SQRT((B22-F22)^2)</f>
        <v>2974.047108843537</v>
      </c>
      <c r="I22">
        <f t="shared" ref="I22:I33" si="10">SQRT((B22-D22)^2)</f>
        <v>3650.8226190476198</v>
      </c>
      <c r="J22">
        <f t="shared" ref="J22:J33" si="11">SQRT((D22-F22)^2)</f>
        <v>676.77551020408282</v>
      </c>
      <c r="K22">
        <f>B22-B21</f>
        <v>11085.155952380954</v>
      </c>
      <c r="L22">
        <f>D22-D21</f>
        <v>8351.0833333333339</v>
      </c>
      <c r="M22">
        <f>F22-F21</f>
        <v>7511.8129251700702</v>
      </c>
      <c r="N22">
        <f t="shared" ref="N22:N24" si="12">SQRT((K22-M22)^2)</f>
        <v>3573.3430272108835</v>
      </c>
      <c r="O22">
        <f t="shared" ref="O22:O24" si="13">SQRT((L22-K22)^2)</f>
        <v>2734.0726190476198</v>
      </c>
      <c r="P22">
        <f t="shared" ref="P22:P24" si="14">SQRT((L22-M22)^2)</f>
        <v>839.27040816326371</v>
      </c>
    </row>
    <row r="23" spans="1:16" x14ac:dyDescent="0.35">
      <c r="A23" t="s">
        <v>12</v>
      </c>
      <c r="B23">
        <v>18609.291666666668</v>
      </c>
      <c r="C23">
        <v>270.79301622990369</v>
      </c>
      <c r="D23">
        <v>14636.5</v>
      </c>
      <c r="E23">
        <v>462.30928500301616</v>
      </c>
      <c r="F23">
        <f>'Collective Data'!J25</f>
        <v>17591.363945578232</v>
      </c>
      <c r="G23">
        <f>'Collective Data'!K25</f>
        <v>3711.0682475734857</v>
      </c>
      <c r="H23">
        <f t="shared" si="9"/>
        <v>1017.9277210884356</v>
      </c>
      <c r="I23">
        <f t="shared" si="10"/>
        <v>3972.7916666666679</v>
      </c>
      <c r="J23">
        <f t="shared" si="11"/>
        <v>2954.8639455782322</v>
      </c>
      <c r="K23">
        <f t="shared" ref="K23:K24" si="15">B23-B22</f>
        <v>5030.9690476190481</v>
      </c>
      <c r="L23">
        <f t="shared" ref="L23:L24" si="16">D23-D22</f>
        <v>4709</v>
      </c>
      <c r="M23">
        <f>F23-F22</f>
        <v>6987.0884353741494</v>
      </c>
      <c r="N23">
        <f t="shared" si="12"/>
        <v>1956.1193877551013</v>
      </c>
      <c r="O23">
        <f t="shared" si="13"/>
        <v>321.96904761904807</v>
      </c>
      <c r="P23">
        <f t="shared" si="14"/>
        <v>2278.0884353741494</v>
      </c>
    </row>
    <row r="24" spans="1:16" x14ac:dyDescent="0.35">
      <c r="A24" t="s">
        <v>13</v>
      </c>
      <c r="B24">
        <v>36396.083333333336</v>
      </c>
      <c r="C24">
        <v>2312.4487772104753</v>
      </c>
      <c r="D24">
        <v>31555.083333333332</v>
      </c>
      <c r="E24">
        <v>2695.1540643450339</v>
      </c>
      <c r="F24">
        <f>'Collective Data'!J26</f>
        <v>35864.285714285717</v>
      </c>
      <c r="G24">
        <f>'Collective Data'!K26</f>
        <v>6049.9471118977735</v>
      </c>
      <c r="H24">
        <f t="shared" si="9"/>
        <v>531.79761904761835</v>
      </c>
      <c r="I24">
        <f t="shared" si="10"/>
        <v>4841.0000000000036</v>
      </c>
      <c r="J24">
        <f t="shared" si="11"/>
        <v>4309.2023809523853</v>
      </c>
      <c r="K24">
        <f t="shared" si="15"/>
        <v>17786.791666666668</v>
      </c>
      <c r="L24">
        <f t="shared" si="16"/>
        <v>16918.583333333332</v>
      </c>
      <c r="M24">
        <f>F24-F23</f>
        <v>18272.921768707485</v>
      </c>
      <c r="N24">
        <f t="shared" si="12"/>
        <v>486.13010204081729</v>
      </c>
      <c r="O24">
        <f t="shared" si="13"/>
        <v>868.20833333333576</v>
      </c>
      <c r="P24">
        <f t="shared" si="14"/>
        <v>1354.3384353741531</v>
      </c>
    </row>
    <row r="26" spans="1:16" x14ac:dyDescent="0.35">
      <c r="A26" t="s">
        <v>92</v>
      </c>
    </row>
    <row r="27" spans="1:16" x14ac:dyDescent="0.35">
      <c r="A27" t="s">
        <v>52</v>
      </c>
      <c r="B27" t="s">
        <v>95</v>
      </c>
      <c r="C27" t="s">
        <v>95</v>
      </c>
      <c r="D27" t="s">
        <v>100</v>
      </c>
      <c r="E27" t="s">
        <v>100</v>
      </c>
      <c r="F27" t="s">
        <v>99</v>
      </c>
      <c r="G27" t="s">
        <v>99</v>
      </c>
      <c r="H27" t="s">
        <v>97</v>
      </c>
    </row>
    <row r="28" spans="1:16" x14ac:dyDescent="0.35">
      <c r="A28" t="s">
        <v>61</v>
      </c>
      <c r="B28">
        <v>0.66666666666666663</v>
      </c>
      <c r="C28">
        <v>0.15590239111558088</v>
      </c>
      <c r="D28">
        <v>0</v>
      </c>
      <c r="E28">
        <v>0</v>
      </c>
      <c r="F28">
        <f>'Collective Data'!J30</f>
        <v>0.10969387755102041</v>
      </c>
      <c r="G28">
        <f>'Collective Data'!K30</f>
        <v>8.0670348473683151E-2</v>
      </c>
      <c r="H28">
        <f t="shared" si="9"/>
        <v>0.55697278911564618</v>
      </c>
      <c r="I28">
        <f t="shared" si="10"/>
        <v>0.66666666666666663</v>
      </c>
      <c r="J28">
        <f t="shared" si="11"/>
        <v>0.10969387755102041</v>
      </c>
    </row>
    <row r="29" spans="1:16" x14ac:dyDescent="0.35">
      <c r="A29" t="s">
        <v>62</v>
      </c>
      <c r="B29">
        <v>0</v>
      </c>
      <c r="C29">
        <v>0</v>
      </c>
      <c r="D29">
        <v>0</v>
      </c>
      <c r="E29">
        <v>0</v>
      </c>
      <c r="F29">
        <f>'Collective Data'!J31</f>
        <v>7.1428571428571425E-2</v>
      </c>
      <c r="G29">
        <f>'Collective Data'!K31</f>
        <v>9.1053919885585449E-2</v>
      </c>
      <c r="H29">
        <f t="shared" si="9"/>
        <v>7.1428571428571425E-2</v>
      </c>
      <c r="I29">
        <f t="shared" si="10"/>
        <v>0</v>
      </c>
      <c r="J29">
        <f t="shared" si="11"/>
        <v>7.1428571428571425E-2</v>
      </c>
    </row>
    <row r="30" spans="1:16" x14ac:dyDescent="0.35">
      <c r="A30" t="s">
        <v>63</v>
      </c>
      <c r="B30">
        <v>0</v>
      </c>
      <c r="C30">
        <v>0</v>
      </c>
      <c r="D30">
        <v>0</v>
      </c>
      <c r="E30">
        <v>0</v>
      </c>
      <c r="F30">
        <f>'Collective Data'!J32</f>
        <v>0</v>
      </c>
      <c r="G30">
        <f>'Collective Data'!K32</f>
        <v>0</v>
      </c>
      <c r="H30">
        <f t="shared" si="9"/>
        <v>0</v>
      </c>
      <c r="I30">
        <f t="shared" si="10"/>
        <v>0</v>
      </c>
      <c r="J30">
        <f t="shared" si="11"/>
        <v>0</v>
      </c>
    </row>
    <row r="31" spans="1:16" x14ac:dyDescent="0.35">
      <c r="A31" t="s">
        <v>93</v>
      </c>
      <c r="B31">
        <v>0.95833333333333337</v>
      </c>
      <c r="C31">
        <v>0.15590239111558088</v>
      </c>
      <c r="D31">
        <v>8.3333333333333329E-2</v>
      </c>
      <c r="E31">
        <v>0.11785113019775792</v>
      </c>
      <c r="F31">
        <f>'Collective Data'!J33</f>
        <v>0</v>
      </c>
      <c r="G31">
        <f>'Collective Data'!K33</f>
        <v>0</v>
      </c>
      <c r="H31">
        <f t="shared" si="9"/>
        <v>0.95833333333333337</v>
      </c>
      <c r="I31">
        <f t="shared" si="10"/>
        <v>0.875</v>
      </c>
      <c r="J31">
        <f t="shared" si="11"/>
        <v>8.3333333333333329E-2</v>
      </c>
    </row>
    <row r="32" spans="1:16" x14ac:dyDescent="0.35">
      <c r="A32" t="s">
        <v>65</v>
      </c>
      <c r="B32">
        <v>0</v>
      </c>
      <c r="C32">
        <v>0</v>
      </c>
      <c r="D32">
        <v>0</v>
      </c>
      <c r="E32">
        <v>0</v>
      </c>
      <c r="F32">
        <f>'Collective Data'!J34</f>
        <v>0.36224489795918363</v>
      </c>
      <c r="G32">
        <f>'Collective Data'!K34</f>
        <v>7.3759348442862138E-2</v>
      </c>
      <c r="H32">
        <f t="shared" si="9"/>
        <v>0.36224489795918363</v>
      </c>
      <c r="I32">
        <f t="shared" si="10"/>
        <v>0</v>
      </c>
      <c r="J32">
        <f t="shared" si="11"/>
        <v>0.36224489795918363</v>
      </c>
    </row>
    <row r="33" spans="1:10" x14ac:dyDescent="0.35">
      <c r="A33" t="s">
        <v>66</v>
      </c>
      <c r="B33">
        <v>0</v>
      </c>
      <c r="C33">
        <v>0</v>
      </c>
      <c r="D33">
        <v>0</v>
      </c>
      <c r="E33">
        <v>0</v>
      </c>
      <c r="F33">
        <f>'Collective Data'!J35</f>
        <v>0.59948979591836726</v>
      </c>
      <c r="G33">
        <f>'Collective Data'!K35</f>
        <v>0.27096112118931071</v>
      </c>
      <c r="H33">
        <f t="shared" si="9"/>
        <v>0.59948979591836726</v>
      </c>
      <c r="I33">
        <f t="shared" si="10"/>
        <v>0</v>
      </c>
      <c r="J33">
        <f t="shared" si="11"/>
        <v>0.59948979591836726</v>
      </c>
    </row>
    <row r="34" spans="1:10" x14ac:dyDescent="0.35">
      <c r="A34" t="s">
        <v>67</v>
      </c>
      <c r="B34">
        <v>1.625</v>
      </c>
      <c r="C34">
        <v>0.30618621784789724</v>
      </c>
      <c r="D34">
        <v>8.3333333333333329E-2</v>
      </c>
      <c r="E34">
        <v>0.11785113019775792</v>
      </c>
      <c r="F34">
        <f>'Collective Data'!J36</f>
        <v>1.1428571428571428</v>
      </c>
      <c r="G34">
        <f>'Collective Data'!K36</f>
        <v>0.25379768577771239</v>
      </c>
      <c r="H34">
        <f>SQRT((B34-F34)^2)</f>
        <v>0.48214285714285721</v>
      </c>
      <c r="I34">
        <f>SQRT((B34-D34)^2)</f>
        <v>1.5416666666666667</v>
      </c>
      <c r="J34">
        <f>SQRT((D34-F34)^2)</f>
        <v>1.0595238095238095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87B2D-C18A-4503-9D53-63FD2696B06C}">
  <dimension ref="A1:J33"/>
  <sheetViews>
    <sheetView workbookViewId="0">
      <selection activeCell="G44" sqref="G44"/>
    </sheetView>
  </sheetViews>
  <sheetFormatPr baseColWidth="10" defaultRowHeight="14.5" x14ac:dyDescent="0.35"/>
  <cols>
    <col min="1" max="1" width="37.36328125" bestFit="1" customWidth="1"/>
    <col min="2" max="2" width="17.81640625" bestFit="1" customWidth="1"/>
    <col min="3" max="3" width="17" bestFit="1" customWidth="1"/>
    <col min="4" max="4" width="12.7265625" bestFit="1" customWidth="1"/>
    <col min="5" max="5" width="12.453125" bestFit="1" customWidth="1"/>
    <col min="6" max="6" width="12.7265625" bestFit="1" customWidth="1"/>
    <col min="7" max="7" width="17" bestFit="1" customWidth="1"/>
    <col min="8" max="8" width="17.81640625" bestFit="1" customWidth="1"/>
    <col min="9" max="9" width="12.453125" bestFit="1" customWidth="1"/>
  </cols>
  <sheetData>
    <row r="1" spans="1:10" x14ac:dyDescent="0.35">
      <c r="A1" s="1" t="s">
        <v>0</v>
      </c>
    </row>
    <row r="2" spans="1:10" x14ac:dyDescent="0.35">
      <c r="A2" t="s">
        <v>1</v>
      </c>
      <c r="B2" t="s">
        <v>2</v>
      </c>
      <c r="C2" t="s">
        <v>27</v>
      </c>
      <c r="D2" t="s">
        <v>30</v>
      </c>
      <c r="E2" t="s">
        <v>31</v>
      </c>
      <c r="F2" t="s">
        <v>28</v>
      </c>
      <c r="G2" t="s">
        <v>32</v>
      </c>
      <c r="H2" t="s">
        <v>33</v>
      </c>
      <c r="I2" t="s">
        <v>9</v>
      </c>
      <c r="J2" t="s">
        <v>14</v>
      </c>
    </row>
    <row r="3" spans="1:10" x14ac:dyDescent="0.35">
      <c r="A3" t="s">
        <v>10</v>
      </c>
      <c r="B3">
        <v>2180</v>
      </c>
      <c r="C3">
        <v>827</v>
      </c>
      <c r="D3">
        <v>1346</v>
      </c>
      <c r="E3">
        <v>1466</v>
      </c>
      <c r="F3">
        <v>1138</v>
      </c>
      <c r="G3">
        <v>1432</v>
      </c>
      <c r="H3">
        <v>639</v>
      </c>
      <c r="I3">
        <v>1006</v>
      </c>
      <c r="J3">
        <f>AVERAGE(B3:I3)</f>
        <v>1254.25</v>
      </c>
    </row>
    <row r="4" spans="1:10" x14ac:dyDescent="0.35">
      <c r="A4" t="s">
        <v>11</v>
      </c>
      <c r="B4">
        <v>10600</v>
      </c>
      <c r="C4">
        <v>8370</v>
      </c>
      <c r="D4">
        <v>9305</v>
      </c>
      <c r="E4">
        <v>9256</v>
      </c>
      <c r="F4">
        <v>4321</v>
      </c>
      <c r="G4">
        <v>8908</v>
      </c>
      <c r="H4">
        <v>8046</v>
      </c>
      <c r="I4">
        <v>3352</v>
      </c>
      <c r="J4">
        <f t="shared" ref="J4:J6" si="0">AVERAGE(B4:I4)</f>
        <v>7769.75</v>
      </c>
    </row>
    <row r="5" spans="1:10" x14ac:dyDescent="0.35">
      <c r="A5" t="s">
        <v>12</v>
      </c>
      <c r="B5">
        <v>19928</v>
      </c>
      <c r="C5">
        <v>18138</v>
      </c>
      <c r="D5">
        <v>17978</v>
      </c>
      <c r="E5">
        <v>13913</v>
      </c>
      <c r="F5">
        <v>11809</v>
      </c>
      <c r="G5">
        <v>8908</v>
      </c>
      <c r="H5">
        <v>11919</v>
      </c>
      <c r="I5">
        <v>9956</v>
      </c>
      <c r="J5">
        <f t="shared" si="0"/>
        <v>14068.625</v>
      </c>
    </row>
    <row r="6" spans="1:10" x14ac:dyDescent="0.35">
      <c r="A6" t="s">
        <v>13</v>
      </c>
      <c r="B6">
        <v>35995</v>
      </c>
      <c r="C6">
        <v>33438</v>
      </c>
      <c r="D6">
        <v>33963</v>
      </c>
      <c r="E6">
        <v>28363</v>
      </c>
      <c r="F6">
        <v>27083</v>
      </c>
      <c r="G6">
        <v>24711</v>
      </c>
      <c r="H6">
        <v>24937</v>
      </c>
      <c r="I6">
        <v>25087</v>
      </c>
      <c r="J6">
        <f t="shared" si="0"/>
        <v>29197.125</v>
      </c>
    </row>
    <row r="8" spans="1:10" x14ac:dyDescent="0.35">
      <c r="A8" s="1" t="s">
        <v>15</v>
      </c>
    </row>
    <row r="9" spans="1:10" x14ac:dyDescent="0.35">
      <c r="A9" t="s">
        <v>1</v>
      </c>
      <c r="B9" t="s">
        <v>26</v>
      </c>
      <c r="C9" t="s">
        <v>21</v>
      </c>
      <c r="D9" t="s">
        <v>4</v>
      </c>
      <c r="E9" t="s">
        <v>23</v>
      </c>
      <c r="F9" t="s">
        <v>24</v>
      </c>
      <c r="G9" t="s">
        <v>7</v>
      </c>
      <c r="H9" t="s">
        <v>34</v>
      </c>
      <c r="I9" t="s">
        <v>35</v>
      </c>
      <c r="J9" t="s">
        <v>14</v>
      </c>
    </row>
    <row r="10" spans="1:10" x14ac:dyDescent="0.35">
      <c r="A10" t="s">
        <v>10</v>
      </c>
      <c r="B10">
        <v>1644</v>
      </c>
      <c r="C10">
        <v>751</v>
      </c>
      <c r="D10">
        <v>1317</v>
      </c>
      <c r="E10">
        <v>1521</v>
      </c>
      <c r="F10">
        <v>822</v>
      </c>
      <c r="G10">
        <v>1206</v>
      </c>
      <c r="H10">
        <v>884</v>
      </c>
      <c r="I10">
        <v>898</v>
      </c>
      <c r="J10">
        <f>AVERAGE(B10:I10)</f>
        <v>1130.375</v>
      </c>
    </row>
    <row r="11" spans="1:10" x14ac:dyDescent="0.35">
      <c r="A11" t="s">
        <v>11</v>
      </c>
      <c r="B11">
        <v>3961</v>
      </c>
      <c r="C11">
        <v>9940</v>
      </c>
      <c r="D11">
        <v>5025</v>
      </c>
      <c r="E11">
        <v>3892</v>
      </c>
      <c r="F11">
        <v>8500</v>
      </c>
      <c r="G11">
        <v>10464</v>
      </c>
      <c r="H11">
        <v>3834</v>
      </c>
      <c r="I11">
        <v>3360</v>
      </c>
      <c r="J11">
        <f t="shared" ref="J11:J13" si="1">AVERAGE(B11:I11)</f>
        <v>6122</v>
      </c>
    </row>
    <row r="12" spans="1:10" x14ac:dyDescent="0.35">
      <c r="A12" t="s">
        <v>12</v>
      </c>
      <c r="B12">
        <v>9539</v>
      </c>
      <c r="C12">
        <v>18876</v>
      </c>
      <c r="D12">
        <v>11010</v>
      </c>
      <c r="E12">
        <v>9637</v>
      </c>
      <c r="F12">
        <v>17796</v>
      </c>
      <c r="G12">
        <v>20381</v>
      </c>
      <c r="H12">
        <v>19481</v>
      </c>
      <c r="I12">
        <v>18159</v>
      </c>
      <c r="J12">
        <f t="shared" si="1"/>
        <v>15609.875</v>
      </c>
    </row>
    <row r="13" spans="1:10" x14ac:dyDescent="0.35">
      <c r="A13" t="s">
        <v>13</v>
      </c>
      <c r="B13">
        <v>25436</v>
      </c>
      <c r="C13">
        <v>35223</v>
      </c>
      <c r="D13">
        <v>28385</v>
      </c>
      <c r="E13">
        <v>38167</v>
      </c>
      <c r="F13">
        <v>33807</v>
      </c>
      <c r="G13">
        <v>36479</v>
      </c>
      <c r="H13">
        <v>32413</v>
      </c>
      <c r="I13">
        <v>27625</v>
      </c>
      <c r="J13">
        <f t="shared" si="1"/>
        <v>32191.875</v>
      </c>
    </row>
    <row r="15" spans="1:10" x14ac:dyDescent="0.35">
      <c r="A15" s="1" t="s">
        <v>0</v>
      </c>
    </row>
    <row r="16" spans="1:10" x14ac:dyDescent="0.35">
      <c r="A16" t="s">
        <v>52</v>
      </c>
      <c r="B16" t="s">
        <v>53</v>
      </c>
      <c r="C16" t="s">
        <v>72</v>
      </c>
      <c r="D16" t="s">
        <v>73</v>
      </c>
      <c r="E16" t="s">
        <v>74</v>
      </c>
      <c r="F16" t="s">
        <v>75</v>
      </c>
      <c r="G16" t="s">
        <v>76</v>
      </c>
      <c r="H16" t="s">
        <v>77</v>
      </c>
      <c r="I16" t="s">
        <v>60</v>
      </c>
      <c r="J16" t="s">
        <v>14</v>
      </c>
    </row>
    <row r="17" spans="1:10" x14ac:dyDescent="0.35">
      <c r="A17" t="s">
        <v>61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f>AVERAGE(B17:I17)</f>
        <v>0.125</v>
      </c>
    </row>
    <row r="18" spans="1:10" x14ac:dyDescent="0.35">
      <c r="A18" t="s">
        <v>62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f t="shared" ref="J18:J33" si="2">AVERAGE(B18:I18)</f>
        <v>0.125</v>
      </c>
    </row>
    <row r="19" spans="1:10" x14ac:dyDescent="0.35">
      <c r="A19" t="s">
        <v>63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f t="shared" si="2"/>
        <v>0</v>
      </c>
    </row>
    <row r="20" spans="1:10" x14ac:dyDescent="0.35">
      <c r="A20" t="s">
        <v>93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f t="shared" si="2"/>
        <v>0</v>
      </c>
    </row>
    <row r="21" spans="1:10" x14ac:dyDescent="0.35">
      <c r="A21" t="s">
        <v>65</v>
      </c>
      <c r="B21">
        <v>1</v>
      </c>
      <c r="C21">
        <v>1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f t="shared" si="2"/>
        <v>0.375</v>
      </c>
    </row>
    <row r="22" spans="1:10" x14ac:dyDescent="0.35">
      <c r="A22" t="s">
        <v>66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1</v>
      </c>
      <c r="J22">
        <f t="shared" si="2"/>
        <v>0.375</v>
      </c>
    </row>
    <row r="23" spans="1:10" x14ac:dyDescent="0.35">
      <c r="A23" t="s">
        <v>67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f t="shared" si="2"/>
        <v>1</v>
      </c>
    </row>
    <row r="25" spans="1:10" x14ac:dyDescent="0.35">
      <c r="A25" s="1" t="s">
        <v>15</v>
      </c>
    </row>
    <row r="26" spans="1:10" x14ac:dyDescent="0.35">
      <c r="A26" t="s">
        <v>52</v>
      </c>
      <c r="B26" t="s">
        <v>78</v>
      </c>
      <c r="C26" t="s">
        <v>79</v>
      </c>
      <c r="D26" t="s">
        <v>55</v>
      </c>
      <c r="E26" t="s">
        <v>80</v>
      </c>
      <c r="F26" t="s">
        <v>81</v>
      </c>
      <c r="G26" t="s">
        <v>58</v>
      </c>
      <c r="H26" t="s">
        <v>82</v>
      </c>
      <c r="I26" t="s">
        <v>83</v>
      </c>
      <c r="J26" t="s">
        <v>14</v>
      </c>
    </row>
    <row r="27" spans="1:10" x14ac:dyDescent="0.35">
      <c r="A27" t="s">
        <v>61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f t="shared" si="2"/>
        <v>0</v>
      </c>
    </row>
    <row r="28" spans="1:10" x14ac:dyDescent="0.35">
      <c r="A28" t="s">
        <v>62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f t="shared" si="2"/>
        <v>0.125</v>
      </c>
    </row>
    <row r="29" spans="1:10" x14ac:dyDescent="0.35">
      <c r="A29" t="s">
        <v>63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f t="shared" si="2"/>
        <v>0</v>
      </c>
    </row>
    <row r="30" spans="1:10" x14ac:dyDescent="0.35">
      <c r="A30" t="s">
        <v>93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f t="shared" si="2"/>
        <v>0</v>
      </c>
    </row>
    <row r="31" spans="1:10" x14ac:dyDescent="0.35">
      <c r="A31" t="s">
        <v>65</v>
      </c>
      <c r="B31">
        <v>0</v>
      </c>
      <c r="C31">
        <v>1</v>
      </c>
      <c r="D31">
        <v>1</v>
      </c>
      <c r="E31">
        <v>2</v>
      </c>
      <c r="F31">
        <v>1</v>
      </c>
      <c r="G31">
        <v>0</v>
      </c>
      <c r="H31">
        <v>0</v>
      </c>
      <c r="I31">
        <v>0</v>
      </c>
      <c r="J31">
        <f t="shared" si="2"/>
        <v>0.625</v>
      </c>
    </row>
    <row r="32" spans="1:10" x14ac:dyDescent="0.35">
      <c r="A32" t="s">
        <v>66</v>
      </c>
      <c r="B32">
        <v>1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1</v>
      </c>
      <c r="J32">
        <f t="shared" si="2"/>
        <v>0.375</v>
      </c>
    </row>
    <row r="33" spans="1:10" x14ac:dyDescent="0.35">
      <c r="A33" t="s">
        <v>67</v>
      </c>
      <c r="B33">
        <v>1</v>
      </c>
      <c r="C33">
        <v>1</v>
      </c>
      <c r="D33">
        <v>1</v>
      </c>
      <c r="E33">
        <v>2</v>
      </c>
      <c r="F33">
        <v>1</v>
      </c>
      <c r="G33">
        <v>1</v>
      </c>
      <c r="H33">
        <v>1</v>
      </c>
      <c r="I33">
        <v>1</v>
      </c>
      <c r="J33">
        <f t="shared" si="2"/>
        <v>1.125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03C8F-9C89-4049-9939-44ED97ADA4DB}">
  <dimension ref="A1:J33"/>
  <sheetViews>
    <sheetView workbookViewId="0">
      <selection activeCell="G27" sqref="G27:G33"/>
    </sheetView>
  </sheetViews>
  <sheetFormatPr baseColWidth="10" defaultRowHeight="14.5" x14ac:dyDescent="0.35"/>
  <cols>
    <col min="1" max="1" width="37.36328125" bestFit="1" customWidth="1"/>
    <col min="2" max="2" width="12.7265625" bestFit="1" customWidth="1"/>
    <col min="3" max="3" width="17" bestFit="1" customWidth="1"/>
    <col min="4" max="4" width="12.453125" bestFit="1" customWidth="1"/>
    <col min="5" max="6" width="17.81640625" bestFit="1" customWidth="1"/>
    <col min="7" max="7" width="12.453125" bestFit="1" customWidth="1"/>
    <col min="8" max="8" width="17" bestFit="1" customWidth="1"/>
    <col min="9" max="9" width="12.7265625" bestFit="1" customWidth="1"/>
  </cols>
  <sheetData>
    <row r="1" spans="1:10" x14ac:dyDescent="0.35">
      <c r="A1" s="1" t="s">
        <v>0</v>
      </c>
    </row>
    <row r="2" spans="1:10" x14ac:dyDescent="0.35">
      <c r="A2" t="s">
        <v>1</v>
      </c>
      <c r="B2" t="s">
        <v>20</v>
      </c>
      <c r="C2" t="s">
        <v>36</v>
      </c>
      <c r="D2" t="s">
        <v>30</v>
      </c>
      <c r="E2" t="s">
        <v>18</v>
      </c>
      <c r="F2" t="s">
        <v>28</v>
      </c>
      <c r="G2" t="s">
        <v>37</v>
      </c>
      <c r="H2" t="s">
        <v>34</v>
      </c>
      <c r="I2" t="s">
        <v>29</v>
      </c>
      <c r="J2" t="s">
        <v>14</v>
      </c>
    </row>
    <row r="3" spans="1:10" x14ac:dyDescent="0.35">
      <c r="A3" t="s">
        <v>10</v>
      </c>
      <c r="D3">
        <v>7146</v>
      </c>
      <c r="F3">
        <v>9102</v>
      </c>
      <c r="H3">
        <v>6787</v>
      </c>
      <c r="I3">
        <v>5193</v>
      </c>
      <c r="J3">
        <f>AVERAGE(D3:I3)</f>
        <v>7057</v>
      </c>
    </row>
    <row r="4" spans="1:10" x14ac:dyDescent="0.35">
      <c r="A4" t="s">
        <v>11</v>
      </c>
      <c r="D4">
        <v>13928</v>
      </c>
      <c r="F4">
        <v>21437</v>
      </c>
      <c r="H4">
        <v>10095</v>
      </c>
      <c r="I4">
        <v>7555</v>
      </c>
      <c r="J4">
        <f t="shared" ref="J4:J6" si="0">AVERAGE(D4:I4)</f>
        <v>13253.75</v>
      </c>
    </row>
    <row r="5" spans="1:10" x14ac:dyDescent="0.35">
      <c r="A5" t="s">
        <v>12</v>
      </c>
      <c r="D5">
        <v>24451</v>
      </c>
      <c r="F5">
        <v>34734</v>
      </c>
      <c r="H5">
        <v>22016</v>
      </c>
      <c r="I5">
        <v>24389</v>
      </c>
      <c r="J5">
        <f t="shared" si="0"/>
        <v>26397.5</v>
      </c>
    </row>
    <row r="6" spans="1:10" x14ac:dyDescent="0.35">
      <c r="A6" t="s">
        <v>13</v>
      </c>
      <c r="D6">
        <v>50069</v>
      </c>
      <c r="F6">
        <v>51859</v>
      </c>
      <c r="H6">
        <v>48621</v>
      </c>
      <c r="I6">
        <v>48704</v>
      </c>
      <c r="J6">
        <f t="shared" si="0"/>
        <v>49813.25</v>
      </c>
    </row>
    <row r="8" spans="1:10" x14ac:dyDescent="0.35">
      <c r="A8" s="1" t="s">
        <v>15</v>
      </c>
    </row>
    <row r="9" spans="1:10" x14ac:dyDescent="0.35">
      <c r="A9" t="s">
        <v>1</v>
      </c>
      <c r="B9" t="s">
        <v>26</v>
      </c>
      <c r="C9" t="s">
        <v>27</v>
      </c>
      <c r="D9" t="s">
        <v>22</v>
      </c>
      <c r="E9" t="s">
        <v>23</v>
      </c>
      <c r="F9" t="s">
        <v>6</v>
      </c>
      <c r="G9" t="s">
        <v>7</v>
      </c>
      <c r="H9" t="s">
        <v>8</v>
      </c>
      <c r="I9" t="s">
        <v>35</v>
      </c>
      <c r="J9" t="s">
        <v>14</v>
      </c>
    </row>
    <row r="10" spans="1:10" x14ac:dyDescent="0.35">
      <c r="A10" t="s">
        <v>10</v>
      </c>
      <c r="B10">
        <v>2674</v>
      </c>
      <c r="C10">
        <v>4531</v>
      </c>
      <c r="D10">
        <v>2306</v>
      </c>
      <c r="E10">
        <v>2865</v>
      </c>
      <c r="F10">
        <v>3429</v>
      </c>
      <c r="H10">
        <v>3936</v>
      </c>
      <c r="I10">
        <v>3130</v>
      </c>
      <c r="J10">
        <f>AVERAGE(B10:I10)</f>
        <v>3267.2857142857142</v>
      </c>
    </row>
    <row r="11" spans="1:10" x14ac:dyDescent="0.35">
      <c r="A11" t="s">
        <v>11</v>
      </c>
      <c r="B11">
        <v>7936</v>
      </c>
      <c r="C11">
        <v>16520</v>
      </c>
      <c r="D11">
        <v>10753</v>
      </c>
      <c r="E11">
        <v>14237</v>
      </c>
      <c r="F11">
        <v>13124</v>
      </c>
      <c r="H11">
        <v>7007</v>
      </c>
      <c r="I11">
        <v>6038</v>
      </c>
      <c r="J11">
        <f t="shared" ref="J11:J13" si="1">AVERAGE(B11:I11)</f>
        <v>10802.142857142857</v>
      </c>
    </row>
    <row r="12" spans="1:10" x14ac:dyDescent="0.35">
      <c r="A12" t="s">
        <v>12</v>
      </c>
      <c r="B12">
        <v>26343</v>
      </c>
      <c r="C12">
        <v>22899</v>
      </c>
      <c r="D12">
        <v>19970</v>
      </c>
      <c r="E12">
        <v>22551</v>
      </c>
      <c r="F12">
        <v>22413</v>
      </c>
      <c r="H12">
        <v>24960</v>
      </c>
      <c r="I12">
        <v>23049</v>
      </c>
      <c r="J12">
        <f t="shared" si="1"/>
        <v>23169.285714285714</v>
      </c>
    </row>
    <row r="13" spans="1:10" x14ac:dyDescent="0.35">
      <c r="A13" t="s">
        <v>13</v>
      </c>
      <c r="B13">
        <v>50691</v>
      </c>
      <c r="C13">
        <v>46238</v>
      </c>
      <c r="D13">
        <v>42852</v>
      </c>
      <c r="E13">
        <v>48890</v>
      </c>
      <c r="F13">
        <v>43591</v>
      </c>
      <c r="H13">
        <v>47726</v>
      </c>
      <c r="I13">
        <v>38359</v>
      </c>
      <c r="J13">
        <f t="shared" si="1"/>
        <v>45478.142857142855</v>
      </c>
    </row>
    <row r="15" spans="1:10" x14ac:dyDescent="0.35">
      <c r="A15" s="1" t="s">
        <v>0</v>
      </c>
    </row>
    <row r="16" spans="1:10" x14ac:dyDescent="0.35">
      <c r="A16" t="s">
        <v>52</v>
      </c>
      <c r="B16" t="s">
        <v>84</v>
      </c>
      <c r="C16" t="s">
        <v>85</v>
      </c>
      <c r="D16" t="s">
        <v>73</v>
      </c>
      <c r="E16" t="s">
        <v>70</v>
      </c>
      <c r="F16" t="s">
        <v>75</v>
      </c>
      <c r="G16" t="s">
        <v>86</v>
      </c>
      <c r="H16" t="s">
        <v>82</v>
      </c>
      <c r="I16" t="s">
        <v>87</v>
      </c>
      <c r="J16" t="s">
        <v>14</v>
      </c>
    </row>
    <row r="17" spans="1:10" x14ac:dyDescent="0.35">
      <c r="A17" t="s">
        <v>61</v>
      </c>
      <c r="D17">
        <v>0</v>
      </c>
      <c r="F17">
        <v>0</v>
      </c>
      <c r="H17">
        <v>0</v>
      </c>
      <c r="I17">
        <v>0</v>
      </c>
      <c r="J17">
        <f>AVERAGE(B17:I17)</f>
        <v>0</v>
      </c>
    </row>
    <row r="18" spans="1:10" x14ac:dyDescent="0.35">
      <c r="A18" t="s">
        <v>62</v>
      </c>
      <c r="D18">
        <v>1</v>
      </c>
      <c r="F18">
        <v>0</v>
      </c>
      <c r="H18">
        <v>0</v>
      </c>
      <c r="I18">
        <v>0</v>
      </c>
      <c r="J18">
        <f t="shared" ref="J18:J33" si="2">AVERAGE(B18:I18)</f>
        <v>0.25</v>
      </c>
    </row>
    <row r="19" spans="1:10" x14ac:dyDescent="0.35">
      <c r="A19" t="s">
        <v>63</v>
      </c>
      <c r="D19">
        <v>0</v>
      </c>
      <c r="F19">
        <v>0</v>
      </c>
      <c r="H19">
        <v>0</v>
      </c>
      <c r="I19">
        <v>0</v>
      </c>
      <c r="J19">
        <f t="shared" si="2"/>
        <v>0</v>
      </c>
    </row>
    <row r="20" spans="1:10" x14ac:dyDescent="0.35">
      <c r="A20" t="s">
        <v>93</v>
      </c>
      <c r="D20">
        <v>0</v>
      </c>
      <c r="F20">
        <v>0</v>
      </c>
      <c r="H20">
        <v>0</v>
      </c>
      <c r="I20">
        <v>0</v>
      </c>
      <c r="J20">
        <f t="shared" si="2"/>
        <v>0</v>
      </c>
    </row>
    <row r="21" spans="1:10" x14ac:dyDescent="0.35">
      <c r="A21" t="s">
        <v>65</v>
      </c>
      <c r="D21">
        <v>0</v>
      </c>
      <c r="F21">
        <v>0</v>
      </c>
      <c r="H21">
        <v>0</v>
      </c>
      <c r="I21">
        <v>1</v>
      </c>
      <c r="J21">
        <f t="shared" si="2"/>
        <v>0.25</v>
      </c>
    </row>
    <row r="22" spans="1:10" x14ac:dyDescent="0.35">
      <c r="A22" t="s">
        <v>66</v>
      </c>
      <c r="D22">
        <v>1</v>
      </c>
      <c r="F22">
        <v>1</v>
      </c>
      <c r="H22">
        <v>3</v>
      </c>
      <c r="I22">
        <v>0</v>
      </c>
      <c r="J22">
        <f t="shared" si="2"/>
        <v>1.25</v>
      </c>
    </row>
    <row r="23" spans="1:10" x14ac:dyDescent="0.35">
      <c r="A23" t="s">
        <v>67</v>
      </c>
      <c r="D23">
        <v>2</v>
      </c>
      <c r="F23">
        <v>1</v>
      </c>
      <c r="H23">
        <v>3</v>
      </c>
      <c r="I23">
        <v>1</v>
      </c>
      <c r="J23">
        <f t="shared" si="2"/>
        <v>1.75</v>
      </c>
    </row>
    <row r="25" spans="1:10" x14ac:dyDescent="0.35">
      <c r="A25" s="1" t="s">
        <v>15</v>
      </c>
    </row>
    <row r="26" spans="1:10" x14ac:dyDescent="0.35">
      <c r="A26" t="s">
        <v>52</v>
      </c>
      <c r="B26" t="s">
        <v>78</v>
      </c>
      <c r="C26" t="s">
        <v>72</v>
      </c>
      <c r="D26" t="s">
        <v>88</v>
      </c>
      <c r="E26" t="s">
        <v>80</v>
      </c>
      <c r="F26" t="s">
        <v>57</v>
      </c>
      <c r="G26" t="s">
        <v>58</v>
      </c>
      <c r="H26" t="s">
        <v>59</v>
      </c>
      <c r="I26" t="s">
        <v>83</v>
      </c>
      <c r="J26" t="s">
        <v>14</v>
      </c>
    </row>
    <row r="27" spans="1:10" x14ac:dyDescent="0.35">
      <c r="A27" t="s">
        <v>61</v>
      </c>
      <c r="B27">
        <v>0</v>
      </c>
      <c r="C27">
        <v>1</v>
      </c>
      <c r="D27">
        <v>0</v>
      </c>
      <c r="E27">
        <v>0</v>
      </c>
      <c r="F27">
        <v>0</v>
      </c>
      <c r="H27">
        <v>0</v>
      </c>
      <c r="I27">
        <v>0</v>
      </c>
      <c r="J27">
        <f t="shared" si="2"/>
        <v>0.14285714285714285</v>
      </c>
    </row>
    <row r="28" spans="1:10" x14ac:dyDescent="0.35">
      <c r="A28" t="s">
        <v>62</v>
      </c>
      <c r="B28">
        <v>0</v>
      </c>
      <c r="C28">
        <v>0</v>
      </c>
      <c r="D28">
        <v>0</v>
      </c>
      <c r="E28">
        <v>0</v>
      </c>
      <c r="F28">
        <v>0</v>
      </c>
      <c r="H28">
        <v>0</v>
      </c>
      <c r="I28">
        <v>0</v>
      </c>
      <c r="J28">
        <f t="shared" si="2"/>
        <v>0</v>
      </c>
    </row>
    <row r="29" spans="1:10" x14ac:dyDescent="0.35">
      <c r="A29" t="s">
        <v>63</v>
      </c>
      <c r="B29">
        <v>0</v>
      </c>
      <c r="C29">
        <v>0</v>
      </c>
      <c r="D29">
        <v>0</v>
      </c>
      <c r="E29">
        <v>1</v>
      </c>
      <c r="F29">
        <v>1</v>
      </c>
      <c r="H29">
        <v>0</v>
      </c>
      <c r="I29">
        <v>2</v>
      </c>
      <c r="J29">
        <f t="shared" si="2"/>
        <v>0.5714285714285714</v>
      </c>
    </row>
    <row r="30" spans="1:10" x14ac:dyDescent="0.35">
      <c r="A30" t="s">
        <v>93</v>
      </c>
      <c r="B30">
        <v>0</v>
      </c>
      <c r="C30">
        <v>0</v>
      </c>
      <c r="D30">
        <v>0</v>
      </c>
      <c r="E30">
        <v>0</v>
      </c>
      <c r="F30">
        <v>0</v>
      </c>
      <c r="H30">
        <v>0</v>
      </c>
      <c r="I30">
        <v>0</v>
      </c>
      <c r="J30">
        <f t="shared" si="2"/>
        <v>0</v>
      </c>
    </row>
    <row r="31" spans="1:10" x14ac:dyDescent="0.35">
      <c r="A31" t="s">
        <v>65</v>
      </c>
      <c r="B31">
        <v>0</v>
      </c>
      <c r="C31">
        <v>1</v>
      </c>
      <c r="D31">
        <v>0</v>
      </c>
      <c r="E31">
        <v>1</v>
      </c>
      <c r="F31">
        <v>1</v>
      </c>
      <c r="H31">
        <v>1</v>
      </c>
      <c r="I31">
        <v>0</v>
      </c>
      <c r="J31">
        <f t="shared" si="2"/>
        <v>0.5714285714285714</v>
      </c>
    </row>
    <row r="32" spans="1:10" x14ac:dyDescent="0.35">
      <c r="A32" t="s">
        <v>66</v>
      </c>
      <c r="B32">
        <v>1</v>
      </c>
      <c r="C32">
        <v>0</v>
      </c>
      <c r="D32">
        <v>1</v>
      </c>
      <c r="E32">
        <v>0</v>
      </c>
      <c r="F32">
        <v>0</v>
      </c>
      <c r="H32">
        <v>0</v>
      </c>
      <c r="I32">
        <v>1</v>
      </c>
      <c r="J32">
        <f t="shared" si="2"/>
        <v>0.42857142857142855</v>
      </c>
    </row>
    <row r="33" spans="1:10" x14ac:dyDescent="0.35">
      <c r="A33" t="s">
        <v>67</v>
      </c>
      <c r="B33">
        <v>1</v>
      </c>
      <c r="C33">
        <v>2</v>
      </c>
      <c r="D33">
        <v>1</v>
      </c>
      <c r="E33">
        <v>2</v>
      </c>
      <c r="F33">
        <v>2</v>
      </c>
      <c r="H33">
        <v>1</v>
      </c>
      <c r="I33">
        <v>3</v>
      </c>
      <c r="J33">
        <f t="shared" si="2"/>
        <v>1.7142857142857142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57A9E-BAF0-4550-AA15-16AEE60B6DFF}">
  <dimension ref="A1:J33"/>
  <sheetViews>
    <sheetView workbookViewId="0">
      <selection activeCell="B17" sqref="B17:B23"/>
    </sheetView>
  </sheetViews>
  <sheetFormatPr baseColWidth="10" defaultRowHeight="14.5" x14ac:dyDescent="0.35"/>
  <cols>
    <col min="1" max="1" width="37.36328125" bestFit="1" customWidth="1"/>
    <col min="2" max="2" width="12.7265625" bestFit="1" customWidth="1"/>
    <col min="3" max="3" width="17" bestFit="1" customWidth="1"/>
    <col min="4" max="5" width="12.453125" bestFit="1" customWidth="1"/>
    <col min="6" max="6" width="17.81640625" bestFit="1" customWidth="1"/>
    <col min="7" max="7" width="17" bestFit="1" customWidth="1"/>
    <col min="8" max="8" width="12.7265625" bestFit="1" customWidth="1"/>
    <col min="9" max="9" width="17.81640625" bestFit="1" customWidth="1"/>
  </cols>
  <sheetData>
    <row r="1" spans="1:10" x14ac:dyDescent="0.35">
      <c r="A1" s="1" t="s">
        <v>0</v>
      </c>
    </row>
    <row r="2" spans="1:10" x14ac:dyDescent="0.35">
      <c r="A2" t="s">
        <v>1</v>
      </c>
      <c r="B2" t="s">
        <v>20</v>
      </c>
      <c r="C2" t="s">
        <v>3</v>
      </c>
      <c r="D2" t="s">
        <v>4</v>
      </c>
      <c r="E2" t="s">
        <v>5</v>
      </c>
      <c r="F2" t="s">
        <v>38</v>
      </c>
      <c r="G2" t="s">
        <v>37</v>
      </c>
      <c r="H2" t="s">
        <v>33</v>
      </c>
      <c r="I2" t="s">
        <v>9</v>
      </c>
      <c r="J2" t="s">
        <v>14</v>
      </c>
    </row>
    <row r="3" spans="1:10" x14ac:dyDescent="0.35">
      <c r="A3" t="s">
        <v>10</v>
      </c>
      <c r="C3">
        <v>3144</v>
      </c>
      <c r="D3">
        <v>1430</v>
      </c>
      <c r="E3">
        <v>1385</v>
      </c>
      <c r="F3">
        <v>2488</v>
      </c>
      <c r="G3">
        <v>2437</v>
      </c>
      <c r="H3">
        <v>2006</v>
      </c>
      <c r="I3">
        <v>1471</v>
      </c>
      <c r="J3">
        <f>AVERAGE(C3:I3)</f>
        <v>2051.5714285714284</v>
      </c>
    </row>
    <row r="4" spans="1:10" x14ac:dyDescent="0.35">
      <c r="A4" t="s">
        <v>11</v>
      </c>
      <c r="C4">
        <v>12127</v>
      </c>
      <c r="D4">
        <v>10746</v>
      </c>
      <c r="E4">
        <v>16437</v>
      </c>
      <c r="F4">
        <v>10408</v>
      </c>
      <c r="G4">
        <v>4778</v>
      </c>
      <c r="H4">
        <v>5119</v>
      </c>
      <c r="I4">
        <v>9527</v>
      </c>
      <c r="J4">
        <f t="shared" ref="J4:J6" si="0">AVERAGE(C4:I4)</f>
        <v>9877.4285714285706</v>
      </c>
    </row>
    <row r="5" spans="1:10" x14ac:dyDescent="0.35">
      <c r="A5" t="s">
        <v>12</v>
      </c>
      <c r="C5">
        <v>21856</v>
      </c>
      <c r="D5">
        <v>22277</v>
      </c>
      <c r="E5">
        <v>16046</v>
      </c>
      <c r="F5">
        <v>23696</v>
      </c>
      <c r="G5">
        <v>12212</v>
      </c>
      <c r="H5">
        <v>11745</v>
      </c>
      <c r="I5">
        <v>9528</v>
      </c>
      <c r="J5">
        <f t="shared" si="0"/>
        <v>16765.714285714286</v>
      </c>
    </row>
    <row r="6" spans="1:10" x14ac:dyDescent="0.35">
      <c r="A6" t="s">
        <v>13</v>
      </c>
      <c r="C6">
        <v>41836</v>
      </c>
      <c r="D6">
        <v>38434</v>
      </c>
      <c r="E6">
        <v>32479</v>
      </c>
      <c r="F6">
        <v>40389</v>
      </c>
      <c r="G6">
        <v>30296</v>
      </c>
      <c r="H6">
        <v>22162</v>
      </c>
      <c r="I6">
        <v>27875</v>
      </c>
      <c r="J6">
        <f t="shared" si="0"/>
        <v>33353</v>
      </c>
    </row>
    <row r="8" spans="1:10" x14ac:dyDescent="0.35">
      <c r="A8" s="1" t="s">
        <v>15</v>
      </c>
    </row>
    <row r="9" spans="1:10" x14ac:dyDescent="0.35">
      <c r="A9" t="s">
        <v>1</v>
      </c>
      <c r="B9" t="s">
        <v>26</v>
      </c>
      <c r="C9" t="s">
        <v>27</v>
      </c>
      <c r="D9" t="s">
        <v>22</v>
      </c>
      <c r="E9" t="s">
        <v>31</v>
      </c>
      <c r="F9" t="s">
        <v>6</v>
      </c>
      <c r="G9" t="s">
        <v>32</v>
      </c>
      <c r="H9" t="s">
        <v>25</v>
      </c>
      <c r="I9" t="s">
        <v>29</v>
      </c>
      <c r="J9" t="s">
        <v>14</v>
      </c>
    </row>
    <row r="10" spans="1:10" x14ac:dyDescent="0.35">
      <c r="A10" t="s">
        <v>10</v>
      </c>
      <c r="B10">
        <v>1297</v>
      </c>
      <c r="C10">
        <v>2364</v>
      </c>
      <c r="D10">
        <v>1013</v>
      </c>
      <c r="E10">
        <v>1063</v>
      </c>
      <c r="F10">
        <v>1388</v>
      </c>
      <c r="G10">
        <v>1314</v>
      </c>
      <c r="H10">
        <v>1169</v>
      </c>
      <c r="I10">
        <v>903</v>
      </c>
      <c r="J10">
        <f>AVERAGE(B10:I10)</f>
        <v>1313.875</v>
      </c>
    </row>
    <row r="11" spans="1:10" x14ac:dyDescent="0.35">
      <c r="A11" t="s">
        <v>11</v>
      </c>
      <c r="B11">
        <v>6250</v>
      </c>
      <c r="C11">
        <v>10415</v>
      </c>
      <c r="D11">
        <v>3772</v>
      </c>
      <c r="E11">
        <v>3819</v>
      </c>
      <c r="F11">
        <v>4220</v>
      </c>
      <c r="G11">
        <v>6047</v>
      </c>
      <c r="H11">
        <v>3969</v>
      </c>
      <c r="I11">
        <v>3444</v>
      </c>
      <c r="J11">
        <f t="shared" ref="J11:J13" si="1">AVERAGE(B11:I11)</f>
        <v>5242</v>
      </c>
    </row>
    <row r="12" spans="1:10" x14ac:dyDescent="0.35">
      <c r="A12" t="s">
        <v>12</v>
      </c>
      <c r="B12">
        <v>22889</v>
      </c>
      <c r="C12">
        <v>21858</v>
      </c>
      <c r="D12">
        <v>9716</v>
      </c>
      <c r="E12">
        <v>10397</v>
      </c>
      <c r="F12">
        <v>9638</v>
      </c>
      <c r="G12">
        <v>13002</v>
      </c>
      <c r="H12">
        <v>10650</v>
      </c>
      <c r="I12">
        <v>14828</v>
      </c>
      <c r="J12">
        <f t="shared" si="1"/>
        <v>14122.25</v>
      </c>
    </row>
    <row r="13" spans="1:10" x14ac:dyDescent="0.35">
      <c r="A13" t="s">
        <v>13</v>
      </c>
      <c r="B13">
        <v>40719</v>
      </c>
      <c r="C13">
        <v>30709</v>
      </c>
      <c r="D13">
        <v>29376</v>
      </c>
      <c r="E13">
        <v>28958</v>
      </c>
      <c r="F13">
        <v>29716</v>
      </c>
      <c r="G13">
        <v>33659</v>
      </c>
      <c r="H13">
        <v>20691</v>
      </c>
      <c r="I13">
        <v>34440</v>
      </c>
      <c r="J13">
        <f t="shared" si="1"/>
        <v>31033.5</v>
      </c>
    </row>
    <row r="15" spans="1:10" x14ac:dyDescent="0.35">
      <c r="A15" s="1" t="s">
        <v>0</v>
      </c>
    </row>
    <row r="16" spans="1:10" x14ac:dyDescent="0.35">
      <c r="A16" t="s">
        <v>52</v>
      </c>
      <c r="B16" t="s">
        <v>84</v>
      </c>
      <c r="C16" t="s">
        <v>54</v>
      </c>
      <c r="D16" t="s">
        <v>55</v>
      </c>
      <c r="E16" t="s">
        <v>56</v>
      </c>
      <c r="F16" t="s">
        <v>89</v>
      </c>
      <c r="G16" t="s">
        <v>86</v>
      </c>
      <c r="H16" t="s">
        <v>77</v>
      </c>
      <c r="I16" t="s">
        <v>60</v>
      </c>
      <c r="J16" t="s">
        <v>14</v>
      </c>
    </row>
    <row r="17" spans="1:10" x14ac:dyDescent="0.35">
      <c r="A17" t="s">
        <v>61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f>AVERAGE(B17:I17)</f>
        <v>0.14285714285714285</v>
      </c>
    </row>
    <row r="18" spans="1:10" x14ac:dyDescent="0.35">
      <c r="A18" t="s">
        <v>62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f t="shared" ref="J18:J33" si="2">AVERAGE(B18:I18)</f>
        <v>0</v>
      </c>
    </row>
    <row r="19" spans="1:10" x14ac:dyDescent="0.35">
      <c r="A19" t="s">
        <v>63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f t="shared" si="2"/>
        <v>0</v>
      </c>
    </row>
    <row r="20" spans="1:10" x14ac:dyDescent="0.35">
      <c r="A20" t="s">
        <v>93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f t="shared" si="2"/>
        <v>0</v>
      </c>
    </row>
    <row r="21" spans="1:10" x14ac:dyDescent="0.35">
      <c r="A21" t="s">
        <v>65</v>
      </c>
      <c r="C21">
        <v>0</v>
      </c>
      <c r="D21">
        <v>1</v>
      </c>
      <c r="E21">
        <v>0</v>
      </c>
      <c r="F21">
        <v>0</v>
      </c>
      <c r="G21">
        <v>1</v>
      </c>
      <c r="H21">
        <v>0</v>
      </c>
      <c r="I21">
        <v>0</v>
      </c>
      <c r="J21">
        <f t="shared" si="2"/>
        <v>0.2857142857142857</v>
      </c>
    </row>
    <row r="22" spans="1:10" x14ac:dyDescent="0.35">
      <c r="A22" t="s">
        <v>66</v>
      </c>
      <c r="C22">
        <v>1</v>
      </c>
      <c r="D22">
        <v>0</v>
      </c>
      <c r="E22">
        <v>1</v>
      </c>
      <c r="F22">
        <v>1</v>
      </c>
      <c r="G22">
        <v>0</v>
      </c>
      <c r="H22">
        <v>0</v>
      </c>
      <c r="I22">
        <v>1</v>
      </c>
      <c r="J22">
        <f t="shared" si="2"/>
        <v>0.5714285714285714</v>
      </c>
    </row>
    <row r="23" spans="1:10" x14ac:dyDescent="0.35">
      <c r="A23" t="s">
        <v>67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f t="shared" si="2"/>
        <v>1</v>
      </c>
    </row>
    <row r="25" spans="1:10" x14ac:dyDescent="0.35">
      <c r="A25" s="1" t="s">
        <v>15</v>
      </c>
    </row>
    <row r="26" spans="1:10" x14ac:dyDescent="0.35">
      <c r="A26" t="s">
        <v>52</v>
      </c>
      <c r="B26" t="s">
        <v>78</v>
      </c>
      <c r="C26" t="s">
        <v>72</v>
      </c>
      <c r="D26" t="s">
        <v>88</v>
      </c>
      <c r="E26" t="s">
        <v>74</v>
      </c>
      <c r="F26" t="s">
        <v>57</v>
      </c>
      <c r="G26" t="s">
        <v>76</v>
      </c>
      <c r="H26" t="s">
        <v>90</v>
      </c>
      <c r="I26" t="s">
        <v>87</v>
      </c>
      <c r="J26" t="s">
        <v>14</v>
      </c>
    </row>
    <row r="27" spans="1:10" x14ac:dyDescent="0.35">
      <c r="A27" t="s">
        <v>61</v>
      </c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f t="shared" si="2"/>
        <v>0.25</v>
      </c>
    </row>
    <row r="28" spans="1:10" x14ac:dyDescent="0.35">
      <c r="A28" t="s">
        <v>62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f t="shared" si="2"/>
        <v>0.125</v>
      </c>
    </row>
    <row r="29" spans="1:10" x14ac:dyDescent="0.35">
      <c r="A29" t="s">
        <v>63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f t="shared" si="2"/>
        <v>0</v>
      </c>
    </row>
    <row r="30" spans="1:10" x14ac:dyDescent="0.35">
      <c r="A30" t="s">
        <v>93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f t="shared" si="2"/>
        <v>0</v>
      </c>
    </row>
    <row r="31" spans="1:10" x14ac:dyDescent="0.35">
      <c r="A31" t="s">
        <v>65</v>
      </c>
      <c r="B31">
        <v>0</v>
      </c>
      <c r="C31">
        <v>1</v>
      </c>
      <c r="D31">
        <v>0</v>
      </c>
      <c r="E31">
        <v>0</v>
      </c>
      <c r="F31">
        <v>0</v>
      </c>
      <c r="G31">
        <v>1</v>
      </c>
      <c r="H31">
        <v>0</v>
      </c>
      <c r="I31">
        <v>1</v>
      </c>
      <c r="J31">
        <f t="shared" si="2"/>
        <v>0.375</v>
      </c>
    </row>
    <row r="32" spans="1:10" x14ac:dyDescent="0.35">
      <c r="A32" t="s">
        <v>66</v>
      </c>
      <c r="B32">
        <v>1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>
        <f t="shared" si="2"/>
        <v>0.375</v>
      </c>
    </row>
    <row r="33" spans="1:10" x14ac:dyDescent="0.35">
      <c r="A33" t="s">
        <v>67</v>
      </c>
      <c r="B33">
        <v>1</v>
      </c>
      <c r="C33">
        <v>1</v>
      </c>
      <c r="D33">
        <v>1</v>
      </c>
      <c r="E33">
        <v>1</v>
      </c>
      <c r="F33">
        <v>1</v>
      </c>
      <c r="G33">
        <v>2</v>
      </c>
      <c r="H33">
        <v>1</v>
      </c>
      <c r="I33">
        <v>1</v>
      </c>
      <c r="J33">
        <f t="shared" si="2"/>
        <v>1.125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1029C-F7F0-4735-B932-AB3D72AA6BA7}">
  <dimension ref="A1:J33"/>
  <sheetViews>
    <sheetView workbookViewId="0">
      <selection activeCell="B17" sqref="B17:C23"/>
    </sheetView>
  </sheetViews>
  <sheetFormatPr baseColWidth="10" defaultRowHeight="14.5" x14ac:dyDescent="0.35"/>
  <cols>
    <col min="1" max="1" width="37.36328125" bestFit="1" customWidth="1"/>
    <col min="2" max="2" width="17.81640625" bestFit="1" customWidth="1"/>
    <col min="3" max="3" width="12.453125" bestFit="1" customWidth="1"/>
    <col min="4" max="4" width="12.7265625" bestFit="1" customWidth="1"/>
    <col min="5" max="6" width="17" bestFit="1" customWidth="1"/>
    <col min="7" max="7" width="12.453125" bestFit="1" customWidth="1"/>
    <col min="8" max="8" width="12.7265625" bestFit="1" customWidth="1"/>
    <col min="9" max="9" width="17.81640625" bestFit="1" customWidth="1"/>
  </cols>
  <sheetData>
    <row r="1" spans="1:10" x14ac:dyDescent="0.35">
      <c r="A1" s="1" t="s">
        <v>0</v>
      </c>
    </row>
    <row r="2" spans="1:10" x14ac:dyDescent="0.35">
      <c r="A2" t="s">
        <v>1</v>
      </c>
      <c r="B2" t="s">
        <v>2</v>
      </c>
      <c r="C2" t="s">
        <v>36</v>
      </c>
      <c r="D2" t="s">
        <v>22</v>
      </c>
      <c r="E2" t="s">
        <v>5</v>
      </c>
      <c r="F2" t="s">
        <v>28</v>
      </c>
      <c r="G2" t="s">
        <v>32</v>
      </c>
      <c r="H2" t="s">
        <v>8</v>
      </c>
      <c r="I2" t="s">
        <v>29</v>
      </c>
      <c r="J2" t="s">
        <v>14</v>
      </c>
    </row>
    <row r="3" spans="1:10" x14ac:dyDescent="0.35">
      <c r="A3" t="s">
        <v>10</v>
      </c>
      <c r="D3">
        <v>4644</v>
      </c>
      <c r="E3">
        <v>2048</v>
      </c>
      <c r="F3">
        <v>1900</v>
      </c>
      <c r="G3">
        <v>4231</v>
      </c>
      <c r="H3">
        <v>4664</v>
      </c>
      <c r="I3">
        <v>1423</v>
      </c>
      <c r="J3">
        <f>AVERAGE(D3:I3)</f>
        <v>3151.6666666666665</v>
      </c>
    </row>
    <row r="4" spans="1:10" x14ac:dyDescent="0.35">
      <c r="A4" t="s">
        <v>11</v>
      </c>
      <c r="D4">
        <v>12282</v>
      </c>
      <c r="E4">
        <v>21277</v>
      </c>
      <c r="F4">
        <v>5387</v>
      </c>
      <c r="G4">
        <v>15219</v>
      </c>
      <c r="H4">
        <v>12680</v>
      </c>
      <c r="I4">
        <v>9889</v>
      </c>
      <c r="J4">
        <f>AVERAGE(D4:I4)</f>
        <v>12789</v>
      </c>
    </row>
    <row r="5" spans="1:10" x14ac:dyDescent="0.35">
      <c r="A5" t="s">
        <v>12</v>
      </c>
      <c r="D5">
        <v>12284</v>
      </c>
      <c r="E5">
        <v>19484</v>
      </c>
      <c r="F5">
        <v>12158</v>
      </c>
      <c r="G5">
        <v>21581</v>
      </c>
      <c r="H5">
        <v>23272</v>
      </c>
      <c r="I5">
        <v>9890</v>
      </c>
      <c r="J5">
        <f>AVERAGE(D5:I5)</f>
        <v>16444.833333333332</v>
      </c>
    </row>
    <row r="6" spans="1:10" x14ac:dyDescent="0.35">
      <c r="A6" t="s">
        <v>13</v>
      </c>
      <c r="D6">
        <v>36233</v>
      </c>
      <c r="E6">
        <v>39767</v>
      </c>
      <c r="F6">
        <v>30945</v>
      </c>
      <c r="G6">
        <v>41320</v>
      </c>
      <c r="H6">
        <v>40147</v>
      </c>
      <c r="I6">
        <v>30804</v>
      </c>
      <c r="J6">
        <f>AVERAGE(D6:I6)</f>
        <v>36536</v>
      </c>
    </row>
    <row r="8" spans="1:10" x14ac:dyDescent="0.35">
      <c r="A8" s="1" t="s">
        <v>15</v>
      </c>
    </row>
    <row r="9" spans="1:10" x14ac:dyDescent="0.35">
      <c r="A9" t="s">
        <v>1</v>
      </c>
      <c r="B9" t="s">
        <v>2</v>
      </c>
      <c r="C9" t="s">
        <v>36</v>
      </c>
      <c r="D9" t="s">
        <v>30</v>
      </c>
      <c r="E9" t="s">
        <v>18</v>
      </c>
      <c r="F9" t="s">
        <v>24</v>
      </c>
      <c r="G9" t="s">
        <v>7</v>
      </c>
      <c r="H9" t="s">
        <v>25</v>
      </c>
      <c r="I9" t="s">
        <v>29</v>
      </c>
      <c r="J9" t="s">
        <v>14</v>
      </c>
    </row>
    <row r="10" spans="1:10" x14ac:dyDescent="0.35">
      <c r="A10" t="s">
        <v>10</v>
      </c>
      <c r="B10">
        <v>1581</v>
      </c>
      <c r="C10">
        <v>1717</v>
      </c>
      <c r="D10">
        <v>2093</v>
      </c>
      <c r="E10">
        <v>2277</v>
      </c>
      <c r="F10">
        <v>1424</v>
      </c>
      <c r="G10">
        <v>1991</v>
      </c>
      <c r="H10">
        <v>1391</v>
      </c>
      <c r="I10">
        <v>3335</v>
      </c>
      <c r="J10">
        <f>AVERAGE(B10:I10)</f>
        <v>1976.125</v>
      </c>
    </row>
    <row r="11" spans="1:10" x14ac:dyDescent="0.35">
      <c r="A11" t="s">
        <v>11</v>
      </c>
      <c r="B11">
        <v>9226</v>
      </c>
      <c r="C11">
        <v>9261</v>
      </c>
      <c r="D11">
        <v>10333</v>
      </c>
      <c r="E11">
        <v>9972</v>
      </c>
      <c r="G11">
        <v>17837</v>
      </c>
      <c r="I11">
        <v>11316</v>
      </c>
      <c r="J11">
        <f t="shared" ref="J11:J12" si="0">AVERAGE(B11:I11)</f>
        <v>11324.166666666666</v>
      </c>
    </row>
    <row r="12" spans="1:10" x14ac:dyDescent="0.35">
      <c r="A12" t="s">
        <v>12</v>
      </c>
      <c r="B12">
        <v>17796</v>
      </c>
      <c r="C12">
        <v>19813</v>
      </c>
      <c r="D12">
        <v>19228</v>
      </c>
      <c r="E12">
        <v>18653</v>
      </c>
      <c r="F12">
        <v>16444</v>
      </c>
      <c r="G12">
        <v>17542</v>
      </c>
      <c r="H12">
        <v>16199</v>
      </c>
      <c r="I12">
        <v>11316</v>
      </c>
      <c r="J12">
        <f t="shared" si="0"/>
        <v>17123.875</v>
      </c>
    </row>
    <row r="13" spans="1:10" x14ac:dyDescent="0.35">
      <c r="A13" t="s">
        <v>13</v>
      </c>
      <c r="B13">
        <v>32876</v>
      </c>
      <c r="C13">
        <v>36185</v>
      </c>
      <c r="D13">
        <v>36232</v>
      </c>
      <c r="E13">
        <v>35430</v>
      </c>
      <c r="F13">
        <v>32584</v>
      </c>
      <c r="G13">
        <v>33803</v>
      </c>
      <c r="H13">
        <v>31225</v>
      </c>
      <c r="I13">
        <v>26820</v>
      </c>
      <c r="J13">
        <f>AVERAGE(B13:I13)</f>
        <v>33144.375</v>
      </c>
    </row>
    <row r="15" spans="1:10" x14ac:dyDescent="0.35">
      <c r="A15" s="1" t="s">
        <v>40</v>
      </c>
    </row>
    <row r="16" spans="1:10" x14ac:dyDescent="0.35">
      <c r="A16" t="s">
        <v>52</v>
      </c>
      <c r="B16" t="s">
        <v>53</v>
      </c>
      <c r="C16" t="s">
        <v>85</v>
      </c>
      <c r="D16" t="s">
        <v>88</v>
      </c>
      <c r="E16" t="s">
        <v>56</v>
      </c>
      <c r="F16" t="s">
        <v>75</v>
      </c>
      <c r="G16" t="s">
        <v>76</v>
      </c>
      <c r="H16" t="s">
        <v>59</v>
      </c>
      <c r="I16" t="s">
        <v>87</v>
      </c>
      <c r="J16" t="s">
        <v>14</v>
      </c>
    </row>
    <row r="17" spans="1:10" x14ac:dyDescent="0.35">
      <c r="A17" t="s">
        <v>61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f>AVERAGE(B17:I17)</f>
        <v>0</v>
      </c>
    </row>
    <row r="18" spans="1:10" x14ac:dyDescent="0.35">
      <c r="A18" t="s">
        <v>62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f t="shared" ref="J18:J33" si="1">AVERAGE(B18:I18)</f>
        <v>0</v>
      </c>
    </row>
    <row r="19" spans="1:10" x14ac:dyDescent="0.35">
      <c r="A19" t="s">
        <v>63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f t="shared" si="1"/>
        <v>0</v>
      </c>
    </row>
    <row r="20" spans="1:10" x14ac:dyDescent="0.35">
      <c r="A20" t="s">
        <v>93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f t="shared" si="1"/>
        <v>0</v>
      </c>
    </row>
    <row r="21" spans="1:10" x14ac:dyDescent="0.35">
      <c r="A21" t="s">
        <v>65</v>
      </c>
      <c r="D21">
        <v>0</v>
      </c>
      <c r="E21">
        <v>0</v>
      </c>
      <c r="F21">
        <v>0</v>
      </c>
      <c r="G21">
        <v>1</v>
      </c>
      <c r="H21">
        <v>1</v>
      </c>
      <c r="I21">
        <v>1</v>
      </c>
      <c r="J21">
        <f t="shared" si="1"/>
        <v>0.5</v>
      </c>
    </row>
    <row r="22" spans="1:10" x14ac:dyDescent="0.35">
      <c r="A22" t="s">
        <v>66</v>
      </c>
      <c r="D22">
        <v>1</v>
      </c>
      <c r="E22">
        <v>1</v>
      </c>
      <c r="F22">
        <v>1</v>
      </c>
      <c r="G22">
        <v>0</v>
      </c>
      <c r="H22">
        <v>0</v>
      </c>
      <c r="I22">
        <v>0</v>
      </c>
      <c r="J22">
        <f t="shared" si="1"/>
        <v>0.5</v>
      </c>
    </row>
    <row r="23" spans="1:10" x14ac:dyDescent="0.35">
      <c r="A23" t="s">
        <v>67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f t="shared" si="1"/>
        <v>1</v>
      </c>
    </row>
    <row r="25" spans="1:10" x14ac:dyDescent="0.35">
      <c r="A25" s="1" t="s">
        <v>15</v>
      </c>
    </row>
    <row r="26" spans="1:10" x14ac:dyDescent="0.35">
      <c r="A26" t="s">
        <v>52</v>
      </c>
      <c r="B26" t="s">
        <v>53</v>
      </c>
      <c r="C26" t="s">
        <v>85</v>
      </c>
      <c r="D26" t="s">
        <v>73</v>
      </c>
      <c r="E26" t="s">
        <v>70</v>
      </c>
      <c r="F26" t="s">
        <v>81</v>
      </c>
      <c r="G26" t="s">
        <v>58</v>
      </c>
      <c r="H26" t="s">
        <v>90</v>
      </c>
      <c r="I26" t="s">
        <v>87</v>
      </c>
      <c r="J26" t="s">
        <v>14</v>
      </c>
    </row>
    <row r="27" spans="1:10" x14ac:dyDescent="0.35">
      <c r="A27" t="s">
        <v>61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f t="shared" si="1"/>
        <v>0</v>
      </c>
    </row>
    <row r="28" spans="1:10" x14ac:dyDescent="0.35">
      <c r="A28" t="s">
        <v>62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f t="shared" si="1"/>
        <v>0</v>
      </c>
    </row>
    <row r="29" spans="1:10" x14ac:dyDescent="0.35">
      <c r="A29" t="s">
        <v>63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f t="shared" si="1"/>
        <v>0</v>
      </c>
    </row>
    <row r="30" spans="1:10" x14ac:dyDescent="0.35">
      <c r="A30" t="s">
        <v>93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f t="shared" si="1"/>
        <v>0</v>
      </c>
    </row>
    <row r="31" spans="1:10" x14ac:dyDescent="0.35">
      <c r="A31" t="s">
        <v>65</v>
      </c>
      <c r="B31">
        <v>1</v>
      </c>
      <c r="C31">
        <v>0</v>
      </c>
      <c r="D31">
        <v>0</v>
      </c>
      <c r="E31">
        <v>1</v>
      </c>
      <c r="F31">
        <v>1</v>
      </c>
      <c r="G31">
        <v>0</v>
      </c>
      <c r="H31">
        <v>0</v>
      </c>
      <c r="I31">
        <v>1</v>
      </c>
      <c r="J31">
        <f t="shared" si="1"/>
        <v>0.5</v>
      </c>
    </row>
    <row r="32" spans="1:10" x14ac:dyDescent="0.35">
      <c r="A32" t="s">
        <v>66</v>
      </c>
      <c r="B32">
        <v>0</v>
      </c>
      <c r="C32">
        <v>1</v>
      </c>
      <c r="D32">
        <v>1</v>
      </c>
      <c r="E32">
        <v>0</v>
      </c>
      <c r="F32">
        <v>0</v>
      </c>
      <c r="G32">
        <v>1</v>
      </c>
      <c r="H32">
        <v>1</v>
      </c>
      <c r="I32">
        <v>0</v>
      </c>
      <c r="J32">
        <f t="shared" si="1"/>
        <v>0.5</v>
      </c>
    </row>
    <row r="33" spans="1:10" x14ac:dyDescent="0.35">
      <c r="A33" t="s">
        <v>67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f t="shared" si="1"/>
        <v>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45BA2-59A8-4D26-BD64-848A8930B8A7}">
  <dimension ref="A1:J33"/>
  <sheetViews>
    <sheetView workbookViewId="0">
      <selection activeCell="A26" sqref="A26"/>
    </sheetView>
  </sheetViews>
  <sheetFormatPr baseColWidth="10" defaultRowHeight="14.5" x14ac:dyDescent="0.35"/>
  <cols>
    <col min="1" max="1" width="37.36328125" bestFit="1" customWidth="1"/>
    <col min="2" max="2" width="12.7265625" bestFit="1" customWidth="1"/>
    <col min="3" max="3" width="17" bestFit="1" customWidth="1"/>
    <col min="4" max="4" width="12.453125" bestFit="1" customWidth="1"/>
    <col min="5" max="5" width="17.81640625" bestFit="1" customWidth="1"/>
    <col min="6" max="6" width="12.7265625" bestFit="1" customWidth="1"/>
    <col min="7" max="7" width="12.453125" bestFit="1" customWidth="1"/>
    <col min="8" max="8" width="17" bestFit="1" customWidth="1"/>
    <col min="9" max="9" width="17.81640625" bestFit="1" customWidth="1"/>
  </cols>
  <sheetData>
    <row r="1" spans="1:10" x14ac:dyDescent="0.35">
      <c r="A1" s="1" t="s">
        <v>0</v>
      </c>
    </row>
    <row r="2" spans="1:10" x14ac:dyDescent="0.35">
      <c r="A2" t="s">
        <v>1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19</v>
      </c>
      <c r="H2" t="s">
        <v>25</v>
      </c>
      <c r="I2" t="s">
        <v>9</v>
      </c>
      <c r="J2" t="s">
        <v>14</v>
      </c>
    </row>
    <row r="3" spans="1:10" x14ac:dyDescent="0.35">
      <c r="A3" t="s">
        <v>10</v>
      </c>
      <c r="B3">
        <v>6906</v>
      </c>
      <c r="C3">
        <v>1707</v>
      </c>
      <c r="D3">
        <v>2777</v>
      </c>
      <c r="E3">
        <v>1467</v>
      </c>
      <c r="F3">
        <v>2832</v>
      </c>
      <c r="G3">
        <v>1567</v>
      </c>
      <c r="H3">
        <v>1665</v>
      </c>
      <c r="I3">
        <v>1518</v>
      </c>
      <c r="J3">
        <f>AVERAGE(B3:I3)</f>
        <v>2554.875</v>
      </c>
    </row>
    <row r="4" spans="1:10" x14ac:dyDescent="0.35">
      <c r="A4" t="s">
        <v>11</v>
      </c>
      <c r="B4">
        <v>22949</v>
      </c>
      <c r="C4">
        <v>10332</v>
      </c>
      <c r="D4">
        <v>10433</v>
      </c>
      <c r="E4">
        <v>9070</v>
      </c>
      <c r="F4">
        <v>10530</v>
      </c>
      <c r="G4">
        <v>3877</v>
      </c>
      <c r="H4">
        <v>9327</v>
      </c>
      <c r="I4">
        <v>9204</v>
      </c>
      <c r="J4">
        <f t="shared" ref="J4:J6" si="0">AVERAGE(B4:I4)</f>
        <v>10715.25</v>
      </c>
    </row>
    <row r="5" spans="1:10" x14ac:dyDescent="0.35">
      <c r="A5" t="s">
        <v>12</v>
      </c>
      <c r="B5">
        <v>22461</v>
      </c>
      <c r="C5">
        <v>19775</v>
      </c>
      <c r="D5">
        <v>19954</v>
      </c>
      <c r="E5">
        <v>17535</v>
      </c>
      <c r="F5">
        <v>19569</v>
      </c>
      <c r="G5">
        <v>12418</v>
      </c>
      <c r="H5">
        <v>17953</v>
      </c>
      <c r="I5">
        <v>18583</v>
      </c>
      <c r="J5">
        <f t="shared" si="0"/>
        <v>18531</v>
      </c>
    </row>
    <row r="6" spans="1:10" x14ac:dyDescent="0.35">
      <c r="A6" t="s">
        <v>13</v>
      </c>
      <c r="B6">
        <v>42009</v>
      </c>
      <c r="C6">
        <v>40380</v>
      </c>
      <c r="D6">
        <v>37365</v>
      </c>
      <c r="E6">
        <v>21919</v>
      </c>
      <c r="F6">
        <v>28646</v>
      </c>
      <c r="G6">
        <v>24201</v>
      </c>
      <c r="H6">
        <v>38220</v>
      </c>
      <c r="I6">
        <v>39025</v>
      </c>
      <c r="J6">
        <f t="shared" si="0"/>
        <v>33970.625</v>
      </c>
    </row>
    <row r="8" spans="1:10" x14ac:dyDescent="0.35">
      <c r="A8" s="1" t="s">
        <v>15</v>
      </c>
    </row>
    <row r="9" spans="1:10" x14ac:dyDescent="0.35">
      <c r="A9" t="s">
        <v>1</v>
      </c>
      <c r="B9" t="s">
        <v>26</v>
      </c>
      <c r="C9" t="s">
        <v>27</v>
      </c>
      <c r="D9" t="s">
        <v>22</v>
      </c>
      <c r="E9" t="s">
        <v>23</v>
      </c>
      <c r="F9" t="s">
        <v>28</v>
      </c>
      <c r="G9" t="s">
        <v>7</v>
      </c>
      <c r="H9" t="s">
        <v>8</v>
      </c>
      <c r="I9" t="s">
        <v>29</v>
      </c>
      <c r="J9" t="s">
        <v>14</v>
      </c>
    </row>
    <row r="10" spans="1:10" x14ac:dyDescent="0.35">
      <c r="A10" t="s">
        <v>10</v>
      </c>
      <c r="B10">
        <v>1759</v>
      </c>
      <c r="C10">
        <v>1984</v>
      </c>
      <c r="D10">
        <v>1288</v>
      </c>
      <c r="E10">
        <v>1702</v>
      </c>
      <c r="F10">
        <v>1507</v>
      </c>
      <c r="G10">
        <v>1773</v>
      </c>
      <c r="H10">
        <v>1604</v>
      </c>
      <c r="I10">
        <v>1083</v>
      </c>
      <c r="J10">
        <f t="shared" ref="J10:J13" si="1">AVERAGE(B10:I10)</f>
        <v>1587.5</v>
      </c>
    </row>
    <row r="11" spans="1:10" x14ac:dyDescent="0.35">
      <c r="A11" t="s">
        <v>11</v>
      </c>
      <c r="B11">
        <v>9194</v>
      </c>
      <c r="C11">
        <v>9658</v>
      </c>
      <c r="D11">
        <v>8934</v>
      </c>
      <c r="E11">
        <v>10263</v>
      </c>
      <c r="F11">
        <v>9089</v>
      </c>
      <c r="G11">
        <v>9911</v>
      </c>
      <c r="H11">
        <v>9474</v>
      </c>
      <c r="I11">
        <v>8660</v>
      </c>
      <c r="J11">
        <f t="shared" si="1"/>
        <v>9397.875</v>
      </c>
    </row>
    <row r="12" spans="1:10" x14ac:dyDescent="0.35">
      <c r="A12" t="s">
        <v>12</v>
      </c>
      <c r="B12">
        <v>17683</v>
      </c>
      <c r="C12">
        <v>30200</v>
      </c>
      <c r="D12">
        <v>17625</v>
      </c>
      <c r="E12">
        <v>18673</v>
      </c>
      <c r="F12">
        <v>12861</v>
      </c>
      <c r="G12">
        <v>18555</v>
      </c>
      <c r="H12">
        <v>19052</v>
      </c>
      <c r="I12">
        <v>17300</v>
      </c>
      <c r="J12">
        <f t="shared" si="1"/>
        <v>18993.625</v>
      </c>
    </row>
    <row r="13" spans="1:10" x14ac:dyDescent="0.35">
      <c r="A13" t="s">
        <v>13</v>
      </c>
      <c r="B13">
        <v>35532</v>
      </c>
      <c r="C13">
        <v>49135</v>
      </c>
      <c r="D13">
        <v>36317</v>
      </c>
      <c r="E13">
        <v>38868</v>
      </c>
      <c r="F13">
        <v>30701</v>
      </c>
      <c r="G13">
        <v>37471</v>
      </c>
      <c r="H13">
        <v>37240</v>
      </c>
      <c r="I13">
        <v>37798</v>
      </c>
      <c r="J13">
        <f t="shared" si="1"/>
        <v>37882.75</v>
      </c>
    </row>
    <row r="15" spans="1:10" x14ac:dyDescent="0.35">
      <c r="A15" s="1" t="s">
        <v>0</v>
      </c>
    </row>
    <row r="16" spans="1:10" x14ac:dyDescent="0.35">
      <c r="A16" t="s">
        <v>52</v>
      </c>
      <c r="B16" t="s">
        <v>84</v>
      </c>
      <c r="C16" t="s">
        <v>79</v>
      </c>
      <c r="D16" t="s">
        <v>88</v>
      </c>
      <c r="E16" t="s">
        <v>80</v>
      </c>
      <c r="F16" t="s">
        <v>81</v>
      </c>
      <c r="G16" t="s">
        <v>71</v>
      </c>
      <c r="H16" t="s">
        <v>90</v>
      </c>
      <c r="I16" t="s">
        <v>60</v>
      </c>
      <c r="J16" t="s">
        <v>14</v>
      </c>
    </row>
    <row r="17" spans="1:10" x14ac:dyDescent="0.35">
      <c r="A17" t="s">
        <v>61</v>
      </c>
      <c r="B17">
        <v>0</v>
      </c>
      <c r="C17">
        <v>1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f>AVERAGE(B17:I17)</f>
        <v>0.25</v>
      </c>
    </row>
    <row r="18" spans="1:10" x14ac:dyDescent="0.35">
      <c r="A18" t="s">
        <v>62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f t="shared" ref="J18:J33" si="2">AVERAGE(B18:I18)</f>
        <v>0</v>
      </c>
    </row>
    <row r="19" spans="1:10" x14ac:dyDescent="0.35">
      <c r="A19" t="s">
        <v>63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f t="shared" si="2"/>
        <v>0</v>
      </c>
    </row>
    <row r="20" spans="1:10" x14ac:dyDescent="0.35">
      <c r="A20" t="s">
        <v>93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f t="shared" si="2"/>
        <v>0</v>
      </c>
    </row>
    <row r="21" spans="1:10" x14ac:dyDescent="0.35">
      <c r="A21" t="s">
        <v>65</v>
      </c>
      <c r="B21">
        <v>1</v>
      </c>
      <c r="C21">
        <v>1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f t="shared" si="2"/>
        <v>0.375</v>
      </c>
    </row>
    <row r="22" spans="1:10" x14ac:dyDescent="0.35">
      <c r="A22" t="s">
        <v>66</v>
      </c>
      <c r="B22">
        <v>0</v>
      </c>
      <c r="C22">
        <v>0</v>
      </c>
      <c r="D22">
        <v>1</v>
      </c>
      <c r="E22">
        <v>0</v>
      </c>
      <c r="F22">
        <v>0</v>
      </c>
      <c r="G22">
        <v>1</v>
      </c>
      <c r="H22">
        <v>1</v>
      </c>
      <c r="I22">
        <v>1</v>
      </c>
      <c r="J22">
        <f t="shared" si="2"/>
        <v>0.5</v>
      </c>
    </row>
    <row r="23" spans="1:10" x14ac:dyDescent="0.35">
      <c r="A23" t="s">
        <v>67</v>
      </c>
      <c r="B23">
        <v>1</v>
      </c>
      <c r="C23">
        <v>2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f t="shared" si="2"/>
        <v>1.125</v>
      </c>
    </row>
    <row r="25" spans="1:10" x14ac:dyDescent="0.35">
      <c r="A25" s="1" t="s">
        <v>15</v>
      </c>
    </row>
    <row r="26" spans="1:10" x14ac:dyDescent="0.35">
      <c r="A26" t="s">
        <v>52</v>
      </c>
      <c r="B26" t="s">
        <v>78</v>
      </c>
      <c r="C26" t="s">
        <v>72</v>
      </c>
      <c r="D26" t="s">
        <v>88</v>
      </c>
      <c r="E26" t="s">
        <v>80</v>
      </c>
      <c r="F26" t="s">
        <v>75</v>
      </c>
      <c r="G26" t="s">
        <v>58</v>
      </c>
      <c r="H26" t="s">
        <v>59</v>
      </c>
      <c r="I26" t="s">
        <v>87</v>
      </c>
      <c r="J26" t="s">
        <v>14</v>
      </c>
    </row>
    <row r="27" spans="1:10" x14ac:dyDescent="0.35">
      <c r="A27" t="s">
        <v>61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f t="shared" si="2"/>
        <v>0</v>
      </c>
    </row>
    <row r="28" spans="1:10" x14ac:dyDescent="0.35">
      <c r="A28" t="s">
        <v>62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f t="shared" si="2"/>
        <v>0</v>
      </c>
    </row>
    <row r="29" spans="1:10" x14ac:dyDescent="0.35">
      <c r="A29" t="s">
        <v>63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f t="shared" si="2"/>
        <v>0</v>
      </c>
    </row>
    <row r="30" spans="1:10" x14ac:dyDescent="0.35">
      <c r="A30" t="s">
        <v>93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f t="shared" si="2"/>
        <v>0</v>
      </c>
    </row>
    <row r="31" spans="1:10" x14ac:dyDescent="0.35">
      <c r="A31" t="s">
        <v>65</v>
      </c>
      <c r="B31">
        <v>0</v>
      </c>
      <c r="C31">
        <v>2</v>
      </c>
      <c r="D31">
        <v>0</v>
      </c>
      <c r="E31">
        <v>1</v>
      </c>
      <c r="F31">
        <v>0</v>
      </c>
      <c r="G31">
        <v>0</v>
      </c>
      <c r="H31">
        <v>1</v>
      </c>
      <c r="I31">
        <v>1</v>
      </c>
      <c r="J31">
        <f t="shared" si="2"/>
        <v>0.625</v>
      </c>
    </row>
    <row r="32" spans="1:10" x14ac:dyDescent="0.35">
      <c r="A32" t="s">
        <v>66</v>
      </c>
      <c r="B32">
        <v>1</v>
      </c>
      <c r="C32">
        <v>0</v>
      </c>
      <c r="D32">
        <v>1</v>
      </c>
      <c r="E32">
        <v>0</v>
      </c>
      <c r="F32">
        <v>1</v>
      </c>
      <c r="G32">
        <v>1</v>
      </c>
      <c r="H32">
        <v>0</v>
      </c>
      <c r="I32">
        <v>0</v>
      </c>
      <c r="J32">
        <f t="shared" si="2"/>
        <v>0.5</v>
      </c>
    </row>
    <row r="33" spans="1:10" x14ac:dyDescent="0.35">
      <c r="A33" t="s">
        <v>67</v>
      </c>
      <c r="B33">
        <v>1</v>
      </c>
      <c r="C33">
        <v>2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f t="shared" si="2"/>
        <v>1.125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E4980-3E26-4400-AECA-730782F4B165}">
  <dimension ref="A1:J33"/>
  <sheetViews>
    <sheetView workbookViewId="0">
      <selection activeCell="A26" sqref="A26"/>
    </sheetView>
  </sheetViews>
  <sheetFormatPr baseColWidth="10" defaultRowHeight="14.5" x14ac:dyDescent="0.35"/>
  <cols>
    <col min="1" max="1" width="37.36328125" bestFit="1" customWidth="1"/>
    <col min="2" max="3" width="12.453125" bestFit="1" customWidth="1"/>
    <col min="4" max="4" width="17" bestFit="1" customWidth="1"/>
    <col min="5" max="5" width="17.81640625" bestFit="1" customWidth="1"/>
    <col min="6" max="6" width="17" bestFit="1" customWidth="1"/>
    <col min="7" max="7" width="12.7265625" bestFit="1" customWidth="1"/>
    <col min="8" max="8" width="17.81640625" bestFit="1" customWidth="1"/>
    <col min="9" max="9" width="12.7265625" bestFit="1" customWidth="1"/>
  </cols>
  <sheetData>
    <row r="1" spans="1:10" x14ac:dyDescent="0.35">
      <c r="A1" s="1" t="s">
        <v>0</v>
      </c>
    </row>
    <row r="2" spans="1:10" x14ac:dyDescent="0.35">
      <c r="A2" t="s">
        <v>1</v>
      </c>
      <c r="B2" t="s">
        <v>20</v>
      </c>
      <c r="C2" t="s">
        <v>36</v>
      </c>
      <c r="D2" t="s">
        <v>30</v>
      </c>
      <c r="E2" t="s">
        <v>23</v>
      </c>
      <c r="F2" t="s">
        <v>6</v>
      </c>
      <c r="G2" t="s">
        <v>19</v>
      </c>
      <c r="H2" t="s">
        <v>34</v>
      </c>
      <c r="I2" t="s">
        <v>39</v>
      </c>
      <c r="J2" t="s">
        <v>14</v>
      </c>
    </row>
    <row r="3" spans="1:10" x14ac:dyDescent="0.35">
      <c r="A3" t="s">
        <v>10</v>
      </c>
      <c r="B3">
        <v>7914</v>
      </c>
      <c r="C3">
        <v>3019</v>
      </c>
      <c r="D3">
        <v>2415</v>
      </c>
      <c r="E3">
        <v>2083</v>
      </c>
      <c r="F3">
        <v>2453</v>
      </c>
      <c r="G3">
        <v>1912</v>
      </c>
      <c r="H3">
        <v>1854</v>
      </c>
      <c r="I3">
        <v>2695</v>
      </c>
      <c r="J3">
        <f>AVERAGE(B3:I3)</f>
        <v>3043.125</v>
      </c>
    </row>
    <row r="4" spans="1:10" x14ac:dyDescent="0.35">
      <c r="A4" t="s">
        <v>11</v>
      </c>
      <c r="B4">
        <v>17248</v>
      </c>
      <c r="C4">
        <v>6146</v>
      </c>
      <c r="D4">
        <v>10247</v>
      </c>
      <c r="E4">
        <v>18143</v>
      </c>
      <c r="F4">
        <v>10186</v>
      </c>
      <c r="G4">
        <v>4481</v>
      </c>
      <c r="H4">
        <v>9644</v>
      </c>
      <c r="I4">
        <v>10403</v>
      </c>
      <c r="J4">
        <f t="shared" ref="J4:J6" si="0">AVERAGE(B4:I4)</f>
        <v>10812.25</v>
      </c>
    </row>
    <row r="5" spans="1:10" x14ac:dyDescent="0.35">
      <c r="A5" t="s">
        <v>12</v>
      </c>
      <c r="B5">
        <v>26760</v>
      </c>
      <c r="C5">
        <v>15643</v>
      </c>
      <c r="D5">
        <v>14943</v>
      </c>
      <c r="E5">
        <v>17474</v>
      </c>
      <c r="F5">
        <v>19579</v>
      </c>
      <c r="G5">
        <v>10915</v>
      </c>
      <c r="H5">
        <v>9645</v>
      </c>
      <c r="I5">
        <v>19855</v>
      </c>
      <c r="J5">
        <f t="shared" si="0"/>
        <v>16851.75</v>
      </c>
    </row>
    <row r="6" spans="1:10" x14ac:dyDescent="0.35">
      <c r="A6" t="s">
        <v>13</v>
      </c>
      <c r="B6">
        <v>47667</v>
      </c>
      <c r="C6">
        <v>36405</v>
      </c>
      <c r="D6">
        <v>29545</v>
      </c>
      <c r="E6">
        <v>27508</v>
      </c>
      <c r="F6">
        <v>36614</v>
      </c>
      <c r="G6">
        <v>28940</v>
      </c>
      <c r="H6">
        <v>27088</v>
      </c>
      <c r="I6">
        <v>36195</v>
      </c>
      <c r="J6">
        <f t="shared" si="0"/>
        <v>33745.25</v>
      </c>
    </row>
    <row r="8" spans="1:10" x14ac:dyDescent="0.35">
      <c r="A8" s="1" t="s">
        <v>15</v>
      </c>
    </row>
    <row r="9" spans="1:10" x14ac:dyDescent="0.35">
      <c r="A9" t="s">
        <v>1</v>
      </c>
      <c r="B9" t="s">
        <v>16</v>
      </c>
      <c r="C9" t="s">
        <v>36</v>
      </c>
      <c r="D9" t="s">
        <v>4</v>
      </c>
      <c r="E9" t="s">
        <v>23</v>
      </c>
      <c r="F9" t="s">
        <v>24</v>
      </c>
      <c r="G9" t="s">
        <v>19</v>
      </c>
      <c r="H9" t="s">
        <v>33</v>
      </c>
      <c r="I9" t="s">
        <v>35</v>
      </c>
      <c r="J9" t="s">
        <v>14</v>
      </c>
    </row>
    <row r="10" spans="1:10" x14ac:dyDescent="0.35">
      <c r="A10" t="s">
        <v>10</v>
      </c>
      <c r="B10">
        <v>1660</v>
      </c>
      <c r="C10">
        <v>1752</v>
      </c>
      <c r="D10">
        <v>2018</v>
      </c>
      <c r="E10">
        <v>1406</v>
      </c>
      <c r="F10">
        <v>1674</v>
      </c>
      <c r="G10">
        <v>2363</v>
      </c>
      <c r="H10">
        <v>2205</v>
      </c>
      <c r="I10">
        <v>1558</v>
      </c>
      <c r="J10">
        <f>AVERAGE(B10:I10)</f>
        <v>1829.5</v>
      </c>
    </row>
    <row r="11" spans="1:10" x14ac:dyDescent="0.35">
      <c r="A11" t="s">
        <v>11</v>
      </c>
      <c r="B11">
        <v>17931</v>
      </c>
      <c r="C11">
        <v>9466</v>
      </c>
      <c r="D11">
        <v>11270</v>
      </c>
      <c r="E11">
        <v>8983</v>
      </c>
      <c r="F11">
        <v>9568</v>
      </c>
      <c r="G11">
        <v>4800</v>
      </c>
      <c r="H11">
        <v>9968</v>
      </c>
      <c r="I11">
        <v>9228</v>
      </c>
      <c r="J11">
        <f t="shared" ref="J11:J13" si="1">AVERAGE(B11:I11)</f>
        <v>10151.75</v>
      </c>
    </row>
    <row r="12" spans="1:10" x14ac:dyDescent="0.35">
      <c r="A12" t="s">
        <v>12</v>
      </c>
      <c r="B12">
        <v>17581</v>
      </c>
      <c r="C12">
        <v>18990</v>
      </c>
      <c r="D12">
        <v>21856</v>
      </c>
      <c r="E12">
        <v>8985</v>
      </c>
      <c r="F12">
        <v>21328</v>
      </c>
      <c r="G12">
        <v>10949</v>
      </c>
      <c r="H12">
        <v>9969</v>
      </c>
      <c r="I12">
        <v>9229</v>
      </c>
      <c r="J12">
        <f t="shared" si="1"/>
        <v>14860.875</v>
      </c>
    </row>
    <row r="13" spans="1:10" x14ac:dyDescent="0.35">
      <c r="A13" t="s">
        <v>13</v>
      </c>
      <c r="B13">
        <v>35504</v>
      </c>
      <c r="C13">
        <v>38657</v>
      </c>
      <c r="D13">
        <v>40008</v>
      </c>
      <c r="E13">
        <v>25374</v>
      </c>
      <c r="F13">
        <v>37122</v>
      </c>
      <c r="G13">
        <v>26432</v>
      </c>
      <c r="H13">
        <v>19313</v>
      </c>
      <c r="I13">
        <v>21955</v>
      </c>
      <c r="J13">
        <f t="shared" si="1"/>
        <v>30545.625</v>
      </c>
    </row>
    <row r="15" spans="1:10" x14ac:dyDescent="0.35">
      <c r="A15" s="1" t="s">
        <v>0</v>
      </c>
    </row>
    <row r="16" spans="1:10" x14ac:dyDescent="0.35">
      <c r="A16" t="s">
        <v>52</v>
      </c>
      <c r="B16" t="s">
        <v>84</v>
      </c>
      <c r="C16" t="s">
        <v>85</v>
      </c>
      <c r="D16" t="s">
        <v>73</v>
      </c>
      <c r="E16" t="s">
        <v>80</v>
      </c>
      <c r="F16" t="s">
        <v>57</v>
      </c>
      <c r="G16" t="s">
        <v>71</v>
      </c>
      <c r="H16" t="s">
        <v>82</v>
      </c>
      <c r="I16" t="s">
        <v>91</v>
      </c>
      <c r="J16" t="s">
        <v>14</v>
      </c>
    </row>
    <row r="17" spans="1:10" x14ac:dyDescent="0.35">
      <c r="A17" t="s">
        <v>61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f>AVERAGE(B17:I17)</f>
        <v>0.125</v>
      </c>
    </row>
    <row r="18" spans="1:10" x14ac:dyDescent="0.35">
      <c r="A18" t="s">
        <v>62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f t="shared" ref="J18:J33" si="2">AVERAGE(B18:I18)</f>
        <v>0</v>
      </c>
    </row>
    <row r="19" spans="1:10" x14ac:dyDescent="0.35">
      <c r="A19" t="s">
        <v>63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f t="shared" si="2"/>
        <v>0</v>
      </c>
    </row>
    <row r="20" spans="1:10" x14ac:dyDescent="0.35">
      <c r="A20" t="s">
        <v>93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f t="shared" si="2"/>
        <v>0</v>
      </c>
    </row>
    <row r="21" spans="1:10" x14ac:dyDescent="0.35">
      <c r="A21" t="s">
        <v>65</v>
      </c>
      <c r="B21">
        <v>1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1</v>
      </c>
      <c r="J21">
        <f t="shared" si="2"/>
        <v>0.375</v>
      </c>
    </row>
    <row r="22" spans="1:10" x14ac:dyDescent="0.35">
      <c r="A22" t="s">
        <v>66</v>
      </c>
      <c r="B22">
        <v>0</v>
      </c>
      <c r="C22">
        <v>1</v>
      </c>
      <c r="D22">
        <v>1</v>
      </c>
      <c r="E22">
        <v>0</v>
      </c>
      <c r="F22">
        <v>0</v>
      </c>
      <c r="G22">
        <v>1</v>
      </c>
      <c r="H22">
        <v>1</v>
      </c>
      <c r="I22">
        <v>0</v>
      </c>
      <c r="J22">
        <f t="shared" si="2"/>
        <v>0.5</v>
      </c>
    </row>
    <row r="23" spans="1:10" x14ac:dyDescent="0.35">
      <c r="A23" t="s">
        <v>67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f t="shared" si="2"/>
        <v>1</v>
      </c>
    </row>
    <row r="25" spans="1:10" x14ac:dyDescent="0.35">
      <c r="A25" s="1" t="s">
        <v>15</v>
      </c>
    </row>
    <row r="26" spans="1:10" x14ac:dyDescent="0.35">
      <c r="A26" t="s">
        <v>52</v>
      </c>
      <c r="B26" t="s">
        <v>68</v>
      </c>
      <c r="C26" t="s">
        <v>85</v>
      </c>
      <c r="D26" t="s">
        <v>55</v>
      </c>
      <c r="E26" t="s">
        <v>80</v>
      </c>
      <c r="F26" t="s">
        <v>81</v>
      </c>
      <c r="G26" t="s">
        <v>71</v>
      </c>
      <c r="H26" t="s">
        <v>77</v>
      </c>
      <c r="I26" t="s">
        <v>83</v>
      </c>
      <c r="J26" t="s">
        <v>14</v>
      </c>
    </row>
    <row r="27" spans="1:10" x14ac:dyDescent="0.35">
      <c r="A27" t="s">
        <v>61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f t="shared" si="2"/>
        <v>0.125</v>
      </c>
    </row>
    <row r="28" spans="1:10" x14ac:dyDescent="0.35">
      <c r="A28" t="s">
        <v>62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f t="shared" si="2"/>
        <v>0</v>
      </c>
    </row>
    <row r="29" spans="1:10" x14ac:dyDescent="0.35">
      <c r="A29" t="s">
        <v>63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f t="shared" si="2"/>
        <v>0</v>
      </c>
    </row>
    <row r="30" spans="1:10" x14ac:dyDescent="0.35">
      <c r="A30" t="s">
        <v>93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f t="shared" si="2"/>
        <v>0</v>
      </c>
    </row>
    <row r="31" spans="1:10" x14ac:dyDescent="0.35">
      <c r="A31" t="s">
        <v>65</v>
      </c>
      <c r="B31">
        <v>0</v>
      </c>
      <c r="C31">
        <v>0</v>
      </c>
      <c r="D31">
        <v>1</v>
      </c>
      <c r="E31">
        <v>1</v>
      </c>
      <c r="F31">
        <v>1</v>
      </c>
      <c r="G31">
        <v>0</v>
      </c>
      <c r="H31">
        <v>0</v>
      </c>
      <c r="I31">
        <v>0</v>
      </c>
      <c r="J31">
        <f t="shared" si="2"/>
        <v>0.375</v>
      </c>
    </row>
    <row r="32" spans="1:10" x14ac:dyDescent="0.35">
      <c r="A32" t="s">
        <v>66</v>
      </c>
      <c r="B32">
        <v>1</v>
      </c>
      <c r="C32">
        <v>1</v>
      </c>
      <c r="D32">
        <v>0</v>
      </c>
      <c r="E32">
        <v>0</v>
      </c>
      <c r="F32">
        <v>0</v>
      </c>
      <c r="G32">
        <v>1</v>
      </c>
      <c r="H32">
        <v>0</v>
      </c>
      <c r="I32">
        <v>1</v>
      </c>
      <c r="J32">
        <f t="shared" si="2"/>
        <v>0.5</v>
      </c>
    </row>
    <row r="33" spans="1:10" x14ac:dyDescent="0.35">
      <c r="A33" t="s">
        <v>67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f t="shared" si="2"/>
        <v>1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24C14-07C8-4429-99D6-1B8352B8001D}">
  <dimension ref="A1:J13"/>
  <sheetViews>
    <sheetView workbookViewId="0">
      <selection activeCell="F59" sqref="F59"/>
    </sheetView>
  </sheetViews>
  <sheetFormatPr baseColWidth="10" defaultRowHeight="14.5" x14ac:dyDescent="0.35"/>
  <cols>
    <col min="1" max="1" width="20.26953125" bestFit="1" customWidth="1"/>
    <col min="2" max="2" width="12.26953125" bestFit="1" customWidth="1"/>
    <col min="3" max="3" width="12.1796875" bestFit="1" customWidth="1"/>
    <col min="4" max="5" width="17.36328125" bestFit="1" customWidth="1"/>
    <col min="6" max="6" width="12.26953125" bestFit="1" customWidth="1"/>
    <col min="7" max="8" width="12" bestFit="1" customWidth="1"/>
    <col min="9" max="9" width="12.1796875" bestFit="1" customWidth="1"/>
  </cols>
  <sheetData>
    <row r="1" spans="1:10" x14ac:dyDescent="0.35">
      <c r="A1" s="1" t="s">
        <v>40</v>
      </c>
    </row>
    <row r="2" spans="1:10" x14ac:dyDescent="0.35">
      <c r="A2" t="s">
        <v>1</v>
      </c>
      <c r="B2" t="s">
        <v>16</v>
      </c>
      <c r="C2" t="s">
        <v>3</v>
      </c>
      <c r="D2" t="s">
        <v>17</v>
      </c>
      <c r="E2" t="s">
        <v>5</v>
      </c>
      <c r="F2" t="s">
        <v>38</v>
      </c>
      <c r="G2" t="s">
        <v>32</v>
      </c>
      <c r="H2" t="s">
        <v>33</v>
      </c>
      <c r="I2" t="s">
        <v>39</v>
      </c>
      <c r="J2" t="s">
        <v>14</v>
      </c>
    </row>
    <row r="3" spans="1:10" x14ac:dyDescent="0.35">
      <c r="A3" t="s">
        <v>10</v>
      </c>
      <c r="B3">
        <v>30517</v>
      </c>
      <c r="C3">
        <v>5089</v>
      </c>
      <c r="D3">
        <v>3277</v>
      </c>
      <c r="E3">
        <v>9699</v>
      </c>
      <c r="F3">
        <v>8554</v>
      </c>
      <c r="G3">
        <v>6242</v>
      </c>
      <c r="H3">
        <v>7456</v>
      </c>
      <c r="I3">
        <v>2889</v>
      </c>
      <c r="J3">
        <f>AVERAGE(B3:I3)</f>
        <v>9215.375</v>
      </c>
    </row>
    <row r="4" spans="1:10" x14ac:dyDescent="0.35">
      <c r="A4" t="s">
        <v>11</v>
      </c>
      <c r="B4">
        <v>41496</v>
      </c>
      <c r="C4">
        <v>7861</v>
      </c>
      <c r="D4">
        <v>5778</v>
      </c>
      <c r="E4">
        <v>18553</v>
      </c>
      <c r="F4">
        <v>16767</v>
      </c>
      <c r="G4">
        <v>15352</v>
      </c>
      <c r="H4">
        <v>10405</v>
      </c>
      <c r="I4">
        <v>7272</v>
      </c>
      <c r="J4">
        <f t="shared" ref="J4:J6" si="0">AVERAGE(B4:I4)</f>
        <v>15435.5</v>
      </c>
    </row>
    <row r="5" spans="1:10" x14ac:dyDescent="0.35">
      <c r="A5" t="s">
        <v>12</v>
      </c>
      <c r="B5">
        <v>53593</v>
      </c>
      <c r="C5">
        <v>18414</v>
      </c>
      <c r="D5">
        <v>27943</v>
      </c>
      <c r="E5">
        <v>32512</v>
      </c>
      <c r="H5">
        <v>31879</v>
      </c>
      <c r="J5">
        <f t="shared" si="0"/>
        <v>32868.199999999997</v>
      </c>
    </row>
    <row r="6" spans="1:10" x14ac:dyDescent="0.35">
      <c r="A6" t="s">
        <v>13</v>
      </c>
      <c r="B6">
        <v>60047</v>
      </c>
      <c r="C6">
        <v>60050</v>
      </c>
      <c r="D6">
        <v>60039</v>
      </c>
      <c r="E6">
        <v>60048</v>
      </c>
      <c r="F6">
        <v>60051</v>
      </c>
      <c r="G6">
        <v>60039</v>
      </c>
      <c r="H6">
        <v>58042</v>
      </c>
      <c r="I6">
        <v>60042</v>
      </c>
      <c r="J6">
        <f t="shared" si="0"/>
        <v>59794.75</v>
      </c>
    </row>
    <row r="8" spans="1:10" x14ac:dyDescent="0.35">
      <c r="A8" s="1" t="s">
        <v>15</v>
      </c>
    </row>
    <row r="9" spans="1:10" x14ac:dyDescent="0.35">
      <c r="A9" t="s">
        <v>1</v>
      </c>
      <c r="B9" t="s">
        <v>26</v>
      </c>
      <c r="C9" t="s">
        <v>27</v>
      </c>
      <c r="D9" t="s">
        <v>17</v>
      </c>
      <c r="E9" t="s">
        <v>23</v>
      </c>
      <c r="F9" t="s">
        <v>28</v>
      </c>
      <c r="G9" t="s">
        <v>7</v>
      </c>
      <c r="H9" t="s">
        <v>34</v>
      </c>
      <c r="I9" t="s">
        <v>39</v>
      </c>
      <c r="J9" t="s">
        <v>14</v>
      </c>
    </row>
    <row r="10" spans="1:10" x14ac:dyDescent="0.35">
      <c r="A10" t="s">
        <v>10</v>
      </c>
      <c r="B10">
        <v>13306</v>
      </c>
      <c r="C10">
        <v>45826</v>
      </c>
      <c r="D10">
        <v>2147</v>
      </c>
      <c r="E10">
        <v>5408</v>
      </c>
      <c r="F10">
        <v>10080</v>
      </c>
      <c r="H10">
        <v>2638</v>
      </c>
      <c r="I10">
        <v>8360</v>
      </c>
      <c r="J10">
        <f>AVERAGE(B10:I10)</f>
        <v>12537.857142857143</v>
      </c>
    </row>
    <row r="11" spans="1:10" x14ac:dyDescent="0.35">
      <c r="A11" t="s">
        <v>11</v>
      </c>
      <c r="B11">
        <v>16055</v>
      </c>
      <c r="C11">
        <v>48037</v>
      </c>
      <c r="D11">
        <v>4879</v>
      </c>
      <c r="E11">
        <v>10104</v>
      </c>
      <c r="F11">
        <v>14542</v>
      </c>
      <c r="H11">
        <v>5539</v>
      </c>
      <c r="I11">
        <v>21133</v>
      </c>
      <c r="J11">
        <f t="shared" ref="J11:J13" si="1">AVERAGE(B11:I11)</f>
        <v>17184.142857142859</v>
      </c>
    </row>
    <row r="12" spans="1:10" x14ac:dyDescent="0.35">
      <c r="A12" t="s">
        <v>12</v>
      </c>
      <c r="B12">
        <v>39590</v>
      </c>
      <c r="D12">
        <v>38513</v>
      </c>
      <c r="E12">
        <v>18714</v>
      </c>
      <c r="F12">
        <v>44696</v>
      </c>
      <c r="I12">
        <v>38087</v>
      </c>
      <c r="J12">
        <f t="shared" si="1"/>
        <v>35920</v>
      </c>
    </row>
    <row r="13" spans="1:10" x14ac:dyDescent="0.35">
      <c r="A13" t="s">
        <v>13</v>
      </c>
      <c r="B13">
        <v>60051</v>
      </c>
      <c r="C13">
        <v>60040</v>
      </c>
      <c r="D13">
        <v>60044</v>
      </c>
      <c r="E13">
        <v>32137</v>
      </c>
      <c r="F13">
        <v>60051</v>
      </c>
      <c r="H13">
        <v>60039</v>
      </c>
      <c r="I13">
        <v>60035</v>
      </c>
      <c r="J13">
        <f t="shared" si="1"/>
        <v>56056.714285714283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914E8-0408-4976-B062-445FC22BAAE1}">
  <dimension ref="A1:K36"/>
  <sheetViews>
    <sheetView zoomScaleNormal="100" workbookViewId="0">
      <selection activeCell="C45" sqref="C45"/>
    </sheetView>
  </sheetViews>
  <sheetFormatPr baseColWidth="10" defaultRowHeight="14.5" x14ac:dyDescent="0.35"/>
  <cols>
    <col min="1" max="1" width="20.36328125" customWidth="1"/>
    <col min="2" max="2" width="13.26953125" customWidth="1"/>
    <col min="3" max="3" width="13.1796875" customWidth="1"/>
    <col min="4" max="4" width="13.26953125" customWidth="1"/>
    <col min="5" max="5" width="12.6328125" customWidth="1"/>
    <col min="6" max="6" width="12.54296875" customWidth="1"/>
    <col min="7" max="7" width="12.90625" customWidth="1"/>
    <col min="8" max="8" width="13.26953125" customWidth="1"/>
    <col min="9" max="9" width="12.7265625" customWidth="1"/>
    <col min="11" max="11" width="16.90625" customWidth="1"/>
    <col min="12" max="12" width="15.453125" customWidth="1"/>
  </cols>
  <sheetData>
    <row r="1" spans="1:11" x14ac:dyDescent="0.35">
      <c r="A1" s="1" t="s">
        <v>43</v>
      </c>
    </row>
    <row r="2" spans="1:11" x14ac:dyDescent="0.35">
      <c r="A2" t="s">
        <v>1</v>
      </c>
      <c r="B2" t="s">
        <v>41</v>
      </c>
      <c r="C2" t="s">
        <v>44</v>
      </c>
      <c r="D2" t="s">
        <v>45</v>
      </c>
      <c r="E2" t="s">
        <v>46</v>
      </c>
      <c r="F2" t="s">
        <v>47</v>
      </c>
      <c r="G2" t="s">
        <v>48</v>
      </c>
      <c r="H2" t="s">
        <v>49</v>
      </c>
      <c r="I2" t="s">
        <v>50</v>
      </c>
      <c r="J2" t="s">
        <v>14</v>
      </c>
      <c r="K2" t="s">
        <v>51</v>
      </c>
    </row>
    <row r="3" spans="1:11" x14ac:dyDescent="0.35">
      <c r="A3" t="s">
        <v>10</v>
      </c>
      <c r="B3">
        <f>Participant660!J10</f>
        <v>1238.875</v>
      </c>
      <c r="C3">
        <f>Participant673!J10</f>
        <v>1130.375</v>
      </c>
      <c r="D3">
        <f>Participant722!J10</f>
        <v>3267.2857142857142</v>
      </c>
      <c r="E3">
        <f>Participant826!J10</f>
        <v>1313.875</v>
      </c>
      <c r="F3">
        <f>Participant853!J10</f>
        <v>1976.125</v>
      </c>
      <c r="G3">
        <f>Participant914!J10</f>
        <v>1587.5</v>
      </c>
      <c r="H3">
        <f>Participant938!J10</f>
        <v>1829.5</v>
      </c>
      <c r="J3">
        <f>AVERAGE(B3:H3)</f>
        <v>1763.362244897959</v>
      </c>
      <c r="K3">
        <f>_xlfn.STDEV.P(B3:H3)</f>
        <v>678.24921980414524</v>
      </c>
    </row>
    <row r="4" spans="1:11" x14ac:dyDescent="0.35">
      <c r="A4" t="s">
        <v>11</v>
      </c>
      <c r="B4">
        <f>Participant660!J11</f>
        <v>5717.375</v>
      </c>
      <c r="C4">
        <f>Participant673!J11</f>
        <v>6122</v>
      </c>
      <c r="D4">
        <f>Participant722!J11</f>
        <v>10802.142857142857</v>
      </c>
      <c r="E4">
        <f>Participant826!J11</f>
        <v>5242</v>
      </c>
      <c r="F4">
        <f>Participant853!J11</f>
        <v>11324.166666666666</v>
      </c>
      <c r="G4">
        <f>Participant914!J11</f>
        <v>9397.875</v>
      </c>
      <c r="H4">
        <f>Participant938!J11</f>
        <v>10151.75</v>
      </c>
      <c r="J4">
        <f t="shared" ref="J4:J6" si="0">AVERAGE(B4:H4)</f>
        <v>8393.9013605442178</v>
      </c>
      <c r="K4">
        <f t="shared" ref="K4:K6" si="1">_xlfn.STDEV.P(B4:H4)</f>
        <v>2412.5827333110519</v>
      </c>
    </row>
    <row r="5" spans="1:11" x14ac:dyDescent="0.35">
      <c r="A5" t="s">
        <v>12</v>
      </c>
      <c r="B5">
        <f>Participant660!J12</f>
        <v>16524.25</v>
      </c>
      <c r="C5">
        <f>Participant673!J12</f>
        <v>15609.875</v>
      </c>
      <c r="D5">
        <f>Participant722!J12</f>
        <v>23169.285714285714</v>
      </c>
      <c r="E5">
        <f>Participant826!J12</f>
        <v>14122.25</v>
      </c>
      <c r="F5">
        <f>Participant853!J12</f>
        <v>17123.875</v>
      </c>
      <c r="G5">
        <f>Participant914!J12</f>
        <v>18993.625</v>
      </c>
      <c r="H5">
        <f>Participant938!J12</f>
        <v>14860.875</v>
      </c>
      <c r="J5">
        <f t="shared" si="0"/>
        <v>17200.576530612245</v>
      </c>
      <c r="K5">
        <f t="shared" si="1"/>
        <v>2848.1683757050082</v>
      </c>
    </row>
    <row r="6" spans="1:11" x14ac:dyDescent="0.35">
      <c r="A6" t="s">
        <v>13</v>
      </c>
      <c r="B6">
        <f>Participant660!J13</f>
        <v>35841.125</v>
      </c>
      <c r="C6">
        <f>Participant673!J13</f>
        <v>32191.875</v>
      </c>
      <c r="D6">
        <f>Participant722!J13</f>
        <v>45478.142857142855</v>
      </c>
      <c r="E6">
        <f>Participant826!J13</f>
        <v>31033.5</v>
      </c>
      <c r="F6">
        <f>Participant853!J13</f>
        <v>33144.375</v>
      </c>
      <c r="G6">
        <f>Participant914!J13</f>
        <v>37882.75</v>
      </c>
      <c r="H6">
        <f>Participant938!J13</f>
        <v>30545.625</v>
      </c>
      <c r="J6">
        <f t="shared" si="0"/>
        <v>35159.627551020407</v>
      </c>
      <c r="K6">
        <f t="shared" si="1"/>
        <v>4862.8965343180971</v>
      </c>
    </row>
    <row r="8" spans="1:11" x14ac:dyDescent="0.35">
      <c r="A8" s="1" t="s">
        <v>15</v>
      </c>
    </row>
    <row r="9" spans="1:11" x14ac:dyDescent="0.35">
      <c r="A9" t="s">
        <v>52</v>
      </c>
      <c r="B9" t="s">
        <v>41</v>
      </c>
      <c r="C9" t="s">
        <v>44</v>
      </c>
      <c r="D9" t="s">
        <v>45</v>
      </c>
      <c r="E9" t="s">
        <v>46</v>
      </c>
      <c r="F9" t="s">
        <v>47</v>
      </c>
      <c r="G9" t="s">
        <v>48</v>
      </c>
      <c r="H9" t="s">
        <v>49</v>
      </c>
      <c r="I9" t="s">
        <v>50</v>
      </c>
      <c r="J9" t="s">
        <v>14</v>
      </c>
      <c r="K9" t="s">
        <v>51</v>
      </c>
    </row>
    <row r="10" spans="1:11" x14ac:dyDescent="0.35">
      <c r="A10" t="s">
        <v>61</v>
      </c>
      <c r="B10">
        <f>Participant660!J27</f>
        <v>0.125</v>
      </c>
      <c r="C10">
        <f>Participant673!J27</f>
        <v>0</v>
      </c>
      <c r="D10">
        <f>Participant722!J27</f>
        <v>0.14285714285714285</v>
      </c>
      <c r="E10">
        <f>Participant826!J27</f>
        <v>0.25</v>
      </c>
      <c r="F10">
        <f>Participant853!J27</f>
        <v>0</v>
      </c>
      <c r="G10">
        <f>Participant914!J27</f>
        <v>0</v>
      </c>
      <c r="H10">
        <f>Participant938!J27</f>
        <v>0.125</v>
      </c>
      <c r="J10">
        <f>AVERAGE(B10:H10)</f>
        <v>9.1836734693877542E-2</v>
      </c>
      <c r="K10">
        <f>_xlfn.STDEV.P(B10:H10)</f>
        <v>8.8737383321051466E-2</v>
      </c>
    </row>
    <row r="11" spans="1:11" x14ac:dyDescent="0.35">
      <c r="A11" t="s">
        <v>62</v>
      </c>
      <c r="B11">
        <f>Participant660!J28</f>
        <v>0.125</v>
      </c>
      <c r="C11">
        <f>Participant673!J28</f>
        <v>0.125</v>
      </c>
      <c r="D11">
        <f>Participant722!J28</f>
        <v>0</v>
      </c>
      <c r="E11">
        <f>Participant826!J28</f>
        <v>0.125</v>
      </c>
      <c r="F11">
        <f>Participant853!J28</f>
        <v>0</v>
      </c>
      <c r="G11">
        <f>Participant914!J28</f>
        <v>0</v>
      </c>
      <c r="H11">
        <f>Participant938!J28</f>
        <v>0</v>
      </c>
      <c r="J11">
        <f t="shared" ref="J11:J16" si="2">AVERAGE(B11:H11)</f>
        <v>5.3571428571428568E-2</v>
      </c>
      <c r="K11">
        <f t="shared" ref="K11:K16" si="3">_xlfn.STDEV.P(B11:H11)</f>
        <v>6.1858957413174188E-2</v>
      </c>
    </row>
    <row r="12" spans="1:11" x14ac:dyDescent="0.35">
      <c r="A12" t="s">
        <v>63</v>
      </c>
      <c r="B12">
        <f>Participant660!J29</f>
        <v>0.125</v>
      </c>
      <c r="C12">
        <f>Participant673!J29</f>
        <v>0</v>
      </c>
      <c r="D12">
        <f>Participant722!J29</f>
        <v>0.5714285714285714</v>
      </c>
      <c r="E12">
        <f>Participant826!J29</f>
        <v>0</v>
      </c>
      <c r="F12">
        <f>Participant853!J29</f>
        <v>0</v>
      </c>
      <c r="G12">
        <f>Participant914!J29</f>
        <v>0</v>
      </c>
      <c r="H12">
        <f>Participant938!J29</f>
        <v>0</v>
      </c>
      <c r="J12">
        <f t="shared" si="2"/>
        <v>9.9489795918367346E-2</v>
      </c>
      <c r="K12">
        <f t="shared" si="3"/>
        <v>0.19743645480499333</v>
      </c>
    </row>
    <row r="13" spans="1:11" x14ac:dyDescent="0.35">
      <c r="A13" t="s">
        <v>64</v>
      </c>
      <c r="B13">
        <f>Participant660!J30</f>
        <v>0</v>
      </c>
      <c r="C13">
        <f>Participant673!J30</f>
        <v>0</v>
      </c>
      <c r="D13">
        <f>Participant722!J30</f>
        <v>0</v>
      </c>
      <c r="E13">
        <f>Participant826!J30</f>
        <v>0</v>
      </c>
      <c r="F13">
        <f>Participant853!J30</f>
        <v>0</v>
      </c>
      <c r="G13">
        <f>Participant914!J30</f>
        <v>0</v>
      </c>
      <c r="H13">
        <f>Participant938!J30</f>
        <v>0</v>
      </c>
      <c r="J13">
        <f t="shared" si="2"/>
        <v>0</v>
      </c>
      <c r="K13">
        <f t="shared" si="3"/>
        <v>0</v>
      </c>
    </row>
    <row r="14" spans="1:11" x14ac:dyDescent="0.35">
      <c r="A14" t="s">
        <v>65</v>
      </c>
      <c r="B14">
        <f>Participant660!J31</f>
        <v>0.375</v>
      </c>
      <c r="C14">
        <f>Participant673!J31</f>
        <v>0.625</v>
      </c>
      <c r="D14">
        <f>Participant722!J31</f>
        <v>0.5714285714285714</v>
      </c>
      <c r="E14">
        <f>Participant826!J31</f>
        <v>0.375</v>
      </c>
      <c r="F14">
        <f>Participant853!J31</f>
        <v>0.5</v>
      </c>
      <c r="G14">
        <f>Participant914!J31</f>
        <v>0.625</v>
      </c>
      <c r="H14">
        <f>Participant938!J31</f>
        <v>0.375</v>
      </c>
      <c r="J14">
        <f t="shared" si="2"/>
        <v>0.49234693877551017</v>
      </c>
      <c r="K14">
        <f t="shared" si="3"/>
        <v>0.10877043676187688</v>
      </c>
    </row>
    <row r="15" spans="1:11" x14ac:dyDescent="0.35">
      <c r="A15" t="s">
        <v>66</v>
      </c>
      <c r="B15">
        <f>Participant660!J32</f>
        <v>0.5</v>
      </c>
      <c r="C15">
        <f>Participant673!J32</f>
        <v>0.375</v>
      </c>
      <c r="D15">
        <f>Participant722!J32</f>
        <v>0.42857142857142855</v>
      </c>
      <c r="E15">
        <f>Participant826!J32</f>
        <v>0.375</v>
      </c>
      <c r="F15">
        <f>Participant853!J32</f>
        <v>0.5</v>
      </c>
      <c r="G15">
        <f>Participant914!J32</f>
        <v>0.5</v>
      </c>
      <c r="H15">
        <f>Participant938!J32</f>
        <v>0.5</v>
      </c>
      <c r="J15">
        <f t="shared" si="2"/>
        <v>0.45408163265306128</v>
      </c>
      <c r="K15">
        <f t="shared" si="3"/>
        <v>5.553964555376803E-2</v>
      </c>
    </row>
    <row r="16" spans="1:11" x14ac:dyDescent="0.35">
      <c r="A16" t="s">
        <v>67</v>
      </c>
      <c r="B16">
        <f>Participant660!J33</f>
        <v>1.25</v>
      </c>
      <c r="C16">
        <f>Participant673!J33</f>
        <v>1.125</v>
      </c>
      <c r="D16">
        <f>Participant722!J33</f>
        <v>1.7142857142857142</v>
      </c>
      <c r="E16">
        <f>Participant826!J33</f>
        <v>1.125</v>
      </c>
      <c r="F16">
        <f>Participant853!J33</f>
        <v>1</v>
      </c>
      <c r="G16">
        <f>Participant914!J33</f>
        <v>1.125</v>
      </c>
      <c r="H16">
        <f>Participant938!J33</f>
        <v>1</v>
      </c>
      <c r="J16">
        <f t="shared" si="2"/>
        <v>1.1913265306122451</v>
      </c>
      <c r="K16">
        <f t="shared" si="3"/>
        <v>0.22782768940577552</v>
      </c>
    </row>
    <row r="21" spans="1:11" x14ac:dyDescent="0.35">
      <c r="A21" s="1" t="s">
        <v>42</v>
      </c>
    </row>
    <row r="22" spans="1:11" x14ac:dyDescent="0.35">
      <c r="A22" t="s">
        <v>1</v>
      </c>
      <c r="B22" t="s">
        <v>41</v>
      </c>
      <c r="C22" t="s">
        <v>44</v>
      </c>
      <c r="D22" t="s">
        <v>45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14</v>
      </c>
      <c r="K22" t="s">
        <v>51</v>
      </c>
    </row>
    <row r="23" spans="1:11" x14ac:dyDescent="0.35">
      <c r="A23" t="s">
        <v>10</v>
      </c>
      <c r="B23">
        <f>Participant660!J3</f>
        <v>2046.5</v>
      </c>
      <c r="C23">
        <f>Participant673!J3</f>
        <v>1254.25</v>
      </c>
      <c r="D23">
        <f>Participant722!J3</f>
        <v>7057</v>
      </c>
      <c r="E23">
        <f>Participant826!J3</f>
        <v>2051.5714285714284</v>
      </c>
      <c r="F23">
        <f>Participant853!J3</f>
        <v>3151.6666666666665</v>
      </c>
      <c r="G23">
        <f>Participant938!J3</f>
        <v>3043.125</v>
      </c>
      <c r="H23">
        <f>Participant938!J3</f>
        <v>3043.125</v>
      </c>
      <c r="J23">
        <f>AVERAGE(B23:H23)</f>
        <v>3092.462585034013</v>
      </c>
      <c r="K23">
        <f>_xlfn.STDEV.P(B23:H23)</f>
        <v>1743.6598648168433</v>
      </c>
    </row>
    <row r="24" spans="1:11" x14ac:dyDescent="0.35">
      <c r="A24" t="s">
        <v>11</v>
      </c>
      <c r="B24">
        <f>Participant660!J4</f>
        <v>8915.5</v>
      </c>
      <c r="C24">
        <f>Participant673!J4</f>
        <v>7769.75</v>
      </c>
      <c r="D24">
        <f>Participant722!J4</f>
        <v>13253.75</v>
      </c>
      <c r="E24">
        <f>Participant826!J4</f>
        <v>9877.4285714285706</v>
      </c>
      <c r="F24">
        <f>Participant853!J4</f>
        <v>12789</v>
      </c>
      <c r="G24">
        <f>Participant938!J4</f>
        <v>10812.25</v>
      </c>
      <c r="H24">
        <f>Participant938!J4</f>
        <v>10812.25</v>
      </c>
      <c r="J24">
        <f t="shared" ref="J24:J26" si="4">AVERAGE(B24:H24)</f>
        <v>10604.275510204083</v>
      </c>
      <c r="K24">
        <f t="shared" ref="K24:K26" si="5">_xlfn.STDEV.P(B24:H24)</f>
        <v>1824.2042104308266</v>
      </c>
    </row>
    <row r="25" spans="1:11" x14ac:dyDescent="0.35">
      <c r="A25" t="s">
        <v>12</v>
      </c>
      <c r="B25">
        <f>Participant660!J5</f>
        <v>15759.375</v>
      </c>
      <c r="C25">
        <f>Participant673!J5</f>
        <v>14068.625</v>
      </c>
      <c r="D25">
        <f>Participant722!J5</f>
        <v>26397.5</v>
      </c>
      <c r="E25">
        <f>Participant826!J5</f>
        <v>16765.714285714286</v>
      </c>
      <c r="F25">
        <f>Participant853!J5</f>
        <v>16444.833333333332</v>
      </c>
      <c r="G25">
        <f>Participant938!J5</f>
        <v>16851.75</v>
      </c>
      <c r="H25">
        <f>Participant938!J5</f>
        <v>16851.75</v>
      </c>
      <c r="J25">
        <f t="shared" si="4"/>
        <v>17591.363945578232</v>
      </c>
      <c r="K25">
        <f t="shared" si="5"/>
        <v>3711.0682475734857</v>
      </c>
    </row>
    <row r="26" spans="1:11" x14ac:dyDescent="0.35">
      <c r="A26" t="s">
        <v>13</v>
      </c>
      <c r="B26">
        <f>Participant660!J6</f>
        <v>34660.125</v>
      </c>
      <c r="C26">
        <f>Participant673!J6</f>
        <v>29197.125</v>
      </c>
      <c r="D26">
        <f>Participant722!J6</f>
        <v>49813.25</v>
      </c>
      <c r="E26">
        <f>Participant826!J6</f>
        <v>33353</v>
      </c>
      <c r="F26">
        <f>Participant853!J6</f>
        <v>36536</v>
      </c>
      <c r="G26">
        <f>Participant938!J6</f>
        <v>33745.25</v>
      </c>
      <c r="H26">
        <f>Participant938!J6</f>
        <v>33745.25</v>
      </c>
      <c r="J26">
        <f t="shared" si="4"/>
        <v>35864.285714285717</v>
      </c>
      <c r="K26">
        <f t="shared" si="5"/>
        <v>6049.9471118977735</v>
      </c>
    </row>
    <row r="28" spans="1:11" x14ac:dyDescent="0.35">
      <c r="A28" s="1" t="s">
        <v>0</v>
      </c>
    </row>
    <row r="29" spans="1:11" x14ac:dyDescent="0.35">
      <c r="A29" t="s">
        <v>52</v>
      </c>
      <c r="B29" t="s">
        <v>41</v>
      </c>
      <c r="C29" t="s">
        <v>44</v>
      </c>
      <c r="D29" t="s">
        <v>45</v>
      </c>
      <c r="E29" t="s">
        <v>46</v>
      </c>
      <c r="F29" t="s">
        <v>47</v>
      </c>
      <c r="G29" t="s">
        <v>48</v>
      </c>
      <c r="H29" t="s">
        <v>49</v>
      </c>
      <c r="I29" t="s">
        <v>50</v>
      </c>
      <c r="J29" t="s">
        <v>14</v>
      </c>
      <c r="K29" t="s">
        <v>51</v>
      </c>
    </row>
    <row r="30" spans="1:11" x14ac:dyDescent="0.35">
      <c r="A30" t="s">
        <v>61</v>
      </c>
      <c r="B30">
        <f>Participant660!J17</f>
        <v>0.125</v>
      </c>
      <c r="C30">
        <f>Participant673!J17</f>
        <v>0.125</v>
      </c>
      <c r="D30">
        <f>Participant722!J17</f>
        <v>0</v>
      </c>
      <c r="E30">
        <f>Participant826!J17</f>
        <v>0.14285714285714285</v>
      </c>
      <c r="F30">
        <f>Participant853!J17</f>
        <v>0</v>
      </c>
      <c r="G30">
        <f>Participant914!J17</f>
        <v>0.25</v>
      </c>
      <c r="H30">
        <f>Participant938!J17</f>
        <v>0.125</v>
      </c>
      <c r="J30">
        <f>AVERAGE(B30:H30)</f>
        <v>0.10969387755102041</v>
      </c>
      <c r="K30">
        <f>_xlfn.STDEV.P(B30:H30)</f>
        <v>8.0670348473683151E-2</v>
      </c>
    </row>
    <row r="31" spans="1:11" x14ac:dyDescent="0.35">
      <c r="A31" t="s">
        <v>62</v>
      </c>
      <c r="B31">
        <f>Participant660!J18</f>
        <v>0.125</v>
      </c>
      <c r="C31">
        <f>Participant673!J18</f>
        <v>0.125</v>
      </c>
      <c r="D31">
        <f>Participant722!J18</f>
        <v>0.25</v>
      </c>
      <c r="E31">
        <f>Participant826!J18</f>
        <v>0</v>
      </c>
      <c r="F31">
        <f>Participant853!J18</f>
        <v>0</v>
      </c>
      <c r="G31">
        <f>Participant914!J18</f>
        <v>0</v>
      </c>
      <c r="H31">
        <f>Participant938!J18</f>
        <v>0</v>
      </c>
      <c r="J31">
        <f>AVERAGE(B31:H31)</f>
        <v>7.1428571428571425E-2</v>
      </c>
      <c r="K31">
        <f t="shared" ref="K31:K36" si="6">_xlfn.STDEV.P(B31:H31)</f>
        <v>9.1053919885585449E-2</v>
      </c>
    </row>
    <row r="32" spans="1:11" x14ac:dyDescent="0.35">
      <c r="A32" t="s">
        <v>63</v>
      </c>
      <c r="B32">
        <f>Participant660!J19</f>
        <v>0</v>
      </c>
      <c r="C32">
        <f>Participant673!J19</f>
        <v>0</v>
      </c>
      <c r="D32">
        <f>Participant722!J19</f>
        <v>0</v>
      </c>
      <c r="E32">
        <f>Participant826!J19</f>
        <v>0</v>
      </c>
      <c r="F32">
        <f>Participant853!J19</f>
        <v>0</v>
      </c>
      <c r="G32">
        <f>Participant914!J19</f>
        <v>0</v>
      </c>
      <c r="H32">
        <f>Participant938!J19</f>
        <v>0</v>
      </c>
      <c r="J32">
        <f t="shared" ref="J32:J36" si="7">AVERAGE(B32:H32)</f>
        <v>0</v>
      </c>
      <c r="K32">
        <f t="shared" si="6"/>
        <v>0</v>
      </c>
    </row>
    <row r="33" spans="1:11" x14ac:dyDescent="0.35">
      <c r="A33" t="s">
        <v>64</v>
      </c>
      <c r="B33">
        <f>Participant660!J20</f>
        <v>0</v>
      </c>
      <c r="C33">
        <f>Participant673!J20</f>
        <v>0</v>
      </c>
      <c r="D33">
        <f>Participant722!J20</f>
        <v>0</v>
      </c>
      <c r="E33">
        <f>Participant826!J20</f>
        <v>0</v>
      </c>
      <c r="F33">
        <f>Participant853!J20</f>
        <v>0</v>
      </c>
      <c r="G33">
        <f>Participant914!J20</f>
        <v>0</v>
      </c>
      <c r="H33">
        <f>Participant938!J20</f>
        <v>0</v>
      </c>
      <c r="J33">
        <f t="shared" si="7"/>
        <v>0</v>
      </c>
      <c r="K33">
        <f t="shared" si="6"/>
        <v>0</v>
      </c>
    </row>
    <row r="34" spans="1:11" x14ac:dyDescent="0.35">
      <c r="A34" t="s">
        <v>65</v>
      </c>
      <c r="B34">
        <f>Participant660!J21</f>
        <v>0.375</v>
      </c>
      <c r="C34">
        <f>Participant673!J21</f>
        <v>0.375</v>
      </c>
      <c r="D34">
        <f>Participant722!J21</f>
        <v>0.25</v>
      </c>
      <c r="E34">
        <f>Participant826!J21</f>
        <v>0.2857142857142857</v>
      </c>
      <c r="F34">
        <f>Participant853!J21</f>
        <v>0.5</v>
      </c>
      <c r="G34">
        <f>Participant914!J21</f>
        <v>0.375</v>
      </c>
      <c r="H34">
        <f>Participant938!J21</f>
        <v>0.375</v>
      </c>
      <c r="J34">
        <f t="shared" si="7"/>
        <v>0.36224489795918363</v>
      </c>
      <c r="K34">
        <f t="shared" si="6"/>
        <v>7.3759348442862138E-2</v>
      </c>
    </row>
    <row r="35" spans="1:11" x14ac:dyDescent="0.35">
      <c r="A35" t="s">
        <v>66</v>
      </c>
      <c r="B35">
        <f>Participant660!J22</f>
        <v>0.5</v>
      </c>
      <c r="C35">
        <f>Participant673!J22</f>
        <v>0.375</v>
      </c>
      <c r="D35">
        <f>Participant722!J22</f>
        <v>1.25</v>
      </c>
      <c r="E35">
        <f>Participant826!J22</f>
        <v>0.5714285714285714</v>
      </c>
      <c r="F35">
        <f>Participant853!J22</f>
        <v>0.5</v>
      </c>
      <c r="G35">
        <f>Participant914!J22</f>
        <v>0.5</v>
      </c>
      <c r="H35">
        <f>Participant938!J22</f>
        <v>0.5</v>
      </c>
      <c r="J35">
        <f t="shared" si="7"/>
        <v>0.59948979591836726</v>
      </c>
      <c r="K35">
        <f t="shared" si="6"/>
        <v>0.27096112118931071</v>
      </c>
    </row>
    <row r="36" spans="1:11" x14ac:dyDescent="0.35">
      <c r="A36" t="s">
        <v>67</v>
      </c>
      <c r="B36">
        <f>Participant660!J23</f>
        <v>1.125</v>
      </c>
      <c r="C36">
        <f>Participant673!J23</f>
        <v>1</v>
      </c>
      <c r="D36">
        <f>Participant722!J23</f>
        <v>1.75</v>
      </c>
      <c r="E36">
        <f>Participant826!J23</f>
        <v>1</v>
      </c>
      <c r="F36">
        <f>Participant853!J23</f>
        <v>1</v>
      </c>
      <c r="G36">
        <f>Participant914!J23</f>
        <v>1.125</v>
      </c>
      <c r="H36">
        <f>Participant938!J23</f>
        <v>1</v>
      </c>
      <c r="J36">
        <f t="shared" si="7"/>
        <v>1.1428571428571428</v>
      </c>
      <c r="K36">
        <f t="shared" si="6"/>
        <v>0.25379768577771239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10</vt:i4>
      </vt:variant>
      <vt:variant>
        <vt:lpstr>Benannte Bereiche</vt:lpstr>
      </vt:variant>
      <vt:variant>
        <vt:i4>30</vt:i4>
      </vt:variant>
    </vt:vector>
  </HeadingPairs>
  <TitlesOfParts>
    <vt:vector size="40" baseType="lpstr">
      <vt:lpstr>Participant660</vt:lpstr>
      <vt:lpstr>Participant673</vt:lpstr>
      <vt:lpstr>Participant722</vt:lpstr>
      <vt:lpstr>Participant826</vt:lpstr>
      <vt:lpstr>Participant853</vt:lpstr>
      <vt:lpstr>Participant914</vt:lpstr>
      <vt:lpstr>Participant938</vt:lpstr>
      <vt:lpstr>Participant956</vt:lpstr>
      <vt:lpstr>Collective Data</vt:lpstr>
      <vt:lpstr>ModelEvalComparrision</vt:lpstr>
      <vt:lpstr>Participant660!output</vt:lpstr>
      <vt:lpstr>Participant673!output</vt:lpstr>
      <vt:lpstr>Participant722!output</vt:lpstr>
      <vt:lpstr>Participant826!output</vt:lpstr>
      <vt:lpstr>Participant853!output</vt:lpstr>
      <vt:lpstr>Participant914!output</vt:lpstr>
      <vt:lpstr>Participant938!output</vt:lpstr>
      <vt:lpstr>Participant956!output</vt:lpstr>
      <vt:lpstr>Participant660!output_1</vt:lpstr>
      <vt:lpstr>Participant673!output_1</vt:lpstr>
      <vt:lpstr>Participant722!output_1</vt:lpstr>
      <vt:lpstr>Participant826!output_1</vt:lpstr>
      <vt:lpstr>Participant853!output_1</vt:lpstr>
      <vt:lpstr>Participant914!output_1</vt:lpstr>
      <vt:lpstr>Participant938!output_1</vt:lpstr>
      <vt:lpstr>Participant956!output_1</vt:lpstr>
      <vt:lpstr>Participant660!output_error_1</vt:lpstr>
      <vt:lpstr>Participant673!output_error_1</vt:lpstr>
      <vt:lpstr>Participant722!output_error_1</vt:lpstr>
      <vt:lpstr>Participant826!output_error_1</vt:lpstr>
      <vt:lpstr>Participant853!output_error_1</vt:lpstr>
      <vt:lpstr>Participant914!output_error_1</vt:lpstr>
      <vt:lpstr>Participant938!output_error_1</vt:lpstr>
      <vt:lpstr>Participant660!output_error_2</vt:lpstr>
      <vt:lpstr>Participant673!output_error_2</vt:lpstr>
      <vt:lpstr>Participant722!output_error_2</vt:lpstr>
      <vt:lpstr>Participant826!output_error_2</vt:lpstr>
      <vt:lpstr>Participant853!output_error_2</vt:lpstr>
      <vt:lpstr>Participant914!output_error_2</vt:lpstr>
      <vt:lpstr>Participant938!output_error_2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Wiesner</dc:creator>
  <cp:lastModifiedBy>Timo Wiesner</cp:lastModifiedBy>
  <cp:lastPrinted>2024-12-23T12:59:57Z</cp:lastPrinted>
  <dcterms:created xsi:type="dcterms:W3CDTF">2015-06-05T18:19:34Z</dcterms:created>
  <dcterms:modified xsi:type="dcterms:W3CDTF">2024-12-29T20:11:59Z</dcterms:modified>
</cp:coreProperties>
</file>