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killbox\Основы_статистики_и_теории_вероятностей\"/>
    </mc:Choice>
  </mc:AlternateContent>
  <bookViews>
    <workbookView xWindow="0" yWindow="0" windowWidth="17256" windowHeight="5916" activeTab="2"/>
  </bookViews>
  <sheets>
    <sheet name="Sheet1" sheetId="1" r:id="rId1"/>
    <sheet name="Sheet2" sheetId="2" state="hidden" r:id="rId2"/>
    <sheet name="задание 1" sheetId="3" r:id="rId3"/>
    <sheet name="задание 2" sheetId="4" r:id="rId4"/>
  </sheets>
  <definedNames>
    <definedName name="_ftn1" localSheetId="0">#REF!</definedName>
    <definedName name="_ftnref1" localSheetId="0">#REF!</definedName>
  </definedNames>
  <calcPr calcId="152511"/>
  <pivotCaches>
    <pivotCache cacheId="4" r:id="rId5"/>
  </pivotCaches>
  <extLst>
    <ext uri="GoogleSheetsCustomDataVersion1">
      <go:sheetsCustomData xmlns:go="http://customooxmlschemas.google.com/" r:id="rId9" roundtripDataSignature="AMtx7miDY5WQqEHgFZIB3JkQDS2HokVBnQ=="/>
    </ext>
  </extLst>
</workbook>
</file>

<file path=xl/calcChain.xml><?xml version="1.0" encoding="utf-8"?>
<calcChain xmlns="http://schemas.openxmlformats.org/spreadsheetml/2006/main">
  <c r="R15" i="3" l="1"/>
  <c r="R14" i="3"/>
  <c r="R13" i="3"/>
  <c r="R12" i="3"/>
  <c r="R11" i="3"/>
  <c r="Q16" i="3"/>
  <c r="I17" i="3"/>
  <c r="J17" i="3"/>
  <c r="K17" i="3"/>
  <c r="L17" i="3"/>
  <c r="H17" i="3"/>
  <c r="D12" i="3"/>
  <c r="D18" i="3"/>
  <c r="D41" i="3"/>
  <c r="D8" i="3"/>
  <c r="D7" i="3"/>
  <c r="D14" i="3"/>
  <c r="C3" i="4" l="1"/>
  <c r="B11" i="4"/>
  <c r="C8" i="4" s="1"/>
  <c r="C9" i="4"/>
  <c r="C6" i="4"/>
  <c r="C4" i="4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7" i="3"/>
  <c r="D16" i="3"/>
  <c r="D15" i="3"/>
  <c r="D13" i="3"/>
  <c r="D11" i="3"/>
  <c r="D10" i="3"/>
  <c r="D9" i="3"/>
  <c r="F7" i="2"/>
  <c r="M52" i="1"/>
  <c r="L52" i="1"/>
  <c r="N52" i="1" s="1"/>
  <c r="N51" i="1" s="1"/>
  <c r="N50" i="1"/>
  <c r="J50" i="1"/>
  <c r="C5" i="4" l="1"/>
  <c r="C7" i="4"/>
</calcChain>
</file>

<file path=xl/sharedStrings.xml><?xml version="1.0" encoding="utf-8"?>
<sst xmlns="http://schemas.openxmlformats.org/spreadsheetml/2006/main" count="115" uniqueCount="39">
  <si>
    <t>год</t>
  </si>
  <si>
    <t>квартал</t>
  </si>
  <si>
    <t>рублей в месяц</t>
  </si>
  <si>
    <t>Год</t>
  </si>
  <si>
    <t>Рублей в месяц</t>
  </si>
  <si>
    <t>1 квартал</t>
  </si>
  <si>
    <t>2 квартал</t>
  </si>
  <si>
    <t>3 квартал</t>
  </si>
  <si>
    <t>4 квартал</t>
  </si>
  <si>
    <t>CAGR</t>
  </si>
  <si>
    <t>year</t>
  </si>
  <si>
    <t>company</t>
  </si>
  <si>
    <t>revenue, $K</t>
  </si>
  <si>
    <t>rate</t>
  </si>
  <si>
    <t>Shmuber</t>
  </si>
  <si>
    <t>Kett</t>
  </si>
  <si>
    <t>условие</t>
  </si>
  <si>
    <t>Tindex Taxi</t>
  </si>
  <si>
    <t>Krap</t>
  </si>
  <si>
    <t>Loft</t>
  </si>
  <si>
    <t>revenue, $M</t>
  </si>
  <si>
    <t>share, %</t>
  </si>
  <si>
    <t>Filip</t>
  </si>
  <si>
    <t>Widek</t>
  </si>
  <si>
    <t>Zanudsi</t>
  </si>
  <si>
    <t>Samzunh</t>
  </si>
  <si>
    <t>Paranoic</t>
  </si>
  <si>
    <t>Brenni</t>
  </si>
  <si>
    <t>others</t>
  </si>
  <si>
    <t>TOTAL</t>
  </si>
  <si>
    <t>Сумма по полю revenue, $K</t>
  </si>
  <si>
    <t>* В данном графике я отоброзил колонку "revenue, $K"</t>
  </si>
  <si>
    <t>так как дынный параметр отображает реальность текущих дел, и мы видем реальную ситуацию.</t>
  </si>
  <si>
    <t>*Пояснение к текущему графику</t>
  </si>
  <si>
    <t xml:space="preserve">* В данном графике я бы отобразил значения процентов, </t>
  </si>
  <si>
    <t>так как при визуализации лучше читается, чем без процентов</t>
  </si>
  <si>
    <t>Total</t>
  </si>
  <si>
    <t>Company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</si>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</sst>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0" fillId="0" borderId="0" xfId="0" applyNumberFormat="1" applyFont="1"/>
    <xf numFmtId="10" fontId="0" fillId="0" borderId="0" xfId="0" applyNumberFormat="1" applyFont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0" xfId="0" applyFont="1" applyBorder="1" applyAlignment="1"/>
    <xf numFmtId="0" fontId="0" fillId="0" borderId="0" xfId="0" applyNumberFormat="1" applyFont="1" applyBorder="1" applyAlignment="1"/>
    <xf numFmtId="9" fontId="0" fillId="0" borderId="0" xfId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1872"/>
        <c:axId val="260653640"/>
      </c:lineChart>
      <c:catAx>
        <c:axId val="14836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60653640"/>
        <c:crosses val="autoZero"/>
        <c:auto val="1"/>
        <c:lblAlgn val="ctr"/>
        <c:lblOffset val="100"/>
        <c:noMultiLvlLbl val="1"/>
      </c:catAx>
      <c:valAx>
        <c:axId val="26065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1483618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1'!$H$7:$H$8</c:f>
              <c:strCache>
                <c:ptCount val="2"/>
                <c:pt idx="0">
                  <c:v>company</c:v>
                </c:pt>
                <c:pt idx="1">
                  <c:v>Kett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1'!$H$9:$H$16</c:f>
              <c:numCache>
                <c:formatCode>General</c:formatCode>
                <c:ptCount val="8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930</c:v>
                </c:pt>
                <c:pt idx="4">
                  <c:v>970</c:v>
                </c:pt>
                <c:pt idx="5">
                  <c:v>1020</c:v>
                </c:pt>
                <c:pt idx="6">
                  <c:v>1100</c:v>
                </c:pt>
                <c:pt idx="7">
                  <c:v>1150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1'!$I$7:$I$8</c:f>
              <c:strCache>
                <c:ptCount val="2"/>
                <c:pt idx="0">
                  <c:v>company</c:v>
                </c:pt>
                <c:pt idx="1">
                  <c:v>Krap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1'!$I$9:$I$16</c:f>
              <c:numCache>
                <c:formatCode>General</c:formatCode>
                <c:ptCount val="8"/>
                <c:pt idx="0">
                  <c:v>899</c:v>
                </c:pt>
                <c:pt idx="1">
                  <c:v>890</c:v>
                </c:pt>
                <c:pt idx="2">
                  <c:v>880</c:v>
                </c:pt>
                <c:pt idx="3">
                  <c:v>890</c:v>
                </c:pt>
                <c:pt idx="4">
                  <c:v>910</c:v>
                </c:pt>
                <c:pt idx="5">
                  <c:v>950</c:v>
                </c:pt>
                <c:pt idx="6">
                  <c:v>1000</c:v>
                </c:pt>
                <c:pt idx="7">
                  <c:v>1080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'задание 1'!$J$7:$J$8</c:f>
              <c:strCache>
                <c:ptCount val="2"/>
                <c:pt idx="0">
                  <c:v>company</c:v>
                </c:pt>
                <c:pt idx="1">
                  <c:v>Loft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1'!$J$9:$J$16</c:f>
              <c:numCache>
                <c:formatCode>General</c:formatCode>
                <c:ptCount val="8"/>
                <c:pt idx="0">
                  <c:v>760</c:v>
                </c:pt>
                <c:pt idx="1">
                  <c:v>760</c:v>
                </c:pt>
                <c:pt idx="2">
                  <c:v>750</c:v>
                </c:pt>
                <c:pt idx="3">
                  <c:v>770</c:v>
                </c:pt>
                <c:pt idx="4">
                  <c:v>810</c:v>
                </c:pt>
                <c:pt idx="5">
                  <c:v>850</c:v>
                </c:pt>
                <c:pt idx="6">
                  <c:v>895</c:v>
                </c:pt>
                <c:pt idx="7">
                  <c:v>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'задание 1'!$K$7:$K$8</c:f>
              <c:strCache>
                <c:ptCount val="2"/>
                <c:pt idx="0">
                  <c:v>company</c:v>
                </c:pt>
                <c:pt idx="1">
                  <c:v>Shmuber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1'!$K$9:$K$16</c:f>
              <c:numCache>
                <c:formatCode>General</c:formatCode>
                <c:ptCount val="8"/>
                <c:pt idx="0">
                  <c:v>5</c:v>
                </c:pt>
                <c:pt idx="1">
                  <c:v>85</c:v>
                </c:pt>
                <c:pt idx="2">
                  <c:v>130</c:v>
                </c:pt>
                <c:pt idx="3">
                  <c:v>200</c:v>
                </c:pt>
                <c:pt idx="4">
                  <c:v>290</c:v>
                </c:pt>
                <c:pt idx="5">
                  <c:v>330</c:v>
                </c:pt>
                <c:pt idx="6">
                  <c:v>350</c:v>
                </c:pt>
                <c:pt idx="7">
                  <c:v>410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'задание 1'!$L$7:$L$8</c:f>
              <c:strCache>
                <c:ptCount val="2"/>
                <c:pt idx="0">
                  <c:v>company</c:v>
                </c:pt>
                <c:pt idx="1">
                  <c:v>Tindex Taxi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'задание 1'!$G$9:$G$16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'задание 1'!$L$9:$L$16</c:f>
              <c:numCache>
                <c:formatCode>General</c:formatCode>
                <c:ptCount val="8"/>
                <c:pt idx="0">
                  <c:v>890</c:v>
                </c:pt>
                <c:pt idx="1">
                  <c:v>800</c:v>
                </c:pt>
                <c:pt idx="2">
                  <c:v>850</c:v>
                </c:pt>
                <c:pt idx="3">
                  <c:v>870</c:v>
                </c:pt>
                <c:pt idx="4">
                  <c:v>900</c:v>
                </c:pt>
                <c:pt idx="5">
                  <c:v>1000</c:v>
                </c:pt>
                <c:pt idx="6">
                  <c:v>1050</c:v>
                </c:pt>
                <c:pt idx="7">
                  <c:v>1110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221928"/>
        <c:axId val="260976912"/>
      </c:lineChart>
      <c:catAx>
        <c:axId val="26022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60976912"/>
        <c:crosses val="autoZero"/>
        <c:auto val="1"/>
        <c:lblAlgn val="ctr"/>
        <c:lblOffset val="100"/>
        <c:noMultiLvlLbl val="1"/>
      </c:catAx>
      <c:valAx>
        <c:axId val="26097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60221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1'!$Q$10</c:f>
              <c:strCache>
                <c:ptCount val="1"/>
                <c:pt idx="0">
                  <c:v>revenue, $K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2833333333333231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1'!$P$11:$P$15</c:f>
              <c:strCache>
                <c:ptCount val="5"/>
                <c:pt idx="0">
                  <c:v>Kett</c:v>
                </c:pt>
                <c:pt idx="1">
                  <c:v>Krap</c:v>
                </c:pt>
                <c:pt idx="2">
                  <c:v>Tindex Taxi</c:v>
                </c:pt>
                <c:pt idx="3">
                  <c:v>Loft</c:v>
                </c:pt>
                <c:pt idx="4">
                  <c:v>Shmuber</c:v>
                </c:pt>
              </c:strCache>
            </c:strRef>
          </c:cat>
          <c:val>
            <c:numRef>
              <c:f>'задание 1'!$Q$11:$Q$15</c:f>
              <c:numCache>
                <c:formatCode>General</c:formatCode>
                <c:ptCount val="5"/>
                <c:pt idx="0">
                  <c:v>8020</c:v>
                </c:pt>
                <c:pt idx="1">
                  <c:v>7499</c:v>
                </c:pt>
                <c:pt idx="2">
                  <c:v>7470</c:v>
                </c:pt>
                <c:pt idx="3">
                  <c:v>6562</c:v>
                </c:pt>
                <c:pt idx="4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41240"/>
        <c:axId val="354843984"/>
      </c:lineChart>
      <c:catAx>
        <c:axId val="35484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43984"/>
        <c:crosses val="autoZero"/>
        <c:auto val="1"/>
        <c:lblAlgn val="ctr"/>
        <c:lblOffset val="100"/>
        <c:noMultiLvlLbl val="0"/>
      </c:catAx>
      <c:valAx>
        <c:axId val="3548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4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340113735783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1'!$R$10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'задание 1'!$P$11:$P$15</c:f>
              <c:strCache>
                <c:ptCount val="5"/>
                <c:pt idx="0">
                  <c:v>Kett</c:v>
                </c:pt>
                <c:pt idx="1">
                  <c:v>Krap</c:v>
                </c:pt>
                <c:pt idx="2">
                  <c:v>Tindex Taxi</c:v>
                </c:pt>
                <c:pt idx="3">
                  <c:v>Loft</c:v>
                </c:pt>
                <c:pt idx="4">
                  <c:v>Shmuber</c:v>
                </c:pt>
              </c:strCache>
            </c:strRef>
          </c:cat>
          <c:val>
            <c:numRef>
              <c:f>'задание 1'!$R$11:$R$15</c:f>
              <c:numCache>
                <c:formatCode>0%</c:formatCode>
                <c:ptCount val="5"/>
                <c:pt idx="0">
                  <c:v>0.25581321169978627</c:v>
                </c:pt>
                <c:pt idx="1">
                  <c:v>0.23919492201205703</c:v>
                </c:pt>
                <c:pt idx="2">
                  <c:v>0.23826991164556155</c:v>
                </c:pt>
                <c:pt idx="3">
                  <c:v>0.20930751810149598</c:v>
                </c:pt>
                <c:pt idx="4">
                  <c:v>5.7414436541099165E-2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Доли компаний-лидеров рынка, %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2CC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'задание 2'!$A$3:$A$9</c:f>
              <c:strCache>
                <c:ptCount val="7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  <c:pt idx="6">
                  <c:v>others</c:v>
                </c:pt>
              </c:strCache>
            </c:strRef>
          </c:cat>
          <c:val>
            <c:numRef>
              <c:f>'задание 2'!$C$3:$C$9</c:f>
              <c:numCache>
                <c:formatCode>0.0%</c:formatCode>
                <c:ptCount val="7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  <c:pt idx="6">
                  <c:v>0.61719939117199396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l"/>
      <c:layout>
        <c:manualLayout>
          <c:xMode val="edge"/>
          <c:yMode val="edge"/>
          <c:x val="2.9556650246305417E-2"/>
          <c:y val="7.6016695829687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819150</xdr:colOff>
      <xdr:row>1</xdr:row>
      <xdr:rowOff>38100</xdr:rowOff>
    </xdr:from>
    <xdr:ext cx="5476875" cy="2962275"/>
    <xdr:graphicFrame macro="">
      <xdr:nvGraphicFramePr>
        <xdr:cNvPr id="1777079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209550</xdr:colOff>
      <xdr:row>16</xdr:row>
      <xdr:rowOff>19050</xdr:rowOff>
    </xdr:from>
    <xdr:ext cx="8724900" cy="49911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21</xdr:row>
      <xdr:rowOff>85725</xdr:rowOff>
    </xdr:from>
    <xdr:ext cx="6962775" cy="4010025"/>
    <xdr:graphicFrame macro="">
      <xdr:nvGraphicFramePr>
        <xdr:cNvPr id="127168837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14</xdr:col>
      <xdr:colOff>876300</xdr:colOff>
      <xdr:row>17</xdr:row>
      <xdr:rowOff>190500</xdr:rowOff>
    </xdr:from>
    <xdr:to>
      <xdr:col>18</xdr:col>
      <xdr:colOff>342900</xdr:colOff>
      <xdr:row>31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876300</xdr:colOff>
      <xdr:row>32</xdr:row>
      <xdr:rowOff>22860</xdr:rowOff>
    </xdr:from>
    <xdr:to>
      <xdr:col>18</xdr:col>
      <xdr:colOff>342900</xdr:colOff>
      <xdr:row>45</xdr:row>
      <xdr:rowOff>190500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15</xdr:row>
      <xdr:rowOff>152400</xdr:rowOff>
    </xdr:from>
    <xdr:ext cx="6638925" cy="3743325"/>
    <xdr:graphicFrame macro="">
      <xdr:nvGraphicFramePr>
        <xdr:cNvPr id="200242147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P" refreshedDate="44157.432445601851" refreshedVersion="5" recordCount="40">
  <cacheSource type="worksheet">
    <worksheetSource ref="A1:D41" sheet="задание 1"/>
  </cacheSource>
  <cacheFields count="4">
    <cacheField name="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company" numFmtId="0">
      <sharedItems count="5">
        <s v="Shmuber"/>
        <s v="Kett"/>
        <s v="Tindex Taxi"/>
        <s v="Krap"/>
        <s v="Loft"/>
      </sharedItems>
    </cacheField>
    <cacheField name="revenue, $K" numFmtId="0">
      <sharedItems containsSemiMixedTypes="0" containsString="0" containsNumber="1" containsInteger="1" minValue="5" maxValue="1150"/>
    </cacheField>
    <cacheField name="rate" numFmtId="0">
      <sharedItems containsSemiMixedTypes="0" containsString="0" containsNumber="1" containsInteger="1" minValue="-100" maxValue="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5"/>
    <n v="1"/>
  </r>
  <r>
    <x v="0"/>
    <x v="1"/>
    <n v="1000"/>
    <n v="1"/>
  </r>
  <r>
    <x v="0"/>
    <x v="2"/>
    <n v="890"/>
    <n v="1"/>
  </r>
  <r>
    <x v="0"/>
    <x v="3"/>
    <n v="899"/>
    <n v="1"/>
  </r>
  <r>
    <x v="0"/>
    <x v="4"/>
    <n v="760"/>
    <n v="1"/>
  </r>
  <r>
    <x v="1"/>
    <x v="0"/>
    <n v="85"/>
    <n v="80"/>
  </r>
  <r>
    <x v="1"/>
    <x v="1"/>
    <n v="950"/>
    <n v="-50"/>
  </r>
  <r>
    <x v="1"/>
    <x v="2"/>
    <n v="800"/>
    <n v="-90"/>
  </r>
  <r>
    <x v="1"/>
    <x v="3"/>
    <n v="890"/>
    <n v="-9"/>
  </r>
  <r>
    <x v="1"/>
    <x v="4"/>
    <n v="760"/>
    <n v="0"/>
  </r>
  <r>
    <x v="2"/>
    <x v="0"/>
    <n v="130"/>
    <n v="125"/>
  </r>
  <r>
    <x v="2"/>
    <x v="1"/>
    <n v="900"/>
    <n v="-100"/>
  </r>
  <r>
    <x v="2"/>
    <x v="2"/>
    <n v="850"/>
    <n v="-40"/>
  </r>
  <r>
    <x v="2"/>
    <x v="3"/>
    <n v="880"/>
    <n v="-19"/>
  </r>
  <r>
    <x v="2"/>
    <x v="4"/>
    <n v="750"/>
    <n v="-10"/>
  </r>
  <r>
    <x v="3"/>
    <x v="0"/>
    <n v="200"/>
    <n v="195"/>
  </r>
  <r>
    <x v="3"/>
    <x v="1"/>
    <n v="930"/>
    <n v="-70"/>
  </r>
  <r>
    <x v="3"/>
    <x v="2"/>
    <n v="870"/>
    <n v="-20"/>
  </r>
  <r>
    <x v="3"/>
    <x v="3"/>
    <n v="890"/>
    <n v="-9"/>
  </r>
  <r>
    <x v="3"/>
    <x v="4"/>
    <n v="770"/>
    <n v="10"/>
  </r>
  <r>
    <x v="4"/>
    <x v="0"/>
    <n v="290"/>
    <n v="285"/>
  </r>
  <r>
    <x v="4"/>
    <x v="1"/>
    <n v="970"/>
    <n v="-30"/>
  </r>
  <r>
    <x v="4"/>
    <x v="2"/>
    <n v="900"/>
    <n v="10"/>
  </r>
  <r>
    <x v="4"/>
    <x v="3"/>
    <n v="910"/>
    <n v="11"/>
  </r>
  <r>
    <x v="4"/>
    <x v="4"/>
    <n v="810"/>
    <n v="50"/>
  </r>
  <r>
    <x v="5"/>
    <x v="0"/>
    <n v="330"/>
    <n v="325"/>
  </r>
  <r>
    <x v="5"/>
    <x v="1"/>
    <n v="1020"/>
    <n v="20"/>
  </r>
  <r>
    <x v="5"/>
    <x v="2"/>
    <n v="1000"/>
    <n v="110"/>
  </r>
  <r>
    <x v="5"/>
    <x v="3"/>
    <n v="950"/>
    <n v="51"/>
  </r>
  <r>
    <x v="5"/>
    <x v="4"/>
    <n v="850"/>
    <n v="90"/>
  </r>
  <r>
    <x v="6"/>
    <x v="0"/>
    <n v="350"/>
    <n v="345"/>
  </r>
  <r>
    <x v="6"/>
    <x v="1"/>
    <n v="1100"/>
    <n v="100"/>
  </r>
  <r>
    <x v="6"/>
    <x v="2"/>
    <n v="1050"/>
    <n v="160"/>
  </r>
  <r>
    <x v="6"/>
    <x v="3"/>
    <n v="1000"/>
    <n v="101"/>
  </r>
  <r>
    <x v="6"/>
    <x v="4"/>
    <n v="895"/>
    <n v="135"/>
  </r>
  <r>
    <x v="7"/>
    <x v="0"/>
    <n v="410"/>
    <n v="405"/>
  </r>
  <r>
    <x v="7"/>
    <x v="1"/>
    <n v="1150"/>
    <n v="150"/>
  </r>
  <r>
    <x v="7"/>
    <x v="2"/>
    <n v="1110"/>
    <n v="220"/>
  </r>
  <r>
    <x v="7"/>
    <x v="3"/>
    <n v="1080"/>
    <n v="181"/>
  </r>
  <r>
    <x v="7"/>
    <x v="4"/>
    <n v="967"/>
    <n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1" cacheId="4" applyNumberFormats="0" applyBorderFormats="0" applyFontFormats="0" applyPatternFormats="0" applyAlignmentFormats="0" applyWidthHeightFormats="0" dataCaption="" updatedVersion="5" rowGrandTotals="0" colGrandTotals="0" compact="0" compactData="0">
  <location ref="G7:L16" firstHeaderRow="1" firstDataRow="2" firstDataCol="1"/>
  <pivotFields count="4">
    <pivotField name="year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ompany" axis="axisCol" compact="0" outline="0" multipleItemSelectionAllowed="1" showAll="0" sortType="ascending">
      <items count="6">
        <item x="1"/>
        <item x="3"/>
        <item x="4"/>
        <item x="0"/>
        <item x="2"/>
        <item t="default"/>
      </items>
    </pivotField>
    <pivotField name="revenue, $K" dataField="1" compact="0" outline="0" multipleItemSelectionAllowed="1" showAll="0"/>
    <pivotField name="rate" compact="0" numFmtId="9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Сумма по полю revenue, $K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G15" sqref="G15"/>
    </sheetView>
  </sheetViews>
  <sheetFormatPr defaultColWidth="11.1796875" defaultRowHeight="15" customHeight="1" x14ac:dyDescent="0.25"/>
  <cols>
    <col min="1" max="1" width="3.08984375" customWidth="1"/>
    <col min="2" max="2" width="11" customWidth="1"/>
    <col min="3" max="3" width="10.81640625" customWidth="1"/>
    <col min="4" max="4" width="15.81640625" customWidth="1"/>
    <col min="5" max="5" width="10.81640625" customWidth="1"/>
    <col min="6" max="6" width="5.81640625" customWidth="1"/>
    <col min="7" max="7" width="14.453125" customWidth="1"/>
    <col min="8" max="14" width="10.81640625" customWidth="1"/>
    <col min="15" max="26" width="10.542968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/>
      <c r="B2" s="3" t="s">
        <v>0</v>
      </c>
      <c r="C2" s="3" t="s">
        <v>1</v>
      </c>
      <c r="D2" s="3" t="s">
        <v>2</v>
      </c>
      <c r="E2" s="2"/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/>
      <c r="B3" s="4">
        <v>2013</v>
      </c>
      <c r="C3" s="5" t="s">
        <v>5</v>
      </c>
      <c r="D3" s="6">
        <v>21800</v>
      </c>
      <c r="E3" s="1"/>
      <c r="F3" s="1">
        <v>2013</v>
      </c>
      <c r="G3" s="7">
        <v>25713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4">
        <v>2013</v>
      </c>
      <c r="C4" s="5" t="s">
        <v>6</v>
      </c>
      <c r="D4" s="6">
        <v>24990.400000000001</v>
      </c>
      <c r="E4" s="1"/>
      <c r="F4" s="1">
        <v>2014</v>
      </c>
      <c r="G4" s="7">
        <v>27441.5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4">
        <v>2013</v>
      </c>
      <c r="C5" s="5" t="s">
        <v>7</v>
      </c>
      <c r="D5" s="6">
        <v>25528.7</v>
      </c>
      <c r="E5" s="1"/>
      <c r="F5" s="1">
        <v>2015</v>
      </c>
      <c r="G5" s="7">
        <v>30283.100000000002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4">
        <v>2013</v>
      </c>
      <c r="C6" s="5" t="s">
        <v>8</v>
      </c>
      <c r="D6" s="6">
        <v>30532.9</v>
      </c>
      <c r="E6" s="1"/>
      <c r="F6" s="1">
        <v>2016</v>
      </c>
      <c r="G6" s="7">
        <v>30892.3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4">
        <v>2014</v>
      </c>
      <c r="C7" s="5" t="s">
        <v>5</v>
      </c>
      <c r="D7" s="6">
        <v>22457.1</v>
      </c>
      <c r="E7" s="1"/>
      <c r="F7" s="1">
        <v>2017</v>
      </c>
      <c r="G7" s="7">
        <v>31904.775000000001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4">
        <v>2014</v>
      </c>
      <c r="C8" s="5" t="s">
        <v>6</v>
      </c>
      <c r="D8" s="6">
        <v>27059.3</v>
      </c>
      <c r="E8" s="1"/>
      <c r="F8" s="1">
        <v>2018</v>
      </c>
      <c r="G8" s="7">
        <v>33166.85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">
        <v>2014</v>
      </c>
      <c r="C9" s="5" t="s">
        <v>7</v>
      </c>
      <c r="D9" s="6">
        <v>27964.6</v>
      </c>
      <c r="E9" s="1"/>
      <c r="F9" s="1">
        <v>2019</v>
      </c>
      <c r="G9" s="7">
        <v>35187.800000000003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4">
        <v>2014</v>
      </c>
      <c r="C10" s="5" t="s">
        <v>8</v>
      </c>
      <c r="D10" s="6">
        <v>32285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4">
        <v>2015</v>
      </c>
      <c r="C11" s="5" t="s">
        <v>5</v>
      </c>
      <c r="D11" s="6">
        <v>25364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4">
        <v>2015</v>
      </c>
      <c r="C12" s="5" t="s">
        <v>6</v>
      </c>
      <c r="D12" s="6">
        <v>29723.1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4">
        <v>2015</v>
      </c>
      <c r="C13" s="5" t="s">
        <v>7</v>
      </c>
      <c r="D13" s="6">
        <v>29945.5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4">
        <v>2015</v>
      </c>
      <c r="C14" s="5" t="s">
        <v>8</v>
      </c>
      <c r="D14" s="6">
        <v>36099.800000000003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4">
        <v>2016</v>
      </c>
      <c r="C15" s="5" t="s">
        <v>5</v>
      </c>
      <c r="D15" s="6">
        <v>26646.2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4">
        <v>2016</v>
      </c>
      <c r="C16" s="5" t="s">
        <v>6</v>
      </c>
      <c r="D16" s="6">
        <v>30234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4">
        <v>2016</v>
      </c>
      <c r="C17" s="5" t="s">
        <v>7</v>
      </c>
      <c r="D17" s="6">
        <v>30539.5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4">
        <v>2016</v>
      </c>
      <c r="C18" s="5" t="s">
        <v>8</v>
      </c>
      <c r="D18" s="6">
        <v>36149.5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4">
        <v>2017</v>
      </c>
      <c r="C19" s="5" t="s">
        <v>5</v>
      </c>
      <c r="D19" s="6">
        <v>27762.9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4">
        <v>2017</v>
      </c>
      <c r="C20" s="5" t="s">
        <v>6</v>
      </c>
      <c r="D20" s="6">
        <v>31306.6</v>
      </c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4">
        <v>2017</v>
      </c>
      <c r="C21" s="5" t="s">
        <v>7</v>
      </c>
      <c r="D21" s="6">
        <v>31325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">
        <v>2017</v>
      </c>
      <c r="C22" s="5" t="s">
        <v>8</v>
      </c>
      <c r="D22" s="6">
        <v>37224.6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">
        <v>2018</v>
      </c>
      <c r="C23" s="5" t="s">
        <v>5</v>
      </c>
      <c r="D23" s="6">
        <v>28937.200000000001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">
        <v>2018</v>
      </c>
      <c r="C24" s="5" t="s">
        <v>6</v>
      </c>
      <c r="D24" s="6">
        <v>32371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">
        <v>2018</v>
      </c>
      <c r="C25" s="5" t="s">
        <v>7</v>
      </c>
      <c r="D25" s="6">
        <v>32511.5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4">
        <v>2018</v>
      </c>
      <c r="C26" s="5" t="s">
        <v>8</v>
      </c>
      <c r="D26" s="6">
        <v>38847.699999999997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4">
        <v>2019</v>
      </c>
      <c r="C27" s="5" t="s">
        <v>5</v>
      </c>
      <c r="D27" s="6">
        <v>30191.7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4">
        <v>2019</v>
      </c>
      <c r="C28" s="5" t="s">
        <v>6</v>
      </c>
      <c r="D28" s="6">
        <v>34521.800000000003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4">
        <v>2019</v>
      </c>
      <c r="C29" s="5" t="s">
        <v>7</v>
      </c>
      <c r="D29" s="6">
        <v>35161.699999999997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4">
        <v>2019</v>
      </c>
      <c r="C30" s="5" t="s">
        <v>8</v>
      </c>
      <c r="D30" s="6">
        <v>40876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>
        <v>6.6699999999999995E-2</v>
      </c>
      <c r="I50" s="8">
        <v>2.86E-2</v>
      </c>
      <c r="J50" s="8">
        <f>AVERAGE(H50:I50)</f>
        <v>4.7649999999999998E-2</v>
      </c>
      <c r="K50" s="8"/>
      <c r="L50" s="8">
        <v>6.25E-2</v>
      </c>
      <c r="M50" s="8">
        <v>2.5000000000000001E-2</v>
      </c>
      <c r="N50" s="8">
        <f>AVERAGE(L50:M50)</f>
        <v>4.3749999999999997E-2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>
        <v>5000</v>
      </c>
      <c r="L51" s="1">
        <v>1500</v>
      </c>
      <c r="M51" s="1">
        <v>3500</v>
      </c>
      <c r="N51" s="1">
        <f>N52/K51</f>
        <v>3.6249999999999998E-2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f t="shared" ref="L52:M52" si="0">L51*L50</f>
        <v>93.75</v>
      </c>
      <c r="M52" s="1">
        <f t="shared" si="0"/>
        <v>87.5</v>
      </c>
      <c r="N52" s="1">
        <f>SUM(L52:M52)</f>
        <v>181.25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1796875" defaultRowHeight="15" customHeight="1" x14ac:dyDescent="0.25"/>
  <cols>
    <col min="1" max="1" width="7" customWidth="1"/>
    <col min="2" max="26" width="10.54296875" customWidth="1"/>
  </cols>
  <sheetData>
    <row r="1" spans="1:6" ht="15.75" customHeight="1" x14ac:dyDescent="0.25"/>
    <row r="2" spans="1:6" ht="15.75" customHeight="1" x14ac:dyDescent="0.25"/>
    <row r="3" spans="1:6" ht="15.75" customHeight="1" x14ac:dyDescent="0.3">
      <c r="A3" s="9">
        <v>1</v>
      </c>
      <c r="B3" s="9">
        <v>100</v>
      </c>
    </row>
    <row r="4" spans="1:6" ht="15.75" customHeight="1" x14ac:dyDescent="0.3">
      <c r="A4" s="9">
        <v>2</v>
      </c>
      <c r="B4" s="9">
        <v>300</v>
      </c>
    </row>
    <row r="5" spans="1:6" ht="15.75" customHeight="1" x14ac:dyDescent="0.3">
      <c r="A5" s="9">
        <v>3</v>
      </c>
      <c r="B5" s="9">
        <v>280</v>
      </c>
    </row>
    <row r="6" spans="1:6" ht="15.75" customHeight="1" x14ac:dyDescent="0.3">
      <c r="A6" s="9">
        <v>4</v>
      </c>
      <c r="B6" s="9">
        <v>240</v>
      </c>
    </row>
    <row r="7" spans="1:6" ht="15.75" customHeight="1" x14ac:dyDescent="0.3">
      <c r="E7" s="9" t="s">
        <v>9</v>
      </c>
      <c r="F7" s="9">
        <f>((B6/B3)^(1/3))-1</f>
        <v>0.33886590016433904</v>
      </c>
    </row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G3" sqref="G3"/>
    </sheetView>
  </sheetViews>
  <sheetFormatPr defaultColWidth="11.1796875" defaultRowHeight="15" customHeight="1" x14ac:dyDescent="0.25"/>
  <cols>
    <col min="1" max="6" width="10.54296875" customWidth="1"/>
    <col min="7" max="7" width="13" customWidth="1"/>
    <col min="8" max="8" width="9.81640625" bestFit="1" customWidth="1"/>
    <col min="9" max="10" width="4.81640625" bestFit="1" customWidth="1"/>
    <col min="11" max="11" width="7.90625" bestFit="1" customWidth="1"/>
    <col min="12" max="12" width="9.81640625" bestFit="1" customWidth="1"/>
    <col min="13" max="13" width="9.81640625" customWidth="1"/>
    <col min="14" max="15" width="10.54296875" customWidth="1"/>
    <col min="16" max="17" width="17.453125" customWidth="1"/>
    <col min="18" max="18" width="15.453125" customWidth="1"/>
    <col min="19" max="19" width="5.08984375" customWidth="1"/>
    <col min="20" max="20" width="9.81640625" bestFit="1" customWidth="1"/>
    <col min="21" max="21" width="8.453125" customWidth="1"/>
    <col min="22" max="22" width="10.6328125" customWidth="1"/>
    <col min="23" max="28" width="10.54296875" customWidth="1"/>
  </cols>
  <sheetData>
    <row r="1" spans="1:28" ht="15.75" customHeight="1" x14ac:dyDescent="0.3">
      <c r="A1" s="10" t="s">
        <v>10</v>
      </c>
      <c r="B1" s="10" t="s">
        <v>11</v>
      </c>
      <c r="C1" s="10" t="s">
        <v>12</v>
      </c>
      <c r="D1" s="10" t="s">
        <v>13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 x14ac:dyDescent="0.3">
      <c r="A2" s="9">
        <v>2008</v>
      </c>
      <c r="B2" s="9" t="s">
        <v>14</v>
      </c>
      <c r="C2" s="9">
        <v>5</v>
      </c>
      <c r="D2" s="11">
        <v>1</v>
      </c>
    </row>
    <row r="3" spans="1:28" ht="15.75" customHeight="1" x14ac:dyDescent="0.3">
      <c r="A3" s="9">
        <v>2008</v>
      </c>
      <c r="B3" s="9" t="s">
        <v>15</v>
      </c>
      <c r="C3" s="9">
        <v>1000</v>
      </c>
      <c r="D3" s="11">
        <v>1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8" ht="15.75" customHeight="1" x14ac:dyDescent="0.3">
      <c r="A4" s="9">
        <v>2008</v>
      </c>
      <c r="B4" s="9" t="s">
        <v>17</v>
      </c>
      <c r="C4" s="9">
        <v>890</v>
      </c>
      <c r="D4" s="11">
        <v>1</v>
      </c>
    </row>
    <row r="5" spans="1:28" ht="15.75" customHeight="1" x14ac:dyDescent="0.3">
      <c r="A5" s="9">
        <v>2008</v>
      </c>
      <c r="B5" s="9" t="s">
        <v>18</v>
      </c>
      <c r="C5" s="9">
        <v>899</v>
      </c>
      <c r="D5" s="11">
        <v>1</v>
      </c>
    </row>
    <row r="6" spans="1:28" ht="15.75" customHeight="1" x14ac:dyDescent="0.3">
      <c r="A6" s="9">
        <v>2008</v>
      </c>
      <c r="B6" s="9" t="s">
        <v>19</v>
      </c>
      <c r="C6" s="9">
        <v>760</v>
      </c>
      <c r="D6" s="11">
        <v>1</v>
      </c>
    </row>
    <row r="7" spans="1:28" ht="15.75" customHeight="1" x14ac:dyDescent="0.3">
      <c r="A7" s="9">
        <v>2009</v>
      </c>
      <c r="B7" s="9" t="s">
        <v>14</v>
      </c>
      <c r="C7" s="9">
        <v>85</v>
      </c>
      <c r="D7" s="12">
        <f>C7-$C$2</f>
        <v>80</v>
      </c>
      <c r="G7" s="14" t="s">
        <v>30</v>
      </c>
      <c r="H7" s="14" t="s">
        <v>11</v>
      </c>
      <c r="I7" s="15"/>
      <c r="J7" s="15"/>
      <c r="K7" s="15"/>
      <c r="L7" s="16"/>
      <c r="M7" s="31"/>
    </row>
    <row r="8" spans="1:28" ht="15.75" customHeight="1" x14ac:dyDescent="0.3">
      <c r="A8" s="9">
        <v>2009</v>
      </c>
      <c r="B8" s="9" t="s">
        <v>15</v>
      </c>
      <c r="C8" s="9">
        <v>950</v>
      </c>
      <c r="D8" s="12">
        <f>C8-$C$3</f>
        <v>-50</v>
      </c>
      <c r="G8" s="14" t="s">
        <v>10</v>
      </c>
      <c r="H8" s="17" t="s">
        <v>15</v>
      </c>
      <c r="I8" s="18" t="s">
        <v>18</v>
      </c>
      <c r="J8" s="18" t="s">
        <v>19</v>
      </c>
      <c r="K8" s="18" t="s">
        <v>14</v>
      </c>
      <c r="L8" s="19" t="s">
        <v>17</v>
      </c>
      <c r="M8" s="31"/>
    </row>
    <row r="9" spans="1:28" ht="15.75" customHeight="1" x14ac:dyDescent="0.3">
      <c r="A9" s="9">
        <v>2009</v>
      </c>
      <c r="B9" s="9" t="s">
        <v>17</v>
      </c>
      <c r="C9" s="9">
        <v>800</v>
      </c>
      <c r="D9" s="12">
        <f>C9-$C$4</f>
        <v>-90</v>
      </c>
      <c r="G9" s="17">
        <v>2008</v>
      </c>
      <c r="H9" s="20">
        <v>1000</v>
      </c>
      <c r="I9" s="21">
        <v>899</v>
      </c>
      <c r="J9" s="21">
        <v>760</v>
      </c>
      <c r="K9" s="21">
        <v>5</v>
      </c>
      <c r="L9" s="22">
        <v>890</v>
      </c>
      <c r="M9" s="32"/>
    </row>
    <row r="10" spans="1:28" ht="15.75" customHeight="1" x14ac:dyDescent="0.3">
      <c r="A10" s="9">
        <v>2009</v>
      </c>
      <c r="B10" s="9" t="s">
        <v>18</v>
      </c>
      <c r="C10" s="9">
        <v>890</v>
      </c>
      <c r="D10" s="12">
        <f>C10-$C$5</f>
        <v>-9</v>
      </c>
      <c r="G10" s="23">
        <v>2009</v>
      </c>
      <c r="H10" s="24">
        <v>950</v>
      </c>
      <c r="I10" s="25">
        <v>890</v>
      </c>
      <c r="J10" s="25">
        <v>760</v>
      </c>
      <c r="K10" s="25">
        <v>85</v>
      </c>
      <c r="L10" s="26">
        <v>800</v>
      </c>
      <c r="M10" s="32"/>
      <c r="P10" t="s">
        <v>37</v>
      </c>
      <c r="Q10" t="s">
        <v>12</v>
      </c>
      <c r="R10" t="s">
        <v>38</v>
      </c>
    </row>
    <row r="11" spans="1:28" ht="15.75" customHeight="1" x14ac:dyDescent="0.3">
      <c r="A11" s="9">
        <v>2009</v>
      </c>
      <c r="B11" s="9" t="s">
        <v>19</v>
      </c>
      <c r="C11" s="9">
        <v>760</v>
      </c>
      <c r="D11" s="12">
        <f>C11-$C$6</f>
        <v>0</v>
      </c>
      <c r="G11" s="23">
        <v>2010</v>
      </c>
      <c r="H11" s="24">
        <v>900</v>
      </c>
      <c r="I11" s="25">
        <v>880</v>
      </c>
      <c r="J11" s="25">
        <v>750</v>
      </c>
      <c r="K11" s="25">
        <v>130</v>
      </c>
      <c r="L11" s="26">
        <v>850</v>
      </c>
      <c r="M11" s="32"/>
      <c r="P11" t="s">
        <v>15</v>
      </c>
      <c r="Q11">
        <v>8020</v>
      </c>
      <c r="R11" s="33">
        <f>Q11/$Q$16</f>
        <v>0.25581321169978627</v>
      </c>
    </row>
    <row r="12" spans="1:28" ht="15.75" customHeight="1" x14ac:dyDescent="0.3">
      <c r="A12" s="9">
        <v>2010</v>
      </c>
      <c r="B12" s="9" t="s">
        <v>14</v>
      </c>
      <c r="C12" s="9">
        <v>130</v>
      </c>
      <c r="D12" s="12">
        <f>C12-$C$2</f>
        <v>125</v>
      </c>
      <c r="G12" s="23">
        <v>2011</v>
      </c>
      <c r="H12" s="24">
        <v>930</v>
      </c>
      <c r="I12" s="25">
        <v>890</v>
      </c>
      <c r="J12" s="25">
        <v>770</v>
      </c>
      <c r="K12" s="25">
        <v>200</v>
      </c>
      <c r="L12" s="26">
        <v>870</v>
      </c>
      <c r="M12" s="32"/>
      <c r="P12" t="s">
        <v>18</v>
      </c>
      <c r="Q12">
        <v>7499</v>
      </c>
      <c r="R12" s="33">
        <f>Q12/$Q$16</f>
        <v>0.23919492201205703</v>
      </c>
    </row>
    <row r="13" spans="1:28" ht="15.75" customHeight="1" x14ac:dyDescent="0.3">
      <c r="A13" s="9">
        <v>2010</v>
      </c>
      <c r="B13" s="9" t="s">
        <v>15</v>
      </c>
      <c r="C13" s="9">
        <v>900</v>
      </c>
      <c r="D13" s="12">
        <f>C13-$C$3</f>
        <v>-100</v>
      </c>
      <c r="G13" s="23">
        <v>2012</v>
      </c>
      <c r="H13" s="24">
        <v>970</v>
      </c>
      <c r="I13" s="25">
        <v>910</v>
      </c>
      <c r="J13" s="25">
        <v>810</v>
      </c>
      <c r="K13" s="25">
        <v>290</v>
      </c>
      <c r="L13" s="26">
        <v>900</v>
      </c>
      <c r="M13" s="32"/>
      <c r="P13" t="s">
        <v>17</v>
      </c>
      <c r="Q13">
        <v>7470</v>
      </c>
      <c r="R13" s="33">
        <f>Q13/$Q$16</f>
        <v>0.23826991164556155</v>
      </c>
    </row>
    <row r="14" spans="1:28" ht="15.75" customHeight="1" x14ac:dyDescent="0.3">
      <c r="A14" s="9">
        <v>2010</v>
      </c>
      <c r="B14" s="9" t="s">
        <v>17</v>
      </c>
      <c r="C14" s="9">
        <v>850</v>
      </c>
      <c r="D14" s="12">
        <f>C14-$C$4</f>
        <v>-40</v>
      </c>
      <c r="G14" s="23">
        <v>2013</v>
      </c>
      <c r="H14" s="24">
        <v>1020</v>
      </c>
      <c r="I14" s="25">
        <v>950</v>
      </c>
      <c r="J14" s="25">
        <v>850</v>
      </c>
      <c r="K14" s="25">
        <v>330</v>
      </c>
      <c r="L14" s="26">
        <v>1000</v>
      </c>
      <c r="M14" s="32"/>
      <c r="P14" t="s">
        <v>19</v>
      </c>
      <c r="Q14">
        <v>6562</v>
      </c>
      <c r="R14" s="33">
        <f>Q14/$Q$16</f>
        <v>0.20930751810149598</v>
      </c>
    </row>
    <row r="15" spans="1:28" ht="15.75" customHeight="1" x14ac:dyDescent="0.3">
      <c r="A15" s="9">
        <v>2010</v>
      </c>
      <c r="B15" s="9" t="s">
        <v>18</v>
      </c>
      <c r="C15" s="9">
        <v>880</v>
      </c>
      <c r="D15" s="12">
        <f>C15-$C$5</f>
        <v>-19</v>
      </c>
      <c r="G15" s="23">
        <v>2014</v>
      </c>
      <c r="H15" s="24">
        <v>1100</v>
      </c>
      <c r="I15" s="25">
        <v>1000</v>
      </c>
      <c r="J15" s="25">
        <v>895</v>
      </c>
      <c r="K15" s="25">
        <v>350</v>
      </c>
      <c r="L15" s="26">
        <v>1050</v>
      </c>
      <c r="M15" s="32"/>
      <c r="P15" t="s">
        <v>14</v>
      </c>
      <c r="Q15">
        <v>1800</v>
      </c>
      <c r="R15" s="33">
        <f>Q15/$Q$16</f>
        <v>5.7414436541099165E-2</v>
      </c>
    </row>
    <row r="16" spans="1:28" ht="15.75" customHeight="1" x14ac:dyDescent="0.3">
      <c r="A16" s="9">
        <v>2010</v>
      </c>
      <c r="B16" s="9" t="s">
        <v>19</v>
      </c>
      <c r="C16" s="9">
        <v>750</v>
      </c>
      <c r="D16" s="12">
        <f>C16-$C$6</f>
        <v>-10</v>
      </c>
      <c r="G16" s="27">
        <v>2015</v>
      </c>
      <c r="H16" s="28">
        <v>1150</v>
      </c>
      <c r="I16" s="29">
        <v>1080</v>
      </c>
      <c r="J16" s="29">
        <v>967</v>
      </c>
      <c r="K16" s="29">
        <v>410</v>
      </c>
      <c r="L16" s="30">
        <v>1110</v>
      </c>
      <c r="M16" s="32"/>
      <c r="P16" t="s">
        <v>36</v>
      </c>
      <c r="Q16">
        <f>SUM(Q11:Q15)</f>
        <v>31351</v>
      </c>
    </row>
    <row r="17" spans="1:12" ht="15.75" customHeight="1" x14ac:dyDescent="0.3">
      <c r="A17" s="9">
        <v>2011</v>
      </c>
      <c r="B17" s="9" t="s">
        <v>14</v>
      </c>
      <c r="C17" s="9">
        <v>200</v>
      </c>
      <c r="D17" s="12">
        <f>C17-$C$2</f>
        <v>195</v>
      </c>
      <c r="H17">
        <f>SUM(H9:H16)</f>
        <v>8020</v>
      </c>
      <c r="I17">
        <f t="shared" ref="I17:L17" si="0">SUM(I9:I16)</f>
        <v>7499</v>
      </c>
      <c r="J17">
        <f t="shared" si="0"/>
        <v>6562</v>
      </c>
      <c r="K17">
        <f t="shared" si="0"/>
        <v>1800</v>
      </c>
      <c r="L17">
        <f t="shared" si="0"/>
        <v>7470</v>
      </c>
    </row>
    <row r="18" spans="1:12" ht="15.75" customHeight="1" x14ac:dyDescent="0.3">
      <c r="A18" s="9">
        <v>2011</v>
      </c>
      <c r="B18" s="9" t="s">
        <v>15</v>
      </c>
      <c r="C18" s="9">
        <v>930</v>
      </c>
      <c r="D18" s="12">
        <f>C18-$C$3</f>
        <v>-70</v>
      </c>
      <c r="F18" t="s">
        <v>33</v>
      </c>
    </row>
    <row r="19" spans="1:12" ht="15.75" customHeight="1" x14ac:dyDescent="0.3">
      <c r="A19" s="9">
        <v>2011</v>
      </c>
      <c r="B19" s="9" t="s">
        <v>17</v>
      </c>
      <c r="C19" s="9">
        <v>870</v>
      </c>
      <c r="D19" s="12">
        <f>C19-$C$4</f>
        <v>-20</v>
      </c>
      <c r="F19" t="s">
        <v>31</v>
      </c>
    </row>
    <row r="20" spans="1:12" ht="15.75" customHeight="1" x14ac:dyDescent="0.3">
      <c r="A20" s="9">
        <v>2011</v>
      </c>
      <c r="B20" s="9" t="s">
        <v>18</v>
      </c>
      <c r="C20" s="9">
        <v>890</v>
      </c>
      <c r="D20" s="12">
        <f>C20-$C$5</f>
        <v>-9</v>
      </c>
      <c r="F20" t="s">
        <v>32</v>
      </c>
    </row>
    <row r="21" spans="1:12" ht="15.75" customHeight="1" x14ac:dyDescent="0.3">
      <c r="A21" s="9">
        <v>2011</v>
      </c>
      <c r="B21" s="9" t="s">
        <v>19</v>
      </c>
      <c r="C21" s="9">
        <v>770</v>
      </c>
      <c r="D21" s="12">
        <f>C21-$C$6</f>
        <v>10</v>
      </c>
    </row>
    <row r="22" spans="1:12" ht="15.75" customHeight="1" x14ac:dyDescent="0.3">
      <c r="A22" s="9">
        <v>2012</v>
      </c>
      <c r="B22" s="9" t="s">
        <v>14</v>
      </c>
      <c r="C22" s="9">
        <v>290</v>
      </c>
      <c r="D22" s="12">
        <f>C22-$C$2</f>
        <v>285</v>
      </c>
    </row>
    <row r="23" spans="1:12" ht="15.75" customHeight="1" x14ac:dyDescent="0.3">
      <c r="A23" s="9">
        <v>2012</v>
      </c>
      <c r="B23" s="9" t="s">
        <v>15</v>
      </c>
      <c r="C23" s="9">
        <v>970</v>
      </c>
      <c r="D23" s="12">
        <f>C23-$C$3</f>
        <v>-30</v>
      </c>
    </row>
    <row r="24" spans="1:12" ht="15.75" customHeight="1" x14ac:dyDescent="0.3">
      <c r="A24" s="9">
        <v>2012</v>
      </c>
      <c r="B24" s="9" t="s">
        <v>17</v>
      </c>
      <c r="C24" s="9">
        <v>900</v>
      </c>
      <c r="D24" s="12">
        <f>C24-$C$4</f>
        <v>10</v>
      </c>
    </row>
    <row r="25" spans="1:12" ht="15.75" customHeight="1" x14ac:dyDescent="0.3">
      <c r="A25" s="9">
        <v>2012</v>
      </c>
      <c r="B25" s="9" t="s">
        <v>18</v>
      </c>
      <c r="C25" s="9">
        <v>910</v>
      </c>
      <c r="D25" s="12">
        <f>C25-$C$5</f>
        <v>11</v>
      </c>
    </row>
    <row r="26" spans="1:12" ht="15.75" customHeight="1" x14ac:dyDescent="0.3">
      <c r="A26" s="9">
        <v>2012</v>
      </c>
      <c r="B26" s="9" t="s">
        <v>19</v>
      </c>
      <c r="C26" s="9">
        <v>810</v>
      </c>
      <c r="D26" s="12">
        <f>C26-$C$6</f>
        <v>50</v>
      </c>
    </row>
    <row r="27" spans="1:12" ht="15.75" customHeight="1" x14ac:dyDescent="0.3">
      <c r="A27" s="9">
        <v>2013</v>
      </c>
      <c r="B27" s="9" t="s">
        <v>14</v>
      </c>
      <c r="C27" s="9">
        <v>330</v>
      </c>
      <c r="D27" s="12">
        <f>C27-$C$2</f>
        <v>325</v>
      </c>
    </row>
    <row r="28" spans="1:12" ht="15.75" customHeight="1" x14ac:dyDescent="0.3">
      <c r="A28" s="9">
        <v>2013</v>
      </c>
      <c r="B28" s="9" t="s">
        <v>15</v>
      </c>
      <c r="C28" s="9">
        <v>1020</v>
      </c>
      <c r="D28" s="12">
        <f>C28-$C$3</f>
        <v>20</v>
      </c>
    </row>
    <row r="29" spans="1:12" ht="15.75" customHeight="1" x14ac:dyDescent="0.3">
      <c r="A29" s="9">
        <v>2013</v>
      </c>
      <c r="B29" s="9" t="s">
        <v>17</v>
      </c>
      <c r="C29" s="9">
        <v>1000</v>
      </c>
      <c r="D29" s="12">
        <f>C29-$C$4</f>
        <v>110</v>
      </c>
    </row>
    <row r="30" spans="1:12" ht="15.75" customHeight="1" x14ac:dyDescent="0.3">
      <c r="A30" s="9">
        <v>2013</v>
      </c>
      <c r="B30" s="9" t="s">
        <v>18</v>
      </c>
      <c r="C30" s="9">
        <v>950</v>
      </c>
      <c r="D30" s="12">
        <f>C30-$C$5</f>
        <v>51</v>
      </c>
    </row>
    <row r="31" spans="1:12" ht="15.75" customHeight="1" x14ac:dyDescent="0.3">
      <c r="A31" s="9">
        <v>2013</v>
      </c>
      <c r="B31" s="9" t="s">
        <v>19</v>
      </c>
      <c r="C31" s="9">
        <v>850</v>
      </c>
      <c r="D31" s="12">
        <f>C31-$C$6</f>
        <v>90</v>
      </c>
    </row>
    <row r="32" spans="1:12" ht="15.75" customHeight="1" x14ac:dyDescent="0.3">
      <c r="A32" s="9">
        <v>2014</v>
      </c>
      <c r="B32" s="9" t="s">
        <v>14</v>
      </c>
      <c r="C32" s="9">
        <v>350</v>
      </c>
      <c r="D32" s="12">
        <f>C32-$C$2</f>
        <v>345</v>
      </c>
    </row>
    <row r="33" spans="1:4" ht="15.75" customHeight="1" x14ac:dyDescent="0.3">
      <c r="A33" s="9">
        <v>2014</v>
      </c>
      <c r="B33" s="9" t="s">
        <v>15</v>
      </c>
      <c r="C33" s="9">
        <v>1100</v>
      </c>
      <c r="D33" s="12">
        <f>C33-$C$3</f>
        <v>100</v>
      </c>
    </row>
    <row r="34" spans="1:4" ht="15.75" customHeight="1" x14ac:dyDescent="0.3">
      <c r="A34" s="9">
        <v>2014</v>
      </c>
      <c r="B34" s="9" t="s">
        <v>17</v>
      </c>
      <c r="C34" s="9">
        <v>1050</v>
      </c>
      <c r="D34" s="12">
        <f>C34-$C$4</f>
        <v>160</v>
      </c>
    </row>
    <row r="35" spans="1:4" ht="15.75" customHeight="1" x14ac:dyDescent="0.3">
      <c r="A35" s="9">
        <v>2014</v>
      </c>
      <c r="B35" s="9" t="s">
        <v>18</v>
      </c>
      <c r="C35" s="9">
        <v>1000</v>
      </c>
      <c r="D35" s="12">
        <f>C35-$C$5</f>
        <v>101</v>
      </c>
    </row>
    <row r="36" spans="1:4" ht="15.75" customHeight="1" x14ac:dyDescent="0.3">
      <c r="A36" s="9">
        <v>2014</v>
      </c>
      <c r="B36" s="9" t="s">
        <v>19</v>
      </c>
      <c r="C36" s="9">
        <v>895</v>
      </c>
      <c r="D36" s="12">
        <f>C36-$C$6</f>
        <v>135</v>
      </c>
    </row>
    <row r="37" spans="1:4" ht="15.75" customHeight="1" x14ac:dyDescent="0.3">
      <c r="A37" s="9">
        <v>2015</v>
      </c>
      <c r="B37" s="9" t="s">
        <v>14</v>
      </c>
      <c r="C37" s="9">
        <v>410</v>
      </c>
      <c r="D37" s="12">
        <f>C37-$C$2</f>
        <v>405</v>
      </c>
    </row>
    <row r="38" spans="1:4" ht="15.75" customHeight="1" x14ac:dyDescent="0.3">
      <c r="A38" s="9">
        <v>2015</v>
      </c>
      <c r="B38" s="9" t="s">
        <v>15</v>
      </c>
      <c r="C38" s="9">
        <v>1150</v>
      </c>
      <c r="D38" s="12">
        <f>C38-$C$3</f>
        <v>150</v>
      </c>
    </row>
    <row r="39" spans="1:4" ht="15.75" customHeight="1" x14ac:dyDescent="0.3">
      <c r="A39" s="9">
        <v>2015</v>
      </c>
      <c r="B39" s="9" t="s">
        <v>17</v>
      </c>
      <c r="C39" s="9">
        <v>1110</v>
      </c>
      <c r="D39" s="12">
        <f>C39-$C$4</f>
        <v>220</v>
      </c>
    </row>
    <row r="40" spans="1:4" ht="15.75" customHeight="1" x14ac:dyDescent="0.3">
      <c r="A40" s="9">
        <v>2015</v>
      </c>
      <c r="B40" s="9" t="s">
        <v>18</v>
      </c>
      <c r="C40" s="9">
        <v>1080</v>
      </c>
      <c r="D40" s="12">
        <f>C40-$C$5</f>
        <v>181</v>
      </c>
    </row>
    <row r="41" spans="1:4" ht="15.75" customHeight="1" x14ac:dyDescent="0.3">
      <c r="A41" s="9">
        <v>2015</v>
      </c>
      <c r="B41" s="9" t="s">
        <v>19</v>
      </c>
      <c r="C41" s="9">
        <v>967</v>
      </c>
      <c r="D41" s="12">
        <f>C41-$C$6</f>
        <v>207</v>
      </c>
    </row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P11:R15">
    <sortCondition descending="1" ref="P11:P15"/>
    <sortCondition ref="Q11:Q15"/>
  </sortState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23" sqref="J23"/>
    </sheetView>
  </sheetViews>
  <sheetFormatPr defaultColWidth="11.1796875" defaultRowHeight="15" customHeight="1" x14ac:dyDescent="0.25"/>
  <cols>
    <col min="1" max="1" width="10.54296875" customWidth="1"/>
    <col min="2" max="3" width="11.453125" customWidth="1"/>
    <col min="4" max="26" width="10.54296875" customWidth="1"/>
  </cols>
  <sheetData>
    <row r="1" spans="1:26" ht="15.75" customHeight="1" x14ac:dyDescent="0.25"/>
    <row r="2" spans="1:26" ht="15.75" customHeight="1" x14ac:dyDescent="0.3">
      <c r="A2" s="10" t="s">
        <v>11</v>
      </c>
      <c r="B2" s="10" t="s">
        <v>20</v>
      </c>
      <c r="C2" s="10" t="s">
        <v>21</v>
      </c>
      <c r="D2" s="10" t="s">
        <v>10</v>
      </c>
    </row>
    <row r="3" spans="1:26" ht="15.75" customHeight="1" x14ac:dyDescent="0.3">
      <c r="A3" s="9" t="s">
        <v>22</v>
      </c>
      <c r="B3" s="9">
        <v>109</v>
      </c>
      <c r="C3" s="13">
        <f>B3/$B$11</f>
        <v>8.2952815829528154E-2</v>
      </c>
      <c r="D3" s="9">
        <v>2019</v>
      </c>
    </row>
    <row r="4" spans="1:26" ht="15.75" customHeight="1" x14ac:dyDescent="0.3">
      <c r="A4" s="9" t="s">
        <v>23</v>
      </c>
      <c r="B4" s="9">
        <v>100</v>
      </c>
      <c r="C4" s="13">
        <f t="shared" ref="C4:C9" si="0">B4/$B$11</f>
        <v>7.6103500761035003E-2</v>
      </c>
      <c r="D4" s="9">
        <v>2019</v>
      </c>
    </row>
    <row r="5" spans="1:26" ht="15.75" customHeight="1" x14ac:dyDescent="0.3">
      <c r="A5" s="9" t="s">
        <v>24</v>
      </c>
      <c r="B5" s="9">
        <v>80</v>
      </c>
      <c r="C5" s="13">
        <f t="shared" si="0"/>
        <v>6.0882800608828003E-2</v>
      </c>
      <c r="D5" s="9">
        <v>2019</v>
      </c>
    </row>
    <row r="6" spans="1:26" ht="15.75" customHeight="1" x14ac:dyDescent="0.3">
      <c r="A6" s="9" t="s">
        <v>25</v>
      </c>
      <c r="B6" s="9">
        <v>77</v>
      </c>
      <c r="C6" s="13">
        <f t="shared" si="0"/>
        <v>5.8599695585996953E-2</v>
      </c>
      <c r="D6" s="9">
        <v>2019</v>
      </c>
    </row>
    <row r="7" spans="1:26" ht="15.75" customHeight="1" x14ac:dyDescent="0.3">
      <c r="A7" s="9" t="s">
        <v>26</v>
      </c>
      <c r="B7" s="9">
        <v>77</v>
      </c>
      <c r="C7" s="13">
        <f t="shared" si="0"/>
        <v>5.8599695585996953E-2</v>
      </c>
      <c r="D7" s="9">
        <v>2019</v>
      </c>
    </row>
    <row r="8" spans="1:26" ht="15.75" customHeight="1" x14ac:dyDescent="0.3">
      <c r="A8" s="9" t="s">
        <v>27</v>
      </c>
      <c r="B8" s="9">
        <v>60</v>
      </c>
      <c r="C8" s="13">
        <f t="shared" si="0"/>
        <v>4.5662100456621002E-2</v>
      </c>
      <c r="D8" s="9">
        <v>2019</v>
      </c>
    </row>
    <row r="9" spans="1:26" ht="15.75" customHeight="1" x14ac:dyDescent="0.3">
      <c r="A9" s="9" t="s">
        <v>28</v>
      </c>
      <c r="B9" s="9">
        <v>811</v>
      </c>
      <c r="C9" s="13">
        <f t="shared" si="0"/>
        <v>0.61719939117199396</v>
      </c>
      <c r="D9" s="9">
        <v>2019</v>
      </c>
    </row>
    <row r="10" spans="1:26" ht="15.75" customHeight="1" x14ac:dyDescent="0.25"/>
    <row r="11" spans="1:26" ht="15.75" customHeight="1" x14ac:dyDescent="0.3">
      <c r="A11" s="9" t="s">
        <v>29</v>
      </c>
      <c r="B11" s="9">
        <f>SUM(B3:B9)</f>
        <v>1314</v>
      </c>
    </row>
    <row r="12" spans="1:26" ht="15.75" customHeight="1" x14ac:dyDescent="0.25"/>
    <row r="13" spans="1:26" ht="15.75" customHeight="1" x14ac:dyDescent="0.3">
      <c r="A13" s="10"/>
      <c r="B13" s="10"/>
      <c r="C13" s="10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J14" t="s">
        <v>33</v>
      </c>
    </row>
    <row r="15" spans="1:26" ht="15.75" customHeight="1" x14ac:dyDescent="0.25">
      <c r="J15" t="s">
        <v>34</v>
      </c>
    </row>
    <row r="16" spans="1:26" ht="15.75" customHeight="1" x14ac:dyDescent="0.25">
      <c r="J16" t="s">
        <v>35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задание 1</vt:lpstr>
      <vt:lpstr>задание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2020-02-24T15:18:59Z</dcterms:created>
  <dcterms:modified xsi:type="dcterms:W3CDTF">2020-11-22T05:45:52Z</dcterms:modified>
</cp:coreProperties>
</file>