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11592"/>
  </bookViews>
  <sheets>
    <sheet name="Склад" sheetId="1" r:id="rId1"/>
    <sheet name="Коробка" sheetId="2" r:id="rId2"/>
    <sheet name="Поступление" sheetId="5" r:id="rId3"/>
    <sheet name="Расходование" sheetId="4" r:id="rId4"/>
    <sheet name="Справочник элементов" sheetId="3" r:id="rId5"/>
  </sheets>
  <definedNames>
    <definedName name="ValВыделение">Склад!#REF!</definedName>
    <definedName name="Список_элементов">'Справочник элементов'!$B:$B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K61" i="5"/>
  <c r="K97" i="5"/>
  <c r="K98" i="5"/>
  <c r="K99" i="5"/>
  <c r="K100" i="5"/>
  <c r="K101" i="5"/>
  <c r="K10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79" i="5"/>
  <c r="K80" i="5"/>
  <c r="K81" i="5"/>
  <c r="K82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</calcChain>
</file>

<file path=xl/sharedStrings.xml><?xml version="1.0" encoding="utf-8"?>
<sst xmlns="http://schemas.openxmlformats.org/spreadsheetml/2006/main" count="988" uniqueCount="248">
  <si>
    <t>Название</t>
  </si>
  <si>
    <t>Описание</t>
  </si>
  <si>
    <t>Уровень дозаказа</t>
  </si>
  <si>
    <t>Поставка прекращена?</t>
  </si>
  <si>
    <t/>
  </si>
  <si>
    <t>G104</t>
  </si>
  <si>
    <t>Алюминиевый корпус</t>
  </si>
  <si>
    <t>KEYS1048</t>
  </si>
  <si>
    <t>Батарейный отсек  18650 x2 smd</t>
  </si>
  <si>
    <t>Кол-во на складе</t>
  </si>
  <si>
    <t>Ch0805 X7R 0.022uF 50V</t>
  </si>
  <si>
    <t>Конденсатор, 22 нФ, 50 В</t>
  </si>
  <si>
    <t>EECS0HD334V</t>
  </si>
  <si>
    <t>Ионистор 0.33F 5.5v 11.5x5.5 / EECS0HD334V</t>
  </si>
  <si>
    <t>Чип светодиод 0805, зеленый</t>
  </si>
  <si>
    <t>Чип светодиод 0805, красный</t>
  </si>
  <si>
    <t>Держатель светодиода H-507</t>
  </si>
  <si>
    <t>Диод Шоттки, 3A, 100V,SMC</t>
  </si>
  <si>
    <t>SS310</t>
  </si>
  <si>
    <t>LL4148</t>
  </si>
  <si>
    <t>Диод быстропереключающийся 150мА, 100В</t>
  </si>
  <si>
    <t>ANT GSM GSM900-X01 SMA-M</t>
  </si>
  <si>
    <t>Антенна ANT GSM GSM900-X01 SMA-M / 900МГц, 1800МГц</t>
  </si>
  <si>
    <t>MT7681 / Wi-F, 3dBi</t>
  </si>
  <si>
    <t>Антенна MT7681 / Wi-F, 3dBi</t>
  </si>
  <si>
    <t>Разъём штыревой PLS 1x40R / штырь на плату угловой шаг 2,54</t>
  </si>
  <si>
    <t>MS156-RP-SMA/F</t>
  </si>
  <si>
    <t>Шнур MS156-RP-SMA/F / вилка MS156 розетку RP-SMA</t>
  </si>
  <si>
    <t>KLS15-226-FQ14-2-ZJ</t>
  </si>
  <si>
    <t>Разъём цилиндрический KLS15-226-FQ14-2-ZJ / вилка 2pin блочная</t>
  </si>
  <si>
    <t>KLS15-226-FQ14-2TK-8-D</t>
  </si>
  <si>
    <t>Разъём цилиндрический KLS15-226-FQ14-2TK-8-D/ розетка 2pin на кабель</t>
  </si>
  <si>
    <t>Разъём MHU 02 / розетка шаг 5,08 на плату с контактами</t>
  </si>
  <si>
    <t>Разъём MPW 02 / вилка шаг 5,08 на плату</t>
  </si>
  <si>
    <t>PLD 2x40</t>
  </si>
  <si>
    <t>PLS 1x40</t>
  </si>
  <si>
    <t>PBS 1x40</t>
  </si>
  <si>
    <t>KLS15-226-FQ14-9-TJ-6-D</t>
  </si>
  <si>
    <t>KLS15-226-FQ14-9-TK-6-D</t>
  </si>
  <si>
    <t>KLS15-226-FQ14-9-ZK-6-A-B-C</t>
  </si>
  <si>
    <t>KLS15-226-FQ14-9ZJ-A-C</t>
  </si>
  <si>
    <t>CW9CNP-101K / 100мкГн</t>
  </si>
  <si>
    <t>Ch0805 470R 5%</t>
  </si>
  <si>
    <t>Ch0805 1K 5%</t>
  </si>
  <si>
    <t>Ch0805 22K 5%</t>
  </si>
  <si>
    <t>Ch0805 100K 5%</t>
  </si>
  <si>
    <t>Ch0805 3,3K 5%</t>
  </si>
  <si>
    <t>Ch0805 560R 5%</t>
  </si>
  <si>
    <t>Ch0805 150K 5%</t>
  </si>
  <si>
    <t>Ch0805 20K 5%</t>
  </si>
  <si>
    <t>Ch0805 2,2K 5%</t>
  </si>
  <si>
    <t>Ch0805 1R 5%</t>
  </si>
  <si>
    <t>Ch0805 51K 5%</t>
  </si>
  <si>
    <t>Ch0805 120R 5%</t>
  </si>
  <si>
    <t>Ch0805 270R 5%</t>
  </si>
  <si>
    <t>Ch0805 2,4K 5%</t>
  </si>
  <si>
    <t>PBS-28B-2 D-16mm steel</t>
  </si>
  <si>
    <t>DS18B20</t>
  </si>
  <si>
    <t>IN74AC244DW SO20</t>
  </si>
  <si>
    <t>APE1117K-HF-3 (SOT223)</t>
  </si>
  <si>
    <t>LM317AEMP/NOPB, SOD223</t>
  </si>
  <si>
    <t>LM324DT, SO14</t>
  </si>
  <si>
    <t>LM3406</t>
  </si>
  <si>
    <t>BZV55C13</t>
  </si>
  <si>
    <t>BZV55C5V1</t>
  </si>
  <si>
    <t>Разъём штыревой PLD 2x40 / штырь на плату шаг 2,54</t>
  </si>
  <si>
    <t>Разъём штыревой PLS 1x40 / штырь на плату 40pin шаг 2,54</t>
  </si>
  <si>
    <t>Разъём штыревой PBS 1x40 / гнездо на плату шаг 2,54</t>
  </si>
  <si>
    <t>Разъём USBA-FA / гнездо на кабель с контактом экрана (A4)</t>
  </si>
  <si>
    <t>Разъём USBA-1М / штекер USB А на плату угловой (A1)</t>
  </si>
  <si>
    <t>Разъём цилиндрический KLS15-226-FQ14-9-TJ-6-D / вилка 9pin на кабель</t>
  </si>
  <si>
    <t>Разъём цилиндрический KLS15-226-FQ14-9-TK-6-D / розетка 9pin на кабель</t>
  </si>
  <si>
    <t>Разъём цилиндрический KLS15-226-FQ14-9-ZK-6-A-B-C / розетка 9pin блочная</t>
  </si>
  <si>
    <t>Разъём цилиндрический KLS15-226-FQ14-9ZJ-A-C / вилка 9pin блочная</t>
  </si>
  <si>
    <t>Дроссель выводной радиальный, 100мкГн, 1,4А</t>
  </si>
  <si>
    <t>Резистор 470 Ом, 5%</t>
  </si>
  <si>
    <t>Резистор 560 Ом, 5%</t>
  </si>
  <si>
    <t>Резистор 120 Ом, 5%</t>
  </si>
  <si>
    <t>Резистор 270 Ом, 5%</t>
  </si>
  <si>
    <t>Резистор 4,7 кОм, 5%</t>
  </si>
  <si>
    <t>Резистор 1 кОм, 5%</t>
  </si>
  <si>
    <t>Резистор 22 кОм, 5%</t>
  </si>
  <si>
    <t>Резистор 100 кОм, 5%</t>
  </si>
  <si>
    <t>Резистор 3,3 кОм, 5%</t>
  </si>
  <si>
    <t>Резистор 150 кОм, 5%</t>
  </si>
  <si>
    <t>Резистор 20 кОм, 5%</t>
  </si>
  <si>
    <t>Резистор 2,2 кОм, 5%</t>
  </si>
  <si>
    <t>Резистор 1 Ом</t>
  </si>
  <si>
    <t>Резистор 51 кОм, 5%</t>
  </si>
  <si>
    <t>Резистор 2,4 кОм, 5%</t>
  </si>
  <si>
    <t>Резистор 5,1 кОм, 5%</t>
  </si>
  <si>
    <t>Переключатель клавишный IRS-201-3C</t>
  </si>
  <si>
    <t>Переключатель кнопочный PBS-28B-2 D-16mm steel</t>
  </si>
  <si>
    <t>Датчик температуры, ТО-92</t>
  </si>
  <si>
    <t>Логическая микросхема</t>
  </si>
  <si>
    <t>Линейный стабилизатор напряжения регулируемый</t>
  </si>
  <si>
    <t>Операционный усилитель</t>
  </si>
  <si>
    <t>Преобразователь напряжения понижающий на LM2596S-ADJ</t>
  </si>
  <si>
    <t>Драйвер светодиода</t>
  </si>
  <si>
    <t>Резонатор кварцевый часовой 2.1х6.1/26-HX5F12.5-32.768KHZ</t>
  </si>
  <si>
    <t>Стабилитрон</t>
  </si>
  <si>
    <t>SN071601</t>
  </si>
  <si>
    <t>Печатная плата (Электроконтинент)</t>
  </si>
  <si>
    <t>Ch0805 X7R 0.1uF 50V</t>
  </si>
  <si>
    <t>Конденсатор, 0.1 мкФ, 50 В</t>
  </si>
  <si>
    <t>Ch0805 NPO 15pF 50V</t>
  </si>
  <si>
    <t>Конденсатор, 15 пФ, 50 В</t>
  </si>
  <si>
    <t>Ch0805 X7R 1uF 50V</t>
  </si>
  <si>
    <t>Конденсатор, 1 мкФ, 50 В</t>
  </si>
  <si>
    <t>Ch0805 X7R 1000pF 50V</t>
  </si>
  <si>
    <t>Конденсатор, 1 нФ, 50 В</t>
  </si>
  <si>
    <t>Чип конденсатор танталовый, 4,7 мкФ, 16 В, тип C, 20 %</t>
  </si>
  <si>
    <t>Чип конденсатор танталовый, 47 мкФ, 16 В, тип C, 20 %</t>
  </si>
  <si>
    <t>Чип светодиод 0805, голубой</t>
  </si>
  <si>
    <t>Светодиод, 5мм, белый</t>
  </si>
  <si>
    <t>FYL5013UWC (Диод)</t>
  </si>
  <si>
    <t>FYL5013UBC (Диод)</t>
  </si>
  <si>
    <t>Светодиод, 5мм, голубой</t>
  </si>
  <si>
    <t>FYL5019EGW (Диод)</t>
  </si>
  <si>
    <t xml:space="preserve">Светодиод, 5мм, двухцветный, зел./красн. </t>
  </si>
  <si>
    <t>Ch0805 10K 5%</t>
  </si>
  <si>
    <t>Резистор 10 кОм, 5%</t>
  </si>
  <si>
    <t>Ch0805 2K 5%</t>
  </si>
  <si>
    <t>Резистор 2 кОм, 5%</t>
  </si>
  <si>
    <t>BC847AL</t>
  </si>
  <si>
    <t>Транзистор, NPN, SOT23</t>
  </si>
  <si>
    <t>BAS216</t>
  </si>
  <si>
    <t>Диод BAS216</t>
  </si>
  <si>
    <t>BAS316</t>
  </si>
  <si>
    <t>Диод BAS316</t>
  </si>
  <si>
    <t>PIC18F2550-I/SO</t>
  </si>
  <si>
    <t>Микросхема</t>
  </si>
  <si>
    <t>ADM485ARZ</t>
  </si>
  <si>
    <t>Микросхема, SOIC</t>
  </si>
  <si>
    <t>24LC512-I/SM</t>
  </si>
  <si>
    <t>LM2596S</t>
  </si>
  <si>
    <t>LP2950CDT5</t>
  </si>
  <si>
    <t>Микросхема, 5V, D2PAK</t>
  </si>
  <si>
    <t>0466005 NRHF</t>
  </si>
  <si>
    <t>Предохранитель 0466005 NRHF LITTELFUS SMD</t>
  </si>
  <si>
    <t>RP-SMA C174J</t>
  </si>
  <si>
    <t>RP-SMA C174P</t>
  </si>
  <si>
    <t>Разъём высокочастотный RP-SMA</t>
  </si>
  <si>
    <t>PBD 2x20</t>
  </si>
  <si>
    <t>Разъём штыревой PBD 2x20 / гнездо на плату шаг 2,54</t>
  </si>
  <si>
    <t>Разъём H-08 / розетка 8pin шаг 2,54 на кабель с контактами</t>
  </si>
  <si>
    <t>Разъём W-08R / вилка 8pin шаг 2,54 на плату угловая</t>
  </si>
  <si>
    <t>USBA-1М (Разъём)</t>
  </si>
  <si>
    <t>USBA-FA (Разъём)</t>
  </si>
  <si>
    <t>H-08 (Разъём)</t>
  </si>
  <si>
    <t>W-08R (Разъём)</t>
  </si>
  <si>
    <t>BS29MF</t>
  </si>
  <si>
    <t>Алюминиевый корпус с фланцами</t>
  </si>
  <si>
    <t>№ п/п</t>
  </si>
  <si>
    <t>Кол-во на 1 коробку</t>
  </si>
  <si>
    <t>SP6201EM5-L-5-0/TR</t>
  </si>
  <si>
    <t>ADP122AUJZ-3.3-R7</t>
  </si>
  <si>
    <t>Столбец2</t>
  </si>
  <si>
    <t>Номер п/п</t>
  </si>
  <si>
    <t>Линейный стабилизатор 300mA LDO 3.3Vout</t>
  </si>
  <si>
    <t>Линейный стабилизатор Micropower, 200mA CMOS LDO Regulators</t>
  </si>
  <si>
    <t>Переключатель DIP DP-06, угловой, DIP12</t>
  </si>
  <si>
    <t>PLS 1x40R</t>
  </si>
  <si>
    <t>шт.</t>
  </si>
  <si>
    <t>GSM40A24-P1J</t>
  </si>
  <si>
    <t>Raspberry PI 3 TYPE B 1ГБ</t>
  </si>
  <si>
    <t>TL-WN722N</t>
  </si>
  <si>
    <t>Sandisk microSDHC 8GB</t>
  </si>
  <si>
    <t>18650, 2500-3000 мАч</t>
  </si>
  <si>
    <t>TLLG4401, 3мм, зеленый</t>
  </si>
  <si>
    <t>H307, 3мм (хром.латунь, с гайкой)</t>
  </si>
  <si>
    <t>230 В, 6А, без зазем.</t>
  </si>
  <si>
    <t>ПВС 2х0,75</t>
  </si>
  <si>
    <t>PBS1X06, 2.54, 6 pin</t>
  </si>
  <si>
    <t>PLH-40</t>
  </si>
  <si>
    <t>KLS2-126-5.00-02P синий / 2pin</t>
  </si>
  <si>
    <t>PBD-2-2x40</t>
  </si>
  <si>
    <t>ASW-20D-2, 16280</t>
  </si>
  <si>
    <t>PIC18F25K22/I-SO</t>
  </si>
  <si>
    <t>AD8039AR</t>
  </si>
  <si>
    <t>ADXL001-70BEZ</t>
  </si>
  <si>
    <t>DS1307Z</t>
  </si>
  <si>
    <t>PCM1803A_SFBrd</t>
  </si>
  <si>
    <t>М4х40 мм потай., цинк</t>
  </si>
  <si>
    <t>М3х8 мм полусф. головка, цинк</t>
  </si>
  <si>
    <t>Болт М10х30 мм шестигр., цинк</t>
  </si>
  <si>
    <t>SIM-карта в Huawei Е3131</t>
  </si>
  <si>
    <t>Разъем PBS1X02</t>
  </si>
  <si>
    <t>Разъем PBS1X05</t>
  </si>
  <si>
    <t>Разъем PBS1X03</t>
  </si>
  <si>
    <t>Разъём W-08 / вилка 8pin шаг 2,54 на плату</t>
  </si>
  <si>
    <t>Модуль защиты АКБ 18650</t>
  </si>
  <si>
    <t>Итого остаток</t>
  </si>
  <si>
    <t>Huawei Е3131</t>
  </si>
  <si>
    <t>Наименование</t>
  </si>
  <si>
    <t>Единица измерения</t>
  </si>
  <si>
    <t>Чип конденсатор танталовый, 10мкФ, 16 В, тип C, 20%</t>
  </si>
  <si>
    <t>Чип конденсатор танталовый, 10 мкФ, 16 В, тип А, 20%</t>
  </si>
  <si>
    <t>Переключатель клавишный IRS-201-3C 250VAC; 15А; красный c подсветкой</t>
  </si>
  <si>
    <t xml:space="preserve">IRS-201-3C (R) </t>
  </si>
  <si>
    <t>H-507 (Держатель)</t>
  </si>
  <si>
    <t>DP-06 (Переключатель)</t>
  </si>
  <si>
    <t>MHU 02 (Разъём)</t>
  </si>
  <si>
    <t>MPW 02 (Разъём)</t>
  </si>
  <si>
    <t>Итого остаток коробок</t>
  </si>
  <si>
    <t>№ belchip</t>
  </si>
  <si>
    <t>Тант.ЧИП конд. С 10uF, 16V, 20 %</t>
  </si>
  <si>
    <t xml:space="preserve">Тант.ЧИП конд. С 4,7uF, 16V, 20% </t>
  </si>
  <si>
    <t>Тант.ЧИП конд. С 47uF, 16V, 20%</t>
  </si>
  <si>
    <t>Ch0805 X7R 22nF 50V</t>
  </si>
  <si>
    <t>SMD GNL-0805GC</t>
  </si>
  <si>
    <t>SMD GNL-0805URC</t>
  </si>
  <si>
    <t>Тант.ЧИП конд. А 10uF, 16V, 20 %</t>
  </si>
  <si>
    <t>Ch0805 4,7K 5%</t>
  </si>
  <si>
    <t>Ch0805 5,1K 5%</t>
  </si>
  <si>
    <t>2.1х6.1/26-HX5F12.5-32.768KHZ </t>
  </si>
  <si>
    <t>FYLS-0805UBC</t>
  </si>
  <si>
    <t>позже 316</t>
  </si>
  <si>
    <t>раньше его не было??</t>
  </si>
  <si>
    <t>1x40?</t>
  </si>
  <si>
    <t>а что делать с переключателем красным?</t>
  </si>
  <si>
    <t>замена</t>
  </si>
  <si>
    <t>еще не привезли</t>
  </si>
  <si>
    <t>№</t>
  </si>
  <si>
    <t>Дата</t>
  </si>
  <si>
    <t>Тип поступления</t>
  </si>
  <si>
    <t>Тип расходования</t>
  </si>
  <si>
    <t>Кому отгрузили</t>
  </si>
  <si>
    <t>№ накладной</t>
  </si>
  <si>
    <t>№ строки по накладной</t>
  </si>
  <si>
    <t>Выдача</t>
  </si>
  <si>
    <t>Трусь</t>
  </si>
  <si>
    <t>Кто доставил</t>
  </si>
  <si>
    <t>Комментарии</t>
  </si>
  <si>
    <t>От поставщика</t>
  </si>
  <si>
    <t>Радиоаптека</t>
  </si>
  <si>
    <t>Кол-во</t>
  </si>
  <si>
    <t>Склад</t>
  </si>
  <si>
    <t>Белчип</t>
  </si>
  <si>
    <t>Цена</t>
  </si>
  <si>
    <t>Стоимость</t>
  </si>
  <si>
    <t>№ строки по наклад-ной</t>
  </si>
  <si>
    <t>HC49/US 20.0 MHZ</t>
  </si>
  <si>
    <t>Резонатор кварцевый часовой 20 МГц HC-49 US</t>
  </si>
  <si>
    <t>Резонатор кварцевый 20 МГц HC-49 US</t>
  </si>
  <si>
    <t>Электроконтинент</t>
  </si>
  <si>
    <t>Частное лицо</t>
  </si>
  <si>
    <t>Элтех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</si>
</sst>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р_._-;\-* #,##0.00_р_._-;_-* &quot;-&quot;??_р_._-;_-@_-"/>
    <numFmt numFmtId="164" formatCode="_(&quot;$&quot;* #,##0.00_);_(&quot;$&quot;* \(#,##0.00\);_(&quot;$&quot;* &quot;-&quot;??_);_(@_)"/>
    <numFmt numFmtId="165" formatCode=";;;"/>
    <numFmt numFmtId="166" formatCode="#,##0.00&quot;р.&quot;"/>
    <numFmt numFmtId="167" formatCode="0000"/>
    <numFmt numFmtId="168" formatCode="00000"/>
    <numFmt numFmtId="170" formatCode="0000000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.1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top"/>
    </xf>
    <xf numFmtId="165" fontId="0" fillId="0" borderId="0" xfId="1" applyNumberFormat="1" applyFont="1" applyFill="1" applyBorder="1" applyAlignment="1">
      <alignment horizontal="left" vertical="center"/>
    </xf>
    <xf numFmtId="0" fontId="0" fillId="2" borderId="0" xfId="0" applyFill="1" applyBorder="1"/>
    <xf numFmtId="0" fontId="8" fillId="0" borderId="0" xfId="0" applyFont="1" applyFill="1" applyBorder="1" applyAlignment="1">
      <alignment horizontal="left" vertical="top" wrapText="1" indent="1"/>
    </xf>
    <xf numFmtId="0" fontId="7" fillId="4" borderId="0" xfId="0" applyFont="1" applyFill="1" applyAlignment="1">
      <alignment vertical="top"/>
    </xf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9" fillId="4" borderId="0" xfId="0" applyFont="1" applyFill="1" applyAlignment="1">
      <alignment horizontal="left" vertical="center" indent="1"/>
    </xf>
    <xf numFmtId="0" fontId="8" fillId="0" borderId="3" xfId="0" applyFont="1" applyFill="1" applyBorder="1" applyAlignment="1">
      <alignment horizontal="left" vertical="top" wrapText="1" indent="1"/>
    </xf>
    <xf numFmtId="0" fontId="0" fillId="3" borderId="4" xfId="0" applyFill="1" applyBorder="1"/>
    <xf numFmtId="0" fontId="8" fillId="0" borderId="0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1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Border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wrapText="1"/>
    </xf>
    <xf numFmtId="166" fontId="5" fillId="0" borderId="0" xfId="2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166" fontId="4" fillId="0" borderId="0" xfId="2" applyNumberFormat="1" applyFon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7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7" fillId="4" borderId="0" xfId="0" applyFont="1" applyFill="1" applyAlignment="1">
      <alignment horizontal="right" vertical="top"/>
    </xf>
    <xf numFmtId="0" fontId="0" fillId="0" borderId="0" xfId="0" applyAlignment="1"/>
    <xf numFmtId="0" fontId="0" fillId="3" borderId="1" xfId="0" applyFill="1" applyBorder="1" applyAlignment="1"/>
    <xf numFmtId="0" fontId="5" fillId="0" borderId="0" xfId="1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right"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5" fillId="0" borderId="0" xfId="0" applyFont="1"/>
    <xf numFmtId="0" fontId="13" fillId="0" borderId="0" xfId="0" applyFont="1"/>
    <xf numFmtId="0" fontId="2" fillId="0" borderId="0" xfId="0" applyFont="1" applyFill="1" applyBorder="1" applyAlignment="1">
      <alignment horizontal="left" vertical="center" wrapText="1"/>
    </xf>
    <xf numFmtId="168" fontId="5" fillId="0" borderId="0" xfId="0" applyNumberFormat="1" applyFont="1"/>
    <xf numFmtId="168" fontId="5" fillId="0" borderId="0" xfId="1" applyNumberFormat="1" applyFont="1" applyAlignment="1">
      <alignment horizontal="right"/>
    </xf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67" fontId="2" fillId="0" borderId="0" xfId="0" applyNumberFormat="1" applyFont="1" applyFill="1" applyBorder="1" applyAlignment="1">
      <alignment horizontal="left" vertical="center" indent="1"/>
    </xf>
    <xf numFmtId="166" fontId="2" fillId="0" borderId="0" xfId="2" applyNumberFormat="1" applyFont="1" applyFill="1" applyBorder="1" applyAlignment="1">
      <alignment horizontal="right"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0" fillId="5" borderId="0" xfId="0" applyFill="1"/>
    <xf numFmtId="0" fontId="13" fillId="0" borderId="0" xfId="0" applyNumberFormat="1" applyFont="1"/>
    <xf numFmtId="0" fontId="0" fillId="0" borderId="0" xfId="0" applyFill="1" applyBorder="1"/>
    <xf numFmtId="0" fontId="0" fillId="0" borderId="0" xfId="0" applyFill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1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0" applyNumberFormat="1" applyFont="1"/>
    <xf numFmtId="166" fontId="1" fillId="0" borderId="0" xfId="0" applyNumberFormat="1" applyFont="1"/>
    <xf numFmtId="170" fontId="5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Fill="1" applyAlignment="1">
      <alignment horizontal="left" vertical="center" wrapText="1"/>
    </xf>
    <xf numFmtId="168" fontId="1" fillId="0" borderId="0" xfId="0" applyNumberFormat="1" applyFont="1"/>
    <xf numFmtId="0" fontId="1" fillId="0" borderId="0" xfId="0" applyFont="1" applyFill="1" applyBorder="1" applyAlignment="1">
      <alignment horizontal="left" vertical="center" wrapText="1"/>
    </xf>
    <xf numFmtId="166" fontId="1" fillId="0" borderId="0" xfId="2" applyNumberFormat="1" applyFont="1" applyFill="1" applyBorder="1" applyAlignment="1">
      <alignment horizontal="right" vertical="center"/>
    </xf>
  </cellXfs>
  <cellStyles count="3">
    <cellStyle name="Денежный" xfId="2" builtinId="4"/>
    <cellStyle name="Обычный" xfId="0" builtinId="0" customBuiltin="1"/>
    <cellStyle name="Финансовый" xfId="1" builtinId="3"/>
  </cellStyles>
  <dxfs count="129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&quot;р.&quot;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00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&quot;р.&quot;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28"/>
      <tableStyleElement type="headerRow" dxfId="127"/>
      <tableStyleElement type="firstColumn" dxfId="126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1865</xdr:rowOff>
    </xdr:from>
    <xdr:to>
      <xdr:col>9</xdr:col>
      <xdr:colOff>10113</xdr:colOff>
      <xdr:row>1</xdr:row>
      <xdr:rowOff>95250</xdr:rowOff>
    </xdr:to>
    <xdr:grpSp>
      <xdr:nvGrpSpPr>
        <xdr:cNvPr id="2" name="Граница заголовка" descr="&quot;&quot;&quot;" title="Граница заголовка"/>
        <xdr:cNvGrpSpPr/>
      </xdr:nvGrpSpPr>
      <xdr:grpSpPr>
        <a:xfrm>
          <a:off x="251460" y="626705"/>
          <a:ext cx="9626553" cy="93385"/>
          <a:chOff x="313008" y="630515"/>
          <a:chExt cx="11155680" cy="93385"/>
        </a:xfrm>
      </xdr:grpSpPr>
      <xdr:sp macro="" textlink="">
        <xdr:nvSpPr>
          <xdr:cNvPr id="16" name="Фигура границы заголовка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Фигура границы заголовка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ИнвентарныйСписок" displayName="TblИнвентарныйСписок" ref="B4:I94" totalsRowShown="0">
  <autoFilter ref="B4:I94"/>
  <sortState ref="B5:I94">
    <sortCondition ref="E4:E94"/>
  </sortState>
  <tableColumns count="8">
    <tableColumn id="7" name="Столбец2"/>
    <tableColumn id="1" name="Номер п/п" dataDxfId="125"/>
    <tableColumn id="2" name="Название" dataDxfId="124"/>
    <tableColumn id="3" name="Описание" dataDxfId="123"/>
    <tableColumn id="4" name="Единица измерения" dataDxfId="122"/>
    <tableColumn id="5" name="Кол-во на складе" dataDxfId="72">
      <calculatedColumnFormula>SUMIF(Поступление!H:H,TblИнвентарныйСписок[[#This Row],[Название]],Поступление!I:I)-SUMIF(Расходование!H:H,TblИнвентарныйСписок[[#This Row],[Название]],Расходование!I:I)</calculatedColumnFormula>
    </tableColumn>
    <tableColumn id="6" name="Уровень дозаказа" dataDxfId="79"/>
    <tableColumn id="9" name="Поставка прекращена?" dataDxfId="121"/>
  </tableColumns>
  <tableStyleInfo name="TableStyleMedium4" showFirstColumn="1" showLastColumn="0" showRowStripes="1" showColumnStripes="0"/>
  <extLst>
    <ext xmlns:x14="http://schemas.microsoft.com/office/spreadsheetml/2009/9/main" uri="{504A1905-F514-4f6f-8877-14C23A59335A}">
      <x14:table altText="Складские позиции" altTextSummary="Введите инвентарные данные, такие как инвентарный номер, название, описание, цена за единицу, количество на складе, инвентарная стоимость (вычисляемое поле), уровень дозаказа, время дозаказа в днях, количество в дозаказе и сведения о том, прекращена ли поставка товара."/>
    </ext>
  </extLst>
</table>
</file>

<file path=xl/tables/table2.xml><?xml version="1.0" encoding="utf-8"?>
<table xmlns="http://schemas.openxmlformats.org/spreadsheetml/2006/main" id="4" name="Таблица4" displayName="Таблица4" ref="B3:F110" totalsRowShown="0" headerRowDxfId="120" dataDxfId="119">
  <autoFilter ref="B3:F110"/>
  <tableColumns count="5">
    <tableColumn id="1" name="№ п/п" dataDxfId="118"/>
    <tableColumn id="2" name="Название" dataDxfId="117"/>
    <tableColumn id="3" name="Кол-во на 1 коробку" dataDxfId="116"/>
    <tableColumn id="5" name="Итого остаток" dataDxfId="115">
      <calculatedColumnFormula>SUMIFS(Склад!G:G,Склад!D:D,Таблица4[[#This Row],[Название]])-Таблица4[[#This Row],[Кол-во на 1 коробку]]</calculatedColumnFormula>
    </tableColumn>
    <tableColumn id="4" name="Итого остаток коробок" dataDxfId="114">
      <calculatedColumnFormula>Таблица4[[#This Row],[Итого остаток]]/Таблица4[[#This Row],[Кол-во на 1 коробку]]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B2:L102" totalsRowShown="0" headerRowDxfId="96" dataDxfId="95">
  <autoFilter ref="B2:L102"/>
  <tableColumns count="11">
    <tableColumn id="1" name="№" dataDxfId="94"/>
    <tableColumn id="2" name="Дата" dataDxfId="93"/>
    <tableColumn id="3" name="Тип поступления" dataDxfId="92"/>
    <tableColumn id="4" name="Кто доставил" dataDxfId="87"/>
    <tableColumn id="5" name="№ накладной" dataDxfId="86"/>
    <tableColumn id="6" name="№ строки по наклад-ной" dataDxfId="84"/>
    <tableColumn id="7" name="Наименование" dataDxfId="85"/>
    <tableColumn id="8" name="Кол-во" dataDxfId="90"/>
    <tableColumn id="10" name="Цена" dataDxfId="89"/>
    <tableColumn id="11" name="Стоимость" dataDxfId="88">
      <calculatedColumnFormula>Таблица6[[#This Row],[Кол-во]]*Таблица6[[#This Row],[Цена]]</calculatedColumnFormula>
    </tableColumn>
    <tableColumn id="9" name="Комментарии" dataDxfId="9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2:J7" totalsRowShown="0" headerRowDxfId="99" dataDxfId="98">
  <autoFilter ref="B2:J7"/>
  <tableColumns count="9">
    <tableColumn id="1" name="№" dataDxfId="107"/>
    <tableColumn id="2" name="Дата" dataDxfId="106"/>
    <tableColumn id="3" name="Тип расходования" dataDxfId="105"/>
    <tableColumn id="4" name="Кому отгрузили" dataDxfId="104"/>
    <tableColumn id="5" name="№ накладной" dataDxfId="103"/>
    <tableColumn id="6" name="№ строки по накладной" dataDxfId="102"/>
    <tableColumn id="7" name="Наименование" dataDxfId="101"/>
    <tableColumn id="9" name="Кол-во" dataDxfId="97"/>
    <tableColumn id="8" name="Комментарии" dataDxfId="10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2" name="Элементы" displayName="Элементы" ref="B2:E91" totalsRowShown="0" headerRowDxfId="113" dataDxfId="112">
  <autoFilter ref="B2:E91"/>
  <sortState ref="B3:E91">
    <sortCondition ref="B2:B91"/>
  </sortState>
  <tableColumns count="4">
    <tableColumn id="1" name="Наименование" dataDxfId="111"/>
    <tableColumn id="2" name="Описание" dataDxfId="110"/>
    <tableColumn id="3" name="№ belchip" dataDxfId="109"/>
    <tableColumn id="4" name="Единица измерения" dataDxfId="10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1:I109"/>
  <sheetViews>
    <sheetView showGridLines="0" tabSelected="1" topLeftCell="A88" zoomScaleNormal="100" workbookViewId="0">
      <selection activeCell="G94" sqref="G94"/>
    </sheetView>
  </sheetViews>
  <sheetFormatPr defaultRowHeight="17.25" customHeight="1" x14ac:dyDescent="0.3"/>
  <cols>
    <col min="1" max="1" width="3.6640625" customWidth="1"/>
    <col min="2" max="2" width="5.44140625" customWidth="1"/>
    <col min="3" max="3" width="13.77734375" customWidth="1"/>
    <col min="4" max="4" width="27.44140625" style="16" customWidth="1"/>
    <col min="5" max="5" width="30.33203125" style="20" customWidth="1"/>
    <col min="6" max="6" width="15.109375" style="1" customWidth="1"/>
    <col min="7" max="7" width="13.6640625" style="44" customWidth="1"/>
    <col min="8" max="8" width="13.21875" style="2" customWidth="1"/>
    <col min="9" max="9" width="21.21875" customWidth="1"/>
    <col min="10" max="10" width="1.6640625" customWidth="1"/>
  </cols>
  <sheetData>
    <row r="1" spans="2:9" ht="49.5" customHeight="1" x14ac:dyDescent="0.3">
      <c r="B1" s="3"/>
      <c r="C1" s="11" t="s">
        <v>237</v>
      </c>
      <c r="D1" s="15"/>
      <c r="E1" s="15"/>
      <c r="F1" s="43"/>
      <c r="G1" s="7"/>
      <c r="H1" s="37"/>
      <c r="I1" s="8"/>
    </row>
    <row r="2" spans="2:9" ht="12" customHeight="1" thickBot="1" x14ac:dyDescent="0.35"/>
    <row r="3" spans="2:9" ht="6" customHeight="1" thickTop="1" x14ac:dyDescent="0.3">
      <c r="C3" s="13"/>
      <c r="D3" s="17"/>
      <c r="E3" s="21"/>
      <c r="F3" s="9"/>
      <c r="G3" s="45"/>
      <c r="H3" s="38"/>
      <c r="I3" s="10"/>
    </row>
    <row r="4" spans="2:9" ht="37.5" customHeight="1" thickBot="1" x14ac:dyDescent="0.35">
      <c r="B4" s="5" t="s">
        <v>157</v>
      </c>
      <c r="C4" s="12" t="s">
        <v>158</v>
      </c>
      <c r="D4" s="14" t="s">
        <v>0</v>
      </c>
      <c r="E4" s="14" t="s">
        <v>1</v>
      </c>
      <c r="F4" s="14" t="s">
        <v>195</v>
      </c>
      <c r="G4" s="14" t="s">
        <v>9</v>
      </c>
      <c r="H4" s="14" t="s">
        <v>2</v>
      </c>
      <c r="I4" s="6" t="s">
        <v>3</v>
      </c>
    </row>
    <row r="5" spans="2:9" s="32" customFormat="1" ht="15" thickTop="1" x14ac:dyDescent="0.3">
      <c r="B5" s="4"/>
      <c r="C5" s="41">
        <v>1</v>
      </c>
      <c r="D5" s="18" t="s">
        <v>5</v>
      </c>
      <c r="E5" s="18" t="s">
        <v>6</v>
      </c>
      <c r="F5" s="31" t="s">
        <v>163</v>
      </c>
      <c r="G5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4</v>
      </c>
      <c r="H5" s="39">
        <v>5</v>
      </c>
      <c r="I5" s="19" t="s">
        <v>4</v>
      </c>
    </row>
    <row r="6" spans="2:9" s="32" customFormat="1" ht="28.8" x14ac:dyDescent="0.3">
      <c r="B6"/>
      <c r="C6" s="41">
        <v>2</v>
      </c>
      <c r="D6" s="18" t="s">
        <v>151</v>
      </c>
      <c r="E6" s="18" t="s">
        <v>152</v>
      </c>
      <c r="F6" s="31" t="s">
        <v>163</v>
      </c>
      <c r="G6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5</v>
      </c>
      <c r="H6" s="39">
        <v>5</v>
      </c>
      <c r="I6" s="24"/>
    </row>
    <row r="7" spans="2:9" s="32" customFormat="1" ht="28.8" x14ac:dyDescent="0.3">
      <c r="B7" s="4"/>
      <c r="C7" s="41">
        <v>3</v>
      </c>
      <c r="D7" s="18" t="s">
        <v>21</v>
      </c>
      <c r="E7" s="18" t="s">
        <v>22</v>
      </c>
      <c r="F7" s="31" t="s">
        <v>163</v>
      </c>
      <c r="G7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7" s="39">
        <v>0</v>
      </c>
      <c r="I7" s="19" t="s">
        <v>4</v>
      </c>
    </row>
    <row r="8" spans="2:9" s="32" customFormat="1" ht="14.4" x14ac:dyDescent="0.3">
      <c r="B8" s="4"/>
      <c r="C8" s="41">
        <v>4</v>
      </c>
      <c r="D8" s="18" t="s">
        <v>23</v>
      </c>
      <c r="E8" s="18" t="s">
        <v>24</v>
      </c>
      <c r="F8" s="31" t="s">
        <v>163</v>
      </c>
      <c r="G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" s="39">
        <v>0</v>
      </c>
      <c r="I8" s="19" t="s">
        <v>4</v>
      </c>
    </row>
    <row r="9" spans="2:9" s="32" customFormat="1" ht="14.4" x14ac:dyDescent="0.3">
      <c r="B9" s="4"/>
      <c r="C9" s="41">
        <v>5</v>
      </c>
      <c r="D9" s="18" t="s">
        <v>7</v>
      </c>
      <c r="E9" s="18" t="s">
        <v>8</v>
      </c>
      <c r="F9" s="31" t="s">
        <v>163</v>
      </c>
      <c r="G9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9" s="39">
        <v>0</v>
      </c>
      <c r="I9" s="19" t="s">
        <v>4</v>
      </c>
    </row>
    <row r="10" spans="2:9" s="32" customFormat="1" ht="14.4" x14ac:dyDescent="0.3">
      <c r="B10" s="4"/>
      <c r="C10" s="41">
        <v>6</v>
      </c>
      <c r="D10" s="28" t="s">
        <v>57</v>
      </c>
      <c r="E10" s="22" t="s">
        <v>93</v>
      </c>
      <c r="F10" s="31" t="s">
        <v>163</v>
      </c>
      <c r="G10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10" s="39">
        <v>0</v>
      </c>
      <c r="I10" s="24"/>
    </row>
    <row r="11" spans="2:9" s="32" customFormat="1" ht="14.4" x14ac:dyDescent="0.3">
      <c r="B11" s="4"/>
      <c r="C11" s="41">
        <v>7</v>
      </c>
      <c r="D11" s="18" t="s">
        <v>200</v>
      </c>
      <c r="E11" s="18" t="s">
        <v>16</v>
      </c>
      <c r="F11" s="31" t="s">
        <v>163</v>
      </c>
      <c r="G11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11" s="39">
        <v>0</v>
      </c>
      <c r="I11" s="19" t="s">
        <v>4</v>
      </c>
    </row>
    <row r="12" spans="2:9" s="32" customFormat="1" ht="14.4" x14ac:dyDescent="0.3">
      <c r="B12"/>
      <c r="C12" s="41">
        <v>8</v>
      </c>
      <c r="D12" s="18" t="s">
        <v>126</v>
      </c>
      <c r="E12" s="18" t="s">
        <v>127</v>
      </c>
      <c r="F12" s="31" t="s">
        <v>163</v>
      </c>
      <c r="G12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12" s="39">
        <v>0</v>
      </c>
      <c r="I12" s="27"/>
    </row>
    <row r="13" spans="2:9" s="32" customFormat="1" ht="14.4" x14ac:dyDescent="0.3">
      <c r="B13"/>
      <c r="C13" s="41">
        <v>9</v>
      </c>
      <c r="D13" s="18" t="s">
        <v>128</v>
      </c>
      <c r="E13" s="18" t="s">
        <v>129</v>
      </c>
      <c r="F13" s="31" t="s">
        <v>163</v>
      </c>
      <c r="G13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13" s="39">
        <v>0</v>
      </c>
      <c r="I13" s="27"/>
    </row>
    <row r="14" spans="2:9" s="32" customFormat="1" ht="28.8" x14ac:dyDescent="0.3">
      <c r="B14" s="4"/>
      <c r="C14" s="41">
        <v>10</v>
      </c>
      <c r="D14" s="18" t="s">
        <v>19</v>
      </c>
      <c r="E14" s="18" t="s">
        <v>20</v>
      </c>
      <c r="F14" s="31" t="s">
        <v>163</v>
      </c>
      <c r="G14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30</v>
      </c>
      <c r="H14" s="39">
        <v>0</v>
      </c>
      <c r="I14" s="19" t="s">
        <v>4</v>
      </c>
    </row>
    <row r="15" spans="2:9" s="32" customFormat="1" ht="14.4" x14ac:dyDescent="0.3">
      <c r="B15" s="4"/>
      <c r="C15" s="41">
        <v>11</v>
      </c>
      <c r="D15" s="33" t="s">
        <v>18</v>
      </c>
      <c r="E15" s="22" t="s">
        <v>17</v>
      </c>
      <c r="F15" s="31" t="s">
        <v>163</v>
      </c>
      <c r="G15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50</v>
      </c>
      <c r="H15" s="39">
        <v>0</v>
      </c>
      <c r="I15" s="19" t="s">
        <v>4</v>
      </c>
    </row>
    <row r="16" spans="2:9" s="32" customFormat="1" ht="14.4" x14ac:dyDescent="0.3">
      <c r="B16" s="4"/>
      <c r="C16" s="41">
        <v>12</v>
      </c>
      <c r="D16" s="28" t="s">
        <v>62</v>
      </c>
      <c r="E16" s="23" t="s">
        <v>98</v>
      </c>
      <c r="F16" s="31" t="s">
        <v>163</v>
      </c>
      <c r="G1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16" s="39">
        <v>0</v>
      </c>
      <c r="I16" s="24"/>
    </row>
    <row r="17" spans="2:9" s="32" customFormat="1" ht="28.8" x14ac:dyDescent="0.3">
      <c r="B17" s="4"/>
      <c r="C17" s="41">
        <v>13</v>
      </c>
      <c r="D17" s="34" t="s">
        <v>41</v>
      </c>
      <c r="E17" s="22" t="s">
        <v>74</v>
      </c>
      <c r="F17" s="31" t="s">
        <v>163</v>
      </c>
      <c r="G17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17" s="39">
        <v>0</v>
      </c>
      <c r="I17" s="24"/>
    </row>
    <row r="18" spans="2:9" s="32" customFormat="1" ht="28.8" x14ac:dyDescent="0.3">
      <c r="B18" s="4"/>
      <c r="C18" s="41">
        <v>14</v>
      </c>
      <c r="D18" s="18" t="s">
        <v>12</v>
      </c>
      <c r="E18" s="18" t="s">
        <v>13</v>
      </c>
      <c r="F18" s="31" t="s">
        <v>163</v>
      </c>
      <c r="G1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18" s="39">
        <v>0</v>
      </c>
      <c r="I18" s="19" t="s">
        <v>4</v>
      </c>
    </row>
    <row r="19" spans="2:9" s="32" customFormat="1" ht="14.4" x14ac:dyDescent="0.3">
      <c r="B19" s="4"/>
      <c r="C19" s="41">
        <v>15</v>
      </c>
      <c r="D19" s="23" t="s">
        <v>103</v>
      </c>
      <c r="E19" s="23" t="s">
        <v>104</v>
      </c>
      <c r="F19" s="31" t="s">
        <v>163</v>
      </c>
      <c r="G19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200</v>
      </c>
      <c r="H19" s="39">
        <v>0</v>
      </c>
      <c r="I19" s="24"/>
    </row>
    <row r="20" spans="2:9" s="32" customFormat="1" ht="14.4" x14ac:dyDescent="0.3">
      <c r="B20" s="4"/>
      <c r="C20" s="41">
        <v>16</v>
      </c>
      <c r="D20" s="23" t="s">
        <v>107</v>
      </c>
      <c r="E20" s="23" t="s">
        <v>108</v>
      </c>
      <c r="F20" s="31" t="s">
        <v>163</v>
      </c>
      <c r="G20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20" s="39">
        <v>0</v>
      </c>
      <c r="I20" s="24"/>
    </row>
    <row r="21" spans="2:9" s="32" customFormat="1" ht="14.4" x14ac:dyDescent="0.3">
      <c r="B21" s="4"/>
      <c r="C21" s="41">
        <v>17</v>
      </c>
      <c r="D21" s="23" t="s">
        <v>109</v>
      </c>
      <c r="E21" s="23" t="s">
        <v>110</v>
      </c>
      <c r="F21" s="31" t="s">
        <v>163</v>
      </c>
      <c r="G21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21" s="39">
        <v>0</v>
      </c>
      <c r="I21" s="24"/>
    </row>
    <row r="22" spans="2:9" s="32" customFormat="1" ht="14.4" x14ac:dyDescent="0.3">
      <c r="B22" s="4"/>
      <c r="C22" s="41">
        <v>18</v>
      </c>
      <c r="D22" s="23" t="s">
        <v>105</v>
      </c>
      <c r="E22" s="23" t="s">
        <v>106</v>
      </c>
      <c r="F22" s="31" t="s">
        <v>163</v>
      </c>
      <c r="G22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22" s="39">
        <v>0</v>
      </c>
      <c r="I22" s="24"/>
    </row>
    <row r="23" spans="2:9" s="32" customFormat="1" ht="14.4" x14ac:dyDescent="0.3">
      <c r="B23" s="4"/>
      <c r="C23" s="41">
        <v>19</v>
      </c>
      <c r="D23" s="18" t="s">
        <v>209</v>
      </c>
      <c r="E23" s="18" t="s">
        <v>11</v>
      </c>
      <c r="F23" s="31" t="s">
        <v>163</v>
      </c>
      <c r="G23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23" s="39">
        <v>0</v>
      </c>
      <c r="I23" s="19" t="s">
        <v>4</v>
      </c>
    </row>
    <row r="24" spans="2:9" s="32" customFormat="1" ht="28.8" x14ac:dyDescent="0.3">
      <c r="B24"/>
      <c r="C24" s="41">
        <v>20</v>
      </c>
      <c r="D24" s="18" t="s">
        <v>156</v>
      </c>
      <c r="E24" s="18" t="s">
        <v>159</v>
      </c>
      <c r="F24" s="31" t="s">
        <v>163</v>
      </c>
      <c r="G24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15</v>
      </c>
      <c r="H24" s="39">
        <v>0</v>
      </c>
      <c r="I24" s="24"/>
    </row>
    <row r="25" spans="2:9" s="32" customFormat="1" ht="43.2" x14ac:dyDescent="0.3">
      <c r="B25"/>
      <c r="C25" s="41">
        <v>21</v>
      </c>
      <c r="D25" s="18" t="s">
        <v>155</v>
      </c>
      <c r="E25" s="18" t="s">
        <v>160</v>
      </c>
      <c r="F25" s="31" t="s">
        <v>163</v>
      </c>
      <c r="G25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25" s="39">
        <v>0</v>
      </c>
      <c r="I25" s="24"/>
    </row>
    <row r="26" spans="2:9" s="32" customFormat="1" ht="28.8" x14ac:dyDescent="0.3">
      <c r="B26" s="4"/>
      <c r="C26" s="41">
        <v>22</v>
      </c>
      <c r="D26" s="28" t="s">
        <v>59</v>
      </c>
      <c r="E26" s="23" t="s">
        <v>95</v>
      </c>
      <c r="F26" s="31" t="s">
        <v>163</v>
      </c>
      <c r="G2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26" s="39">
        <v>0</v>
      </c>
      <c r="I26" s="24"/>
    </row>
    <row r="27" spans="2:9" s="32" customFormat="1" ht="28.8" x14ac:dyDescent="0.3">
      <c r="B27" s="4"/>
      <c r="C27" s="41">
        <v>23</v>
      </c>
      <c r="D27" s="28" t="s">
        <v>60</v>
      </c>
      <c r="E27" s="18" t="s">
        <v>95</v>
      </c>
      <c r="F27" s="31" t="s">
        <v>163</v>
      </c>
      <c r="G27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27" s="39">
        <v>0</v>
      </c>
      <c r="I27" s="19" t="s">
        <v>4</v>
      </c>
    </row>
    <row r="28" spans="2:9" s="32" customFormat="1" ht="14.4" x14ac:dyDescent="0.3">
      <c r="B28" s="4"/>
      <c r="C28" s="41">
        <v>24</v>
      </c>
      <c r="D28" s="28" t="s">
        <v>58</v>
      </c>
      <c r="E28" s="23" t="s">
        <v>94</v>
      </c>
      <c r="F28" s="31" t="s">
        <v>163</v>
      </c>
      <c r="G28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28" s="39">
        <v>0</v>
      </c>
      <c r="I28" s="24"/>
    </row>
    <row r="29" spans="2:9" s="32" customFormat="1" ht="14.4" x14ac:dyDescent="0.3">
      <c r="B29"/>
      <c r="C29" s="41">
        <v>25</v>
      </c>
      <c r="D29" s="18" t="s">
        <v>130</v>
      </c>
      <c r="E29" s="18" t="s">
        <v>131</v>
      </c>
      <c r="F29" s="31" t="s">
        <v>163</v>
      </c>
      <c r="G29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29" s="39">
        <v>0</v>
      </c>
      <c r="I29" s="27"/>
    </row>
    <row r="30" spans="2:9" s="32" customFormat="1" ht="14.4" x14ac:dyDescent="0.3">
      <c r="B30"/>
      <c r="C30" s="41">
        <v>26</v>
      </c>
      <c r="D30" s="18" t="s">
        <v>136</v>
      </c>
      <c r="E30" s="18" t="s">
        <v>137</v>
      </c>
      <c r="F30" s="31" t="s">
        <v>163</v>
      </c>
      <c r="G30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0" s="39">
        <v>0</v>
      </c>
      <c r="I30" s="27"/>
    </row>
    <row r="31" spans="2:9" s="32" customFormat="1" ht="14.4" x14ac:dyDescent="0.3">
      <c r="B31"/>
      <c r="C31" s="41">
        <v>27</v>
      </c>
      <c r="D31" s="18" t="s">
        <v>132</v>
      </c>
      <c r="E31" s="18" t="s">
        <v>133</v>
      </c>
      <c r="F31" s="31" t="s">
        <v>163</v>
      </c>
      <c r="G31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60</v>
      </c>
      <c r="H31" s="39">
        <v>0</v>
      </c>
      <c r="I31" s="27"/>
    </row>
    <row r="32" spans="2:9" s="32" customFormat="1" ht="14.4" x14ac:dyDescent="0.3">
      <c r="B32"/>
      <c r="C32" s="41">
        <v>28</v>
      </c>
      <c r="D32" s="18" t="s">
        <v>134</v>
      </c>
      <c r="E32" s="18" t="s">
        <v>133</v>
      </c>
      <c r="F32" s="31" t="s">
        <v>163</v>
      </c>
      <c r="G32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2" s="39">
        <v>0</v>
      </c>
      <c r="I32" s="27"/>
    </row>
    <row r="33" spans="2:9" s="32" customFormat="1" ht="14.4" x14ac:dyDescent="0.3">
      <c r="B33" s="4"/>
      <c r="C33" s="41">
        <v>29</v>
      </c>
      <c r="D33" s="23" t="s">
        <v>61</v>
      </c>
      <c r="E33" s="23" t="s">
        <v>96</v>
      </c>
      <c r="F33" s="31" t="s">
        <v>163</v>
      </c>
      <c r="G33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3" s="39">
        <v>0</v>
      </c>
      <c r="I33" s="24"/>
    </row>
    <row r="34" spans="2:9" s="32" customFormat="1" ht="28.8" x14ac:dyDescent="0.3">
      <c r="B34" s="4"/>
      <c r="C34" s="41">
        <v>30</v>
      </c>
      <c r="D34" s="34" t="s">
        <v>201</v>
      </c>
      <c r="E34" s="22" t="s">
        <v>161</v>
      </c>
      <c r="F34" s="31" t="s">
        <v>163</v>
      </c>
      <c r="G34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4" s="39">
        <v>0</v>
      </c>
      <c r="I34" s="24"/>
    </row>
    <row r="35" spans="2:9" s="32" customFormat="1" ht="28.8" x14ac:dyDescent="0.3">
      <c r="B35" s="4"/>
      <c r="C35" s="41">
        <v>31</v>
      </c>
      <c r="D35" s="30" t="s">
        <v>199</v>
      </c>
      <c r="E35" s="22" t="s">
        <v>91</v>
      </c>
      <c r="F35" s="31" t="s">
        <v>163</v>
      </c>
      <c r="G35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5" s="39">
        <v>0</v>
      </c>
      <c r="I35" s="24"/>
    </row>
    <row r="36" spans="2:9" s="32" customFormat="1" ht="28.8" x14ac:dyDescent="0.3">
      <c r="B36" s="4"/>
      <c r="C36" s="41">
        <v>32</v>
      </c>
      <c r="D36" s="34" t="s">
        <v>56</v>
      </c>
      <c r="E36" s="22" t="s">
        <v>92</v>
      </c>
      <c r="F36" s="31" t="s">
        <v>163</v>
      </c>
      <c r="G3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6" s="39">
        <v>0</v>
      </c>
      <c r="I36" s="24"/>
    </row>
    <row r="37" spans="2:9" s="32" customFormat="1" ht="28.8" x14ac:dyDescent="0.3">
      <c r="B37" s="4"/>
      <c r="C37" s="41">
        <v>33</v>
      </c>
      <c r="D37" s="23" t="s">
        <v>101</v>
      </c>
      <c r="E37" s="23" t="s">
        <v>102</v>
      </c>
      <c r="F37" s="31" t="s">
        <v>163</v>
      </c>
      <c r="G37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7" s="39">
        <v>0</v>
      </c>
      <c r="I37" s="24"/>
    </row>
    <row r="38" spans="2:9" s="32" customFormat="1" ht="28.8" x14ac:dyDescent="0.3">
      <c r="B38"/>
      <c r="C38" s="41">
        <v>34</v>
      </c>
      <c r="D38" s="18" t="s">
        <v>138</v>
      </c>
      <c r="E38" s="18" t="s">
        <v>139</v>
      </c>
      <c r="F38" s="31" t="s">
        <v>163</v>
      </c>
      <c r="G3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38" s="39">
        <v>0</v>
      </c>
      <c r="I38" s="27"/>
    </row>
    <row r="39" spans="2:9" s="32" customFormat="1" ht="28.8" x14ac:dyDescent="0.3">
      <c r="B39" s="4"/>
      <c r="C39" s="41">
        <v>35</v>
      </c>
      <c r="D39" s="34" t="s">
        <v>135</v>
      </c>
      <c r="E39" s="18" t="s">
        <v>97</v>
      </c>
      <c r="F39" s="31" t="s">
        <v>163</v>
      </c>
      <c r="G39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39" s="39">
        <v>0</v>
      </c>
      <c r="I39" s="24"/>
    </row>
    <row r="40" spans="2:9" s="32" customFormat="1" ht="28.8" x14ac:dyDescent="0.3">
      <c r="B40"/>
      <c r="C40" s="41">
        <v>36</v>
      </c>
      <c r="D40" s="18" t="s">
        <v>149</v>
      </c>
      <c r="E40" s="18" t="s">
        <v>145</v>
      </c>
      <c r="F40" s="31" t="s">
        <v>163</v>
      </c>
      <c r="G40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40" s="39">
        <v>0</v>
      </c>
      <c r="I40" s="27"/>
    </row>
    <row r="41" spans="2:9" s="32" customFormat="1" ht="28.8" x14ac:dyDescent="0.3">
      <c r="B41" s="4"/>
      <c r="C41" s="41">
        <v>37</v>
      </c>
      <c r="D41" s="18" t="s">
        <v>202</v>
      </c>
      <c r="E41" s="18" t="s">
        <v>32</v>
      </c>
      <c r="F41" s="31" t="s">
        <v>163</v>
      </c>
      <c r="G41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1" s="39">
        <v>0</v>
      </c>
      <c r="I41" s="19" t="s">
        <v>4</v>
      </c>
    </row>
    <row r="42" spans="2:9" s="32" customFormat="1" ht="28.8" x14ac:dyDescent="0.3">
      <c r="B42" s="4"/>
      <c r="C42" s="41">
        <v>38</v>
      </c>
      <c r="D42" s="18" t="s">
        <v>203</v>
      </c>
      <c r="E42" s="18" t="s">
        <v>33</v>
      </c>
      <c r="F42" s="31" t="s">
        <v>163</v>
      </c>
      <c r="G42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2" s="39">
        <v>0</v>
      </c>
      <c r="I42" s="19"/>
    </row>
    <row r="43" spans="2:9" s="32" customFormat="1" ht="28.8" x14ac:dyDescent="0.3">
      <c r="B43" s="4"/>
      <c r="C43" s="41">
        <v>39</v>
      </c>
      <c r="D43" s="34" t="s">
        <v>147</v>
      </c>
      <c r="E43" s="22" t="s">
        <v>69</v>
      </c>
      <c r="F43" s="31" t="s">
        <v>163</v>
      </c>
      <c r="G43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3" s="39">
        <v>0</v>
      </c>
      <c r="I43" s="24"/>
    </row>
    <row r="44" spans="2:9" s="32" customFormat="1" ht="28.8" x14ac:dyDescent="0.3">
      <c r="B44" s="4"/>
      <c r="C44" s="41">
        <v>40</v>
      </c>
      <c r="D44" s="34" t="s">
        <v>148</v>
      </c>
      <c r="E44" s="18" t="s">
        <v>68</v>
      </c>
      <c r="F44" s="31" t="s">
        <v>163</v>
      </c>
      <c r="G44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12</v>
      </c>
      <c r="H44" s="39">
        <v>0</v>
      </c>
      <c r="I44" s="24"/>
    </row>
    <row r="45" spans="2:9" s="32" customFormat="1" ht="28.8" x14ac:dyDescent="0.3">
      <c r="B45"/>
      <c r="C45" s="41">
        <v>41</v>
      </c>
      <c r="D45" s="18" t="s">
        <v>150</v>
      </c>
      <c r="E45" s="18" t="s">
        <v>146</v>
      </c>
      <c r="F45" s="31" t="s">
        <v>163</v>
      </c>
      <c r="G45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89</v>
      </c>
      <c r="H45" s="39">
        <v>0</v>
      </c>
      <c r="I45" s="27"/>
    </row>
    <row r="46" spans="2:9" s="32" customFormat="1" ht="28.8" x14ac:dyDescent="0.3">
      <c r="B46"/>
      <c r="C46" s="41">
        <v>42</v>
      </c>
      <c r="D46" s="18" t="s">
        <v>140</v>
      </c>
      <c r="E46" s="18" t="s">
        <v>142</v>
      </c>
      <c r="F46" s="31" t="s">
        <v>163</v>
      </c>
      <c r="G46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6" s="39">
        <v>0</v>
      </c>
      <c r="I46" s="27"/>
    </row>
    <row r="47" spans="2:9" s="32" customFormat="1" ht="28.8" x14ac:dyDescent="0.3">
      <c r="B47"/>
      <c r="C47" s="41">
        <v>43</v>
      </c>
      <c r="D47" s="18" t="s">
        <v>141</v>
      </c>
      <c r="E47" s="18" t="s">
        <v>142</v>
      </c>
      <c r="F47" s="31" t="s">
        <v>163</v>
      </c>
      <c r="G47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7" s="39">
        <v>0</v>
      </c>
      <c r="I47" s="27"/>
    </row>
    <row r="48" spans="2:9" s="32" customFormat="1" ht="43.2" x14ac:dyDescent="0.3">
      <c r="B48" s="4"/>
      <c r="C48" s="41">
        <v>44</v>
      </c>
      <c r="D48" s="18" t="s">
        <v>30</v>
      </c>
      <c r="E48" s="18" t="s">
        <v>31</v>
      </c>
      <c r="F48" s="31" t="s">
        <v>163</v>
      </c>
      <c r="G4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8" s="39">
        <v>0</v>
      </c>
      <c r="I48" s="19"/>
    </row>
    <row r="49" spans="2:9" s="32" customFormat="1" ht="43.2" x14ac:dyDescent="0.3">
      <c r="B49" s="4"/>
      <c r="C49" s="41">
        <v>45</v>
      </c>
      <c r="D49" s="18" t="s">
        <v>28</v>
      </c>
      <c r="E49" s="18" t="s">
        <v>29</v>
      </c>
      <c r="F49" s="31" t="s">
        <v>163</v>
      </c>
      <c r="G49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49" s="39">
        <v>0</v>
      </c>
      <c r="I49" s="19" t="s">
        <v>4</v>
      </c>
    </row>
    <row r="50" spans="2:9" s="32" customFormat="1" ht="43.2" x14ac:dyDescent="0.3">
      <c r="B50" s="4"/>
      <c r="C50" s="41">
        <v>46</v>
      </c>
      <c r="D50" s="29" t="s">
        <v>37</v>
      </c>
      <c r="E50" s="22" t="s">
        <v>70</v>
      </c>
      <c r="F50" s="31" t="s">
        <v>163</v>
      </c>
      <c r="G50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50" s="39">
        <v>0</v>
      </c>
      <c r="I50" s="24"/>
    </row>
    <row r="51" spans="2:9" s="32" customFormat="1" ht="43.2" x14ac:dyDescent="0.3">
      <c r="B51" s="4"/>
      <c r="C51" s="41">
        <v>47</v>
      </c>
      <c r="D51" s="29" t="s">
        <v>38</v>
      </c>
      <c r="E51" s="22" t="s">
        <v>71</v>
      </c>
      <c r="F51" s="31" t="s">
        <v>163</v>
      </c>
      <c r="G51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51" s="39">
        <v>0</v>
      </c>
      <c r="I51" s="24"/>
    </row>
    <row r="52" spans="2:9" s="32" customFormat="1" ht="43.2" x14ac:dyDescent="0.3">
      <c r="B52" s="4"/>
      <c r="C52" s="41">
        <v>48</v>
      </c>
      <c r="D52" s="29" t="s">
        <v>40</v>
      </c>
      <c r="E52" s="22" t="s">
        <v>73</v>
      </c>
      <c r="F52" s="31" t="s">
        <v>163</v>
      </c>
      <c r="G52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52" s="39">
        <v>0</v>
      </c>
      <c r="I52" s="24"/>
    </row>
    <row r="53" spans="2:9" s="32" customFormat="1" ht="43.2" x14ac:dyDescent="0.3">
      <c r="B53" s="4"/>
      <c r="C53" s="41">
        <v>49</v>
      </c>
      <c r="D53" s="29" t="s">
        <v>39</v>
      </c>
      <c r="E53" s="22" t="s">
        <v>72</v>
      </c>
      <c r="F53" s="31" t="s">
        <v>163</v>
      </c>
      <c r="G53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53" s="39">
        <v>0</v>
      </c>
      <c r="I53" s="24"/>
    </row>
    <row r="54" spans="2:9" s="32" customFormat="1" ht="28.8" x14ac:dyDescent="0.3">
      <c r="B54"/>
      <c r="C54" s="41">
        <v>50</v>
      </c>
      <c r="D54" s="18" t="s">
        <v>143</v>
      </c>
      <c r="E54" s="18" t="s">
        <v>144</v>
      </c>
      <c r="F54" s="31" t="s">
        <v>163</v>
      </c>
      <c r="G54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54" s="39">
        <v>0</v>
      </c>
      <c r="I54" s="27"/>
    </row>
    <row r="55" spans="2:9" s="32" customFormat="1" ht="28.8" x14ac:dyDescent="0.3">
      <c r="B55" s="4"/>
      <c r="C55" s="41">
        <v>51</v>
      </c>
      <c r="D55" s="34" t="s">
        <v>36</v>
      </c>
      <c r="E55" s="18" t="s">
        <v>67</v>
      </c>
      <c r="F55" s="31" t="s">
        <v>163</v>
      </c>
      <c r="G55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24</v>
      </c>
      <c r="H55" s="39">
        <v>0</v>
      </c>
      <c r="I55" s="24"/>
    </row>
    <row r="56" spans="2:9" s="32" customFormat="1" ht="28.8" x14ac:dyDescent="0.3">
      <c r="B56" s="4"/>
      <c r="C56" s="41">
        <v>52</v>
      </c>
      <c r="D56" s="34" t="s">
        <v>34</v>
      </c>
      <c r="E56" s="35" t="s">
        <v>65</v>
      </c>
      <c r="F56" s="31" t="s">
        <v>163</v>
      </c>
      <c r="G56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56" s="39">
        <v>0</v>
      </c>
      <c r="I56" s="19" t="s">
        <v>4</v>
      </c>
    </row>
    <row r="57" spans="2:9" s="32" customFormat="1" ht="28.8" x14ac:dyDescent="0.3">
      <c r="B57" s="4"/>
      <c r="C57" s="41">
        <v>53</v>
      </c>
      <c r="D57" s="34" t="s">
        <v>35</v>
      </c>
      <c r="E57" s="22" t="s">
        <v>66</v>
      </c>
      <c r="F57" s="31" t="s">
        <v>163</v>
      </c>
      <c r="G57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57" s="39">
        <v>0</v>
      </c>
      <c r="I57" s="19" t="s">
        <v>4</v>
      </c>
    </row>
    <row r="58" spans="2:9" s="32" customFormat="1" ht="28.8" x14ac:dyDescent="0.3">
      <c r="B58" s="4"/>
      <c r="C58" s="41">
        <v>54</v>
      </c>
      <c r="D58" s="18" t="s">
        <v>162</v>
      </c>
      <c r="E58" s="18" t="s">
        <v>25</v>
      </c>
      <c r="F58" s="31" t="s">
        <v>163</v>
      </c>
      <c r="G5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58" s="39">
        <v>0</v>
      </c>
      <c r="I58" s="19" t="s">
        <v>4</v>
      </c>
    </row>
    <row r="59" spans="2:9" s="32" customFormat="1" ht="14.4" x14ac:dyDescent="0.3">
      <c r="B59" s="4"/>
      <c r="C59" s="41">
        <v>55</v>
      </c>
      <c r="D59" s="65" t="s">
        <v>43</v>
      </c>
      <c r="E59" s="22" t="s">
        <v>80</v>
      </c>
      <c r="F59" s="31" t="s">
        <v>163</v>
      </c>
      <c r="G59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59" s="39">
        <v>0</v>
      </c>
      <c r="I59" s="24"/>
    </row>
    <row r="60" spans="2:9" s="32" customFormat="1" ht="14.4" x14ac:dyDescent="0.3">
      <c r="B60" s="4"/>
      <c r="C60" s="41">
        <v>56</v>
      </c>
      <c r="D60" s="28" t="s">
        <v>51</v>
      </c>
      <c r="E60" s="22" t="s">
        <v>87</v>
      </c>
      <c r="F60" s="31" t="s">
        <v>163</v>
      </c>
      <c r="G60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60" s="39">
        <v>0</v>
      </c>
      <c r="I60" s="24"/>
    </row>
    <row r="61" spans="2:9" s="32" customFormat="1" ht="14.4" x14ac:dyDescent="0.3">
      <c r="B61"/>
      <c r="C61" s="41">
        <v>57</v>
      </c>
      <c r="D61" s="18" t="s">
        <v>120</v>
      </c>
      <c r="E61" s="18" t="s">
        <v>121</v>
      </c>
      <c r="F61" s="31" t="s">
        <v>163</v>
      </c>
      <c r="G61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61" s="39">
        <v>0</v>
      </c>
      <c r="I61" s="24"/>
    </row>
    <row r="62" spans="2:9" s="32" customFormat="1" ht="14.4" x14ac:dyDescent="0.3">
      <c r="B62" s="4"/>
      <c r="C62" s="41">
        <v>58</v>
      </c>
      <c r="D62" s="28" t="s">
        <v>45</v>
      </c>
      <c r="E62" s="22" t="s">
        <v>82</v>
      </c>
      <c r="F62" s="31" t="s">
        <v>163</v>
      </c>
      <c r="G62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2" s="39">
        <v>0</v>
      </c>
      <c r="I62" s="24"/>
    </row>
    <row r="63" spans="2:9" s="32" customFormat="1" ht="14.4" x14ac:dyDescent="0.3">
      <c r="B63" s="4"/>
      <c r="C63" s="41">
        <v>59</v>
      </c>
      <c r="D63" s="28" t="s">
        <v>53</v>
      </c>
      <c r="E63" s="22" t="s">
        <v>77</v>
      </c>
      <c r="F63" s="31" t="s">
        <v>163</v>
      </c>
      <c r="G63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50</v>
      </c>
      <c r="H63" s="39">
        <v>0</v>
      </c>
      <c r="I63" s="24"/>
    </row>
    <row r="64" spans="2:9" s="32" customFormat="1" ht="14.4" x14ac:dyDescent="0.3">
      <c r="B64" s="4"/>
      <c r="C64" s="41">
        <v>60</v>
      </c>
      <c r="D64" s="28" t="s">
        <v>48</v>
      </c>
      <c r="E64" s="22" t="s">
        <v>84</v>
      </c>
      <c r="F64" s="31" t="s">
        <v>163</v>
      </c>
      <c r="G64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4" s="39">
        <v>0</v>
      </c>
      <c r="I64" s="24"/>
    </row>
    <row r="65" spans="2:9" ht="14.4" x14ac:dyDescent="0.3">
      <c r="C65" s="41">
        <v>61</v>
      </c>
      <c r="D65" s="18" t="s">
        <v>122</v>
      </c>
      <c r="E65" s="18" t="s">
        <v>123</v>
      </c>
      <c r="F65" s="31" t="s">
        <v>163</v>
      </c>
      <c r="G65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200</v>
      </c>
      <c r="H65" s="39">
        <v>0</v>
      </c>
      <c r="I65" s="24"/>
    </row>
    <row r="66" spans="2:9" ht="14.4" x14ac:dyDescent="0.3">
      <c r="B66" s="4"/>
      <c r="C66" s="41">
        <v>62</v>
      </c>
      <c r="D66" s="28" t="s">
        <v>50</v>
      </c>
      <c r="E66" s="22" t="s">
        <v>86</v>
      </c>
      <c r="F66" s="31" t="s">
        <v>163</v>
      </c>
      <c r="G6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6" s="39">
        <v>0</v>
      </c>
      <c r="I66" s="24"/>
    </row>
    <row r="67" spans="2:9" ht="14.4" x14ac:dyDescent="0.3">
      <c r="B67" s="4"/>
      <c r="C67" s="41">
        <v>63</v>
      </c>
      <c r="D67" s="28" t="s">
        <v>55</v>
      </c>
      <c r="E67" s="22" t="s">
        <v>89</v>
      </c>
      <c r="F67" s="31" t="s">
        <v>163</v>
      </c>
      <c r="G67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7" s="39">
        <v>0</v>
      </c>
      <c r="I67" s="24"/>
    </row>
    <row r="68" spans="2:9" ht="14.4" x14ac:dyDescent="0.3">
      <c r="B68" s="4"/>
      <c r="C68" s="41">
        <v>64</v>
      </c>
      <c r="D68" s="28" t="s">
        <v>49</v>
      </c>
      <c r="E68" s="22" t="s">
        <v>85</v>
      </c>
      <c r="F68" s="31" t="s">
        <v>163</v>
      </c>
      <c r="G68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8" s="39">
        <v>0</v>
      </c>
      <c r="I68" s="24"/>
    </row>
    <row r="69" spans="2:9" ht="14.4" x14ac:dyDescent="0.3">
      <c r="B69" s="4"/>
      <c r="C69" s="41">
        <v>65</v>
      </c>
      <c r="D69" s="28" t="s">
        <v>44</v>
      </c>
      <c r="E69" s="22" t="s">
        <v>81</v>
      </c>
      <c r="F69" s="31" t="s">
        <v>163</v>
      </c>
      <c r="G69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69" s="39">
        <v>0</v>
      </c>
      <c r="I69" s="24"/>
    </row>
    <row r="70" spans="2:9" ht="14.4" x14ac:dyDescent="0.3">
      <c r="B70" s="4"/>
      <c r="C70" s="41">
        <v>66</v>
      </c>
      <c r="D70" s="28" t="s">
        <v>54</v>
      </c>
      <c r="E70" s="22" t="s">
        <v>78</v>
      </c>
      <c r="F70" s="31" t="s">
        <v>163</v>
      </c>
      <c r="G70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70" s="39">
        <v>0</v>
      </c>
      <c r="I70" s="24"/>
    </row>
    <row r="71" spans="2:9" ht="14.4" x14ac:dyDescent="0.3">
      <c r="B71" s="4"/>
      <c r="C71" s="41">
        <v>67</v>
      </c>
      <c r="D71" s="28" t="s">
        <v>46</v>
      </c>
      <c r="E71" s="22" t="s">
        <v>83</v>
      </c>
      <c r="F71" s="31" t="s">
        <v>163</v>
      </c>
      <c r="G71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71" s="39">
        <v>0</v>
      </c>
      <c r="I71" s="24"/>
    </row>
    <row r="72" spans="2:9" ht="14.4" x14ac:dyDescent="0.3">
      <c r="B72" s="4"/>
      <c r="C72" s="41">
        <v>68</v>
      </c>
      <c r="D72" s="23" t="s">
        <v>213</v>
      </c>
      <c r="E72" s="22" t="s">
        <v>79</v>
      </c>
      <c r="F72" s="31" t="s">
        <v>163</v>
      </c>
      <c r="G72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72" s="39">
        <v>0</v>
      </c>
      <c r="I72" s="24"/>
    </row>
    <row r="73" spans="2:9" ht="14.4" x14ac:dyDescent="0.3">
      <c r="B73" s="4"/>
      <c r="C73" s="41">
        <v>69</v>
      </c>
      <c r="D73" s="23" t="s">
        <v>42</v>
      </c>
      <c r="E73" s="23" t="s">
        <v>75</v>
      </c>
      <c r="F73" s="31" t="s">
        <v>163</v>
      </c>
      <c r="G73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100</v>
      </c>
      <c r="H73" s="39">
        <v>0</v>
      </c>
      <c r="I73" s="24"/>
    </row>
    <row r="74" spans="2:9" ht="14.4" x14ac:dyDescent="0.3">
      <c r="B74" s="4"/>
      <c r="C74" s="41">
        <v>70</v>
      </c>
      <c r="D74" s="28" t="s">
        <v>214</v>
      </c>
      <c r="E74" s="22" t="s">
        <v>90</v>
      </c>
      <c r="F74" s="31" t="s">
        <v>163</v>
      </c>
      <c r="G74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74" s="39">
        <v>0</v>
      </c>
      <c r="I74" s="24"/>
    </row>
    <row r="75" spans="2:9" ht="14.4" x14ac:dyDescent="0.3">
      <c r="B75" s="4"/>
      <c r="C75" s="41">
        <v>71</v>
      </c>
      <c r="D75" s="28" t="s">
        <v>52</v>
      </c>
      <c r="E75" s="22" t="s">
        <v>88</v>
      </c>
      <c r="F75" s="31" t="s">
        <v>163</v>
      </c>
      <c r="G75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75" s="39">
        <v>0</v>
      </c>
      <c r="I75" s="24"/>
    </row>
    <row r="76" spans="2:9" ht="14.4" x14ac:dyDescent="0.3">
      <c r="B76" s="4"/>
      <c r="C76" s="41">
        <v>72</v>
      </c>
      <c r="D76" s="23" t="s">
        <v>47</v>
      </c>
      <c r="E76" s="22" t="s">
        <v>76</v>
      </c>
      <c r="F76" s="31" t="s">
        <v>163</v>
      </c>
      <c r="G7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76" s="39">
        <v>0</v>
      </c>
      <c r="I76" s="24"/>
    </row>
    <row r="77" spans="2:9" ht="28.8" x14ac:dyDescent="0.3">
      <c r="B77" s="4"/>
      <c r="C77" s="41">
        <v>73</v>
      </c>
      <c r="D77" s="30" t="s">
        <v>215</v>
      </c>
      <c r="E77" s="23" t="s">
        <v>99</v>
      </c>
      <c r="F77" s="31" t="s">
        <v>163</v>
      </c>
      <c r="G77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77" s="39">
        <v>0</v>
      </c>
      <c r="I77" s="24"/>
    </row>
    <row r="78" spans="2:9" ht="14.4" x14ac:dyDescent="0.3">
      <c r="B78" s="4"/>
      <c r="C78" s="41">
        <v>74</v>
      </c>
      <c r="D78" s="18" t="s">
        <v>115</v>
      </c>
      <c r="E78" s="18" t="s">
        <v>114</v>
      </c>
      <c r="F78" s="31" t="s">
        <v>163</v>
      </c>
      <c r="G7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30</v>
      </c>
      <c r="H78" s="39">
        <v>0</v>
      </c>
      <c r="I78" s="24"/>
    </row>
    <row r="79" spans="2:9" ht="14.4" x14ac:dyDescent="0.3">
      <c r="C79" s="41">
        <v>75</v>
      </c>
      <c r="D79" s="18" t="s">
        <v>116</v>
      </c>
      <c r="E79" s="18" t="s">
        <v>117</v>
      </c>
      <c r="F79" s="31" t="s">
        <v>163</v>
      </c>
      <c r="G79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79" s="39">
        <v>0</v>
      </c>
      <c r="I79" s="24"/>
    </row>
    <row r="80" spans="2:9" ht="28.8" x14ac:dyDescent="0.3">
      <c r="C80" s="41">
        <v>76</v>
      </c>
      <c r="D80" s="18" t="s">
        <v>118</v>
      </c>
      <c r="E80" s="18" t="s">
        <v>119</v>
      </c>
      <c r="F80" s="31" t="s">
        <v>163</v>
      </c>
      <c r="G80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0" s="39">
        <v>0</v>
      </c>
      <c r="I80" s="24"/>
    </row>
    <row r="81" spans="2:9" ht="14.4" x14ac:dyDescent="0.3">
      <c r="B81" s="4"/>
      <c r="C81" s="41">
        <v>77</v>
      </c>
      <c r="D81" s="28" t="s">
        <v>63</v>
      </c>
      <c r="E81" s="23" t="s">
        <v>100</v>
      </c>
      <c r="F81" s="31" t="s">
        <v>163</v>
      </c>
      <c r="G81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1" s="39">
        <v>0</v>
      </c>
      <c r="I81" s="24"/>
    </row>
    <row r="82" spans="2:9" ht="14.4" x14ac:dyDescent="0.3">
      <c r="B82" s="4"/>
      <c r="C82" s="41">
        <v>78</v>
      </c>
      <c r="D82" s="28" t="s">
        <v>64</v>
      </c>
      <c r="E82" s="23" t="s">
        <v>100</v>
      </c>
      <c r="F82" s="31" t="s">
        <v>163</v>
      </c>
      <c r="G82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2" s="39">
        <v>0</v>
      </c>
      <c r="I82" s="24"/>
    </row>
    <row r="83" spans="2:9" ht="14.4" x14ac:dyDescent="0.3">
      <c r="C83" s="41">
        <v>79</v>
      </c>
      <c r="D83" s="18" t="s">
        <v>124</v>
      </c>
      <c r="E83" s="18" t="s">
        <v>125</v>
      </c>
      <c r="F83" s="31" t="s">
        <v>163</v>
      </c>
      <c r="G83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50</v>
      </c>
      <c r="H83" s="39">
        <v>0</v>
      </c>
      <c r="I83" s="27"/>
    </row>
    <row r="84" spans="2:9" ht="28.8" x14ac:dyDescent="0.3">
      <c r="B84" s="4"/>
      <c r="C84" s="41">
        <v>80</v>
      </c>
      <c r="D84" s="18" t="s">
        <v>212</v>
      </c>
      <c r="E84" s="18" t="s">
        <v>197</v>
      </c>
      <c r="F84" s="31" t="s">
        <v>163</v>
      </c>
      <c r="G84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4" s="39">
        <v>0</v>
      </c>
      <c r="I84" s="19" t="s">
        <v>4</v>
      </c>
    </row>
    <row r="85" spans="2:9" ht="28.8" x14ac:dyDescent="0.3">
      <c r="B85" s="4"/>
      <c r="C85" s="41">
        <v>81</v>
      </c>
      <c r="D85" s="18" t="s">
        <v>206</v>
      </c>
      <c r="E85" s="18" t="s">
        <v>196</v>
      </c>
      <c r="F85" s="31" t="s">
        <v>163</v>
      </c>
      <c r="G85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30</v>
      </c>
      <c r="H85" s="39">
        <v>0</v>
      </c>
      <c r="I85" s="19" t="s">
        <v>4</v>
      </c>
    </row>
    <row r="86" spans="2:9" ht="28.8" x14ac:dyDescent="0.3">
      <c r="B86" s="4"/>
      <c r="C86" s="41">
        <v>82</v>
      </c>
      <c r="D86" s="23" t="s">
        <v>207</v>
      </c>
      <c r="E86" s="23" t="s">
        <v>111</v>
      </c>
      <c r="F86" s="31" t="s">
        <v>163</v>
      </c>
      <c r="G86" s="4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6" s="39">
        <v>0</v>
      </c>
      <c r="I86" s="24"/>
    </row>
    <row r="87" spans="2:9" ht="28.8" x14ac:dyDescent="0.3">
      <c r="B87" s="4"/>
      <c r="C87" s="41">
        <v>83</v>
      </c>
      <c r="D87" s="18" t="s">
        <v>208</v>
      </c>
      <c r="E87" s="18" t="s">
        <v>112</v>
      </c>
      <c r="F87" s="31" t="s">
        <v>163</v>
      </c>
      <c r="G87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87" s="39">
        <v>0</v>
      </c>
      <c r="I87" s="24"/>
    </row>
    <row r="88" spans="2:9" ht="14.4" x14ac:dyDescent="0.3">
      <c r="B88" s="4"/>
      <c r="C88" s="41">
        <v>84</v>
      </c>
      <c r="D88" s="18" t="s">
        <v>216</v>
      </c>
      <c r="E88" s="18" t="s">
        <v>113</v>
      </c>
      <c r="F88" s="31" t="s">
        <v>163</v>
      </c>
      <c r="G88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88" s="39">
        <v>0</v>
      </c>
      <c r="I88" s="24"/>
    </row>
    <row r="89" spans="2:9" ht="14.4" x14ac:dyDescent="0.3">
      <c r="B89" s="4"/>
      <c r="C89" s="41">
        <v>85</v>
      </c>
      <c r="D89" s="18" t="s">
        <v>210</v>
      </c>
      <c r="E89" s="18" t="s">
        <v>14</v>
      </c>
      <c r="F89" s="31" t="s">
        <v>163</v>
      </c>
      <c r="G89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89" s="39">
        <v>0</v>
      </c>
      <c r="I89" s="19" t="s">
        <v>4</v>
      </c>
    </row>
    <row r="90" spans="2:9" ht="14.4" x14ac:dyDescent="0.3">
      <c r="B90" s="4"/>
      <c r="C90" s="41">
        <v>86</v>
      </c>
      <c r="D90" s="18" t="s">
        <v>211</v>
      </c>
      <c r="E90" s="18" t="s">
        <v>15</v>
      </c>
      <c r="F90" s="31" t="s">
        <v>163</v>
      </c>
      <c r="G90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90" s="39">
        <v>0</v>
      </c>
      <c r="I90" s="19" t="s">
        <v>4</v>
      </c>
    </row>
    <row r="91" spans="2:9" ht="28.8" x14ac:dyDescent="0.3">
      <c r="B91" s="4"/>
      <c r="C91" s="41">
        <v>87</v>
      </c>
      <c r="D91" s="18" t="s">
        <v>26</v>
      </c>
      <c r="E91" s="18" t="s">
        <v>27</v>
      </c>
      <c r="F91" s="31" t="s">
        <v>163</v>
      </c>
      <c r="G91" s="46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5</v>
      </c>
      <c r="H91" s="39">
        <v>5</v>
      </c>
      <c r="I91" s="19" t="s">
        <v>4</v>
      </c>
    </row>
    <row r="92" spans="2:9" ht="17.25" customHeight="1" x14ac:dyDescent="0.3">
      <c r="C92" s="41">
        <v>88</v>
      </c>
      <c r="D92" s="65" t="s">
        <v>181</v>
      </c>
      <c r="E92" s="106" t="s">
        <v>131</v>
      </c>
      <c r="F92" s="107" t="s">
        <v>163</v>
      </c>
      <c r="G92" s="7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10</v>
      </c>
      <c r="H92" s="78">
        <v>0</v>
      </c>
      <c r="I92" s="79"/>
    </row>
    <row r="93" spans="2:9" ht="28.8" customHeight="1" x14ac:dyDescent="0.3">
      <c r="C93" s="41">
        <v>89</v>
      </c>
      <c r="D93" s="65" t="s">
        <v>242</v>
      </c>
      <c r="E93" s="106" t="s">
        <v>244</v>
      </c>
      <c r="F93" s="107" t="s">
        <v>163</v>
      </c>
      <c r="G93" s="7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20</v>
      </c>
      <c r="H93" s="78">
        <v>0</v>
      </c>
      <c r="I93" s="79"/>
    </row>
    <row r="94" spans="2:9" ht="17.25" customHeight="1" x14ac:dyDescent="0.3">
      <c r="C94" s="75"/>
      <c r="D94" s="65"/>
      <c r="E94" s="65"/>
      <c r="F94" s="76"/>
      <c r="G94" s="77">
        <f>SUMIF(Поступление!H:H,TblИнвентарныйСписок[[#This Row],[Название]],Поступление!I:I)-SUMIF(Расходование!H:H,TblИнвентарныйСписок[[#This Row],[Название]],Расходование!I:I)</f>
        <v>0</v>
      </c>
      <c r="H94" s="78"/>
      <c r="I94" s="79"/>
    </row>
    <row r="95" spans="2:9" ht="17.25" customHeight="1" x14ac:dyDescent="0.3">
      <c r="C95" s="41"/>
      <c r="D95" s="18"/>
      <c r="E95" s="18"/>
      <c r="F95" s="36"/>
      <c r="G95" s="47"/>
      <c r="H95" s="39"/>
      <c r="I95" s="24"/>
    </row>
    <row r="96" spans="2:9" ht="17.25" customHeight="1" x14ac:dyDescent="0.3">
      <c r="C96" s="41"/>
      <c r="D96" s="18"/>
      <c r="E96" s="18"/>
      <c r="F96" s="36"/>
      <c r="G96" s="47"/>
      <c r="H96" s="39"/>
      <c r="I96" s="24"/>
    </row>
    <row r="97" spans="3:9" ht="17.25" customHeight="1" x14ac:dyDescent="0.3">
      <c r="C97" s="41"/>
      <c r="D97" s="18"/>
      <c r="E97" s="18"/>
      <c r="F97" s="36"/>
      <c r="G97" s="47"/>
      <c r="H97" s="39"/>
      <c r="I97" s="24"/>
    </row>
    <row r="98" spans="3:9" ht="17.25" customHeight="1" x14ac:dyDescent="0.3">
      <c r="C98" s="41"/>
      <c r="D98" s="18"/>
      <c r="E98" s="18"/>
      <c r="F98" s="36"/>
      <c r="G98" s="47"/>
      <c r="H98" s="39"/>
      <c r="I98" s="24"/>
    </row>
    <row r="99" spans="3:9" ht="17.25" customHeight="1" x14ac:dyDescent="0.3">
      <c r="C99" s="41"/>
      <c r="D99" s="18"/>
      <c r="E99" s="18"/>
      <c r="F99" s="36"/>
      <c r="G99" s="47"/>
      <c r="H99" s="39"/>
      <c r="I99" s="24"/>
    </row>
    <row r="100" spans="3:9" ht="17.25" customHeight="1" x14ac:dyDescent="0.3">
      <c r="C100" s="41"/>
      <c r="D100" s="18"/>
      <c r="E100" s="18"/>
      <c r="F100" s="36"/>
      <c r="G100" s="47"/>
      <c r="H100" s="39"/>
      <c r="I100" s="24"/>
    </row>
    <row r="101" spans="3:9" ht="17.25" customHeight="1" x14ac:dyDescent="0.3">
      <c r="C101" s="42"/>
      <c r="D101" s="50"/>
      <c r="E101" s="50"/>
      <c r="F101" s="51"/>
      <c r="G101" s="52"/>
      <c r="H101" s="53"/>
      <c r="I101" s="54"/>
    </row>
    <row r="102" spans="3:9" ht="17.25" customHeight="1" x14ac:dyDescent="0.3">
      <c r="C102" s="42"/>
      <c r="D102" s="50"/>
      <c r="E102" s="50"/>
      <c r="F102" s="51"/>
      <c r="G102" s="52"/>
      <c r="H102" s="53"/>
      <c r="I102" s="54"/>
    </row>
    <row r="103" spans="3:9" ht="17.25" customHeight="1" x14ac:dyDescent="0.3">
      <c r="C103" s="42"/>
      <c r="D103" s="50"/>
      <c r="E103" s="50"/>
      <c r="F103" s="51"/>
      <c r="G103" s="52"/>
      <c r="H103" s="53"/>
      <c r="I103" s="54"/>
    </row>
    <row r="104" spans="3:9" ht="17.25" customHeight="1" x14ac:dyDescent="0.3">
      <c r="C104" s="42"/>
      <c r="D104" s="50"/>
      <c r="E104" s="50"/>
      <c r="F104" s="51"/>
      <c r="G104" s="52"/>
      <c r="H104" s="53"/>
      <c r="I104" s="54"/>
    </row>
    <row r="105" spans="3:9" ht="17.25" customHeight="1" x14ac:dyDescent="0.3">
      <c r="C105" s="42"/>
      <c r="D105" s="50"/>
      <c r="E105" s="50"/>
      <c r="F105" s="51"/>
      <c r="G105" s="52"/>
      <c r="H105" s="53"/>
      <c r="I105" s="54"/>
    </row>
    <row r="106" spans="3:9" ht="17.25" customHeight="1" x14ac:dyDescent="0.3">
      <c r="C106" s="42"/>
      <c r="D106" s="50"/>
      <c r="E106" s="50"/>
      <c r="F106" s="51"/>
      <c r="G106" s="52"/>
      <c r="H106" s="53"/>
      <c r="I106" s="54"/>
    </row>
    <row r="107" spans="3:9" ht="17.25" customHeight="1" x14ac:dyDescent="0.3">
      <c r="C107" s="42"/>
      <c r="D107" s="50"/>
      <c r="E107" s="50"/>
      <c r="F107" s="51"/>
      <c r="G107" s="52"/>
      <c r="H107" s="53"/>
      <c r="I107" s="54"/>
    </row>
    <row r="108" spans="3:9" ht="17.25" customHeight="1" x14ac:dyDescent="0.3">
      <c r="C108" s="25"/>
      <c r="D108" s="26"/>
      <c r="E108" s="26"/>
      <c r="F108" s="49"/>
      <c r="G108" s="48"/>
      <c r="H108" s="40"/>
      <c r="I108" s="27"/>
    </row>
    <row r="109" spans="3:9" ht="17.25" customHeight="1" x14ac:dyDescent="0.3">
      <c r="C109" s="25"/>
      <c r="D109" s="26"/>
      <c r="E109" s="26"/>
      <c r="F109" s="49"/>
      <c r="G109" s="48"/>
      <c r="H109" s="40"/>
      <c r="I109" s="27"/>
    </row>
  </sheetData>
  <conditionalFormatting sqref="D32:E32 C5:G5 G83:G88 F83:F91 C6:E6 D14:E22 D51:E67 H5:H94 D23:D31 D33:D50 D7:E12 C7:C100 F6:G82">
    <cfRule type="expression" dxfId="71" priority="50">
      <formula>$I5="Да"</formula>
    </cfRule>
  </conditionalFormatting>
  <conditionalFormatting sqref="D32:E32 H89:I100 C5:I5 C6:E6 D14:E22 D51:E67 I11:I71 G11:H88 F6:F91 D23:D31 D33:D50 D7:E12 C7:C100 G6:I10">
    <cfRule type="expression" dxfId="70" priority="46">
      <formula>#REF!=1</formula>
    </cfRule>
  </conditionalFormatting>
  <conditionalFormatting sqref="E25">
    <cfRule type="expression" dxfId="69" priority="40">
      <formula>$I25="Да"</formula>
    </cfRule>
  </conditionalFormatting>
  <conditionalFormatting sqref="E25">
    <cfRule type="expression" dxfId="68" priority="39">
      <formula>#REF!=1</formula>
    </cfRule>
  </conditionalFormatting>
  <conditionalFormatting sqref="E26">
    <cfRule type="expression" dxfId="67" priority="38">
      <formula>$I26="Да"</formula>
    </cfRule>
  </conditionalFormatting>
  <conditionalFormatting sqref="E26">
    <cfRule type="expression" dxfId="66" priority="37">
      <formula>#REF!=1</formula>
    </cfRule>
  </conditionalFormatting>
  <conditionalFormatting sqref="D68">
    <cfRule type="expression" dxfId="65" priority="36">
      <formula>$I68="Да"</formula>
    </cfRule>
  </conditionalFormatting>
  <conditionalFormatting sqref="D68">
    <cfRule type="expression" dxfId="64" priority="35">
      <formula>#REF!=1</formula>
    </cfRule>
  </conditionalFormatting>
  <conditionalFormatting sqref="D69">
    <cfRule type="expression" dxfId="63" priority="34">
      <formula>$I69="Да"</formula>
    </cfRule>
  </conditionalFormatting>
  <conditionalFormatting sqref="D69">
    <cfRule type="expression" dxfId="62" priority="33">
      <formula>#REF!=1</formula>
    </cfRule>
  </conditionalFormatting>
  <conditionalFormatting sqref="D70">
    <cfRule type="expression" dxfId="61" priority="32">
      <formula>$I70="Да"</formula>
    </cfRule>
  </conditionalFormatting>
  <conditionalFormatting sqref="D70">
    <cfRule type="expression" dxfId="60" priority="31">
      <formula>#REF!=1</formula>
    </cfRule>
  </conditionalFormatting>
  <conditionalFormatting sqref="D71">
    <cfRule type="expression" dxfId="59" priority="30">
      <formula>$I71="Да"</formula>
    </cfRule>
  </conditionalFormatting>
  <conditionalFormatting sqref="D71">
    <cfRule type="expression" dxfId="58" priority="29">
      <formula>#REF!=1</formula>
    </cfRule>
  </conditionalFormatting>
  <conditionalFormatting sqref="E68:E71">
    <cfRule type="expression" dxfId="57" priority="28">
      <formula>$I68="Да"</formula>
    </cfRule>
  </conditionalFormatting>
  <conditionalFormatting sqref="E68:E71">
    <cfRule type="expression" dxfId="56" priority="27">
      <formula>#REF!=1</formula>
    </cfRule>
  </conditionalFormatting>
  <conditionalFormatting sqref="E73:E78">
    <cfRule type="expression" dxfId="55" priority="26">
      <formula>$I73="Да"</formula>
    </cfRule>
  </conditionalFormatting>
  <conditionalFormatting sqref="E73:E78">
    <cfRule type="expression" dxfId="54" priority="25">
      <formula>#REF!=1</formula>
    </cfRule>
  </conditionalFormatting>
  <conditionalFormatting sqref="E80:E87">
    <cfRule type="expression" dxfId="53" priority="24">
      <formula>$I80="Да"</formula>
    </cfRule>
  </conditionalFormatting>
  <conditionalFormatting sqref="E80:E87">
    <cfRule type="expression" dxfId="52" priority="23">
      <formula>#REF!=1</formula>
    </cfRule>
  </conditionalFormatting>
  <conditionalFormatting sqref="E89:E100">
    <cfRule type="expression" dxfId="51" priority="22">
      <formula>$I89="Да"</formula>
    </cfRule>
  </conditionalFormatting>
  <conditionalFormatting sqref="E89:E100">
    <cfRule type="expression" dxfId="50" priority="21">
      <formula>#REF!=1</formula>
    </cfRule>
  </conditionalFormatting>
  <conditionalFormatting sqref="D73:D78">
    <cfRule type="expression" dxfId="49" priority="20">
      <formula>$I73="Да"</formula>
    </cfRule>
  </conditionalFormatting>
  <conditionalFormatting sqref="D73:D78">
    <cfRule type="expression" dxfId="48" priority="19">
      <formula>#REF!=1</formula>
    </cfRule>
  </conditionalFormatting>
  <conditionalFormatting sqref="D80:D87">
    <cfRule type="expression" dxfId="47" priority="18">
      <formula>$I80="Да"</formula>
    </cfRule>
  </conditionalFormatting>
  <conditionalFormatting sqref="D80:D87">
    <cfRule type="expression" dxfId="46" priority="17">
      <formula>#REF!=1</formula>
    </cfRule>
  </conditionalFormatting>
  <conditionalFormatting sqref="D89:D100">
    <cfRule type="expression" dxfId="45" priority="16">
      <formula>$I89="Да"</formula>
    </cfRule>
  </conditionalFormatting>
  <conditionalFormatting sqref="D89:D100">
    <cfRule type="expression" dxfId="44" priority="15">
      <formula>#REF!=1</formula>
    </cfRule>
  </conditionalFormatting>
  <conditionalFormatting sqref="E42">
    <cfRule type="expression" dxfId="43" priority="5">
      <formula>#REF!=1</formula>
    </cfRule>
  </conditionalFormatting>
  <conditionalFormatting sqref="F92:F100">
    <cfRule type="expression" dxfId="42" priority="14">
      <formula>$I92="Да"</formula>
    </cfRule>
  </conditionalFormatting>
  <conditionalFormatting sqref="F92:F100">
    <cfRule type="expression" dxfId="41" priority="13">
      <formula>#REF!=1</formula>
    </cfRule>
  </conditionalFormatting>
  <conditionalFormatting sqref="G89:G100">
    <cfRule type="expression" dxfId="40" priority="12">
      <formula>$I89="Да"</formula>
    </cfRule>
  </conditionalFormatting>
  <conditionalFormatting sqref="G89:G100">
    <cfRule type="expression" dxfId="39" priority="11">
      <formula>#REF!=1</formula>
    </cfRule>
  </conditionalFormatting>
  <conditionalFormatting sqref="E37">
    <cfRule type="expression" dxfId="38" priority="8">
      <formula>$I37="Да"</formula>
    </cfRule>
  </conditionalFormatting>
  <conditionalFormatting sqref="E37">
    <cfRule type="expression" dxfId="37" priority="7">
      <formula>#REF!=1</formula>
    </cfRule>
  </conditionalFormatting>
  <conditionalFormatting sqref="E42">
    <cfRule type="expression" dxfId="36" priority="6">
      <formula>$I42="Да"</formula>
    </cfRule>
  </conditionalFormatting>
  <dataValidations count="1">
    <dataValidation type="list" allowBlank="1" showInputMessage="1" showErrorMessage="1" sqref="D1:D1048576">
      <formula1>Список_элементов</formula1>
    </dataValidation>
  </dataValidations>
  <printOptions horizontalCentered="1"/>
  <pageMargins left="0.25" right="0.25" top="0.75" bottom="0.75" header="0.05" footer="0.3"/>
  <pageSetup scale="55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0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1"/>
  <sheetViews>
    <sheetView workbookViewId="0">
      <selection activeCell="F6" sqref="F6"/>
    </sheetView>
  </sheetViews>
  <sheetFormatPr defaultRowHeight="15.6" x14ac:dyDescent="0.3"/>
  <cols>
    <col min="1" max="1" width="5.33203125" customWidth="1"/>
    <col min="2" max="2" width="9.21875" style="60" customWidth="1"/>
    <col min="3" max="3" width="62.44140625" customWidth="1"/>
    <col min="4" max="4" width="16.109375" customWidth="1"/>
    <col min="5" max="5" width="16.77734375" customWidth="1"/>
    <col min="6" max="6" width="18" style="60" customWidth="1"/>
  </cols>
  <sheetData>
    <row r="3" spans="2:8" ht="31.2" x14ac:dyDescent="0.3">
      <c r="B3" s="61" t="s">
        <v>153</v>
      </c>
      <c r="C3" s="61" t="s">
        <v>0</v>
      </c>
      <c r="D3" s="62" t="s">
        <v>154</v>
      </c>
      <c r="E3" s="62" t="s">
        <v>192</v>
      </c>
      <c r="F3" s="62" t="s">
        <v>204</v>
      </c>
    </row>
    <row r="4" spans="2:8" x14ac:dyDescent="0.3">
      <c r="B4" s="60">
        <v>1</v>
      </c>
      <c r="C4" s="55" t="s">
        <v>164</v>
      </c>
      <c r="D4" s="56">
        <v>1</v>
      </c>
      <c r="E4" s="56">
        <f>SUMIFS(Склад!G:G,Склад!D:D,Таблица4[[#This Row],[Название]])-Таблица4[[#This Row],[Кол-во на 1 коробку]]</f>
        <v>-1</v>
      </c>
      <c r="F4" s="60">
        <f>Таблица4[[#This Row],[Итого остаток]]/Таблица4[[#This Row],[Кол-во на 1 коробку]]</f>
        <v>-1</v>
      </c>
      <c r="H4" s="82"/>
    </row>
    <row r="5" spans="2:8" x14ac:dyDescent="0.3">
      <c r="B5" s="60">
        <v>2</v>
      </c>
      <c r="C5" s="55" t="s">
        <v>151</v>
      </c>
      <c r="D5" s="56">
        <v>1</v>
      </c>
      <c r="E5" s="56">
        <f>SUMIFS(Склад!G:G,Склад!D:D,Таблица4[[#This Row],[Название]])-Таблица4[[#This Row],[Кол-во на 1 коробку]]</f>
        <v>4</v>
      </c>
      <c r="F5" s="60">
        <f>Таблица4[[#This Row],[Итого остаток]]/Таблица4[[#This Row],[Кол-во на 1 коробку]]</f>
        <v>4</v>
      </c>
    </row>
    <row r="6" spans="2:8" x14ac:dyDescent="0.3">
      <c r="B6" s="60">
        <v>3</v>
      </c>
      <c r="C6" s="55" t="s">
        <v>5</v>
      </c>
      <c r="D6" s="56">
        <v>1</v>
      </c>
      <c r="E6" s="56">
        <f>SUMIFS(Склад!G:G,Склад!D:D,Таблица4[[#This Row],[Название]])-Таблица4[[#This Row],[Кол-во на 1 коробку]]</f>
        <v>3</v>
      </c>
      <c r="F6" s="60">
        <f>Таблица4[[#This Row],[Итого остаток]]/Таблица4[[#This Row],[Кол-во на 1 коробку]]</f>
        <v>3</v>
      </c>
    </row>
    <row r="7" spans="2:8" x14ac:dyDescent="0.3">
      <c r="B7" s="60">
        <v>4</v>
      </c>
      <c r="C7" s="55" t="s">
        <v>165</v>
      </c>
      <c r="D7" s="56">
        <v>1</v>
      </c>
      <c r="E7" s="56">
        <f>SUMIFS(Склад!G:G,Склад!D:D,Таблица4[[#This Row],[Название]])-Таблица4[[#This Row],[Кол-во на 1 коробку]]</f>
        <v>-1</v>
      </c>
      <c r="F7" s="60">
        <f>Таблица4[[#This Row],[Итого остаток]]/Таблица4[[#This Row],[Кол-во на 1 коробку]]</f>
        <v>-1</v>
      </c>
      <c r="H7" s="82"/>
    </row>
    <row r="8" spans="2:8" x14ac:dyDescent="0.3">
      <c r="B8" s="60">
        <v>5</v>
      </c>
      <c r="C8" s="55" t="s">
        <v>193</v>
      </c>
      <c r="D8" s="56">
        <v>2</v>
      </c>
      <c r="E8" s="56">
        <f>SUMIFS(Склад!G:G,Склад!D:D,Таблица4[[#This Row],[Название]])-Таблица4[[#This Row],[Кол-во на 1 коробку]]</f>
        <v>-2</v>
      </c>
      <c r="F8" s="60">
        <f>Таблица4[[#This Row],[Итого остаток]]/Таблица4[[#This Row],[Кол-во на 1 коробку]]</f>
        <v>-1</v>
      </c>
      <c r="H8" s="82"/>
    </row>
    <row r="9" spans="2:8" x14ac:dyDescent="0.3">
      <c r="B9" s="60">
        <v>6</v>
      </c>
      <c r="C9" s="55" t="s">
        <v>166</v>
      </c>
      <c r="D9" s="58">
        <v>1</v>
      </c>
      <c r="E9" s="58">
        <f>SUMIFS(Склад!G:G,Склад!D:D,Таблица4[[#This Row],[Название]])-Таблица4[[#This Row],[Кол-во на 1 коробку]]</f>
        <v>-1</v>
      </c>
      <c r="F9" s="60">
        <f>Таблица4[[#This Row],[Итого остаток]]/Таблица4[[#This Row],[Кол-во на 1 коробку]]</f>
        <v>-1</v>
      </c>
      <c r="H9" s="82"/>
    </row>
    <row r="10" spans="2:8" x14ac:dyDescent="0.3">
      <c r="B10" s="60">
        <v>7</v>
      </c>
      <c r="C10" s="55" t="s">
        <v>167</v>
      </c>
      <c r="D10" s="56">
        <v>1</v>
      </c>
      <c r="E10" s="56">
        <f>SUMIFS(Склад!G:G,Склад!D:D,Таблица4[[#This Row],[Название]])-Таблица4[[#This Row],[Кол-во на 1 коробку]]</f>
        <v>-1</v>
      </c>
      <c r="F10" s="60">
        <f>Таблица4[[#This Row],[Итого остаток]]/Таблица4[[#This Row],[Кол-во на 1 коробку]]</f>
        <v>-1</v>
      </c>
      <c r="H10" s="82"/>
    </row>
    <row r="11" spans="2:8" x14ac:dyDescent="0.3">
      <c r="B11" s="60">
        <v>8</v>
      </c>
      <c r="C11" s="55" t="s">
        <v>186</v>
      </c>
      <c r="D11" s="56">
        <v>1</v>
      </c>
      <c r="E11" s="56">
        <f>SUMIFS(Склад!G:G,Склад!D:D,Таблица4[[#This Row],[Название]])-Таблица4[[#This Row],[Кол-во на 1 коробку]]</f>
        <v>-1</v>
      </c>
      <c r="F11" s="60">
        <f>Таблица4[[#This Row],[Итого остаток]]/Таблица4[[#This Row],[Кол-во на 1 коробку]]</f>
        <v>-1</v>
      </c>
      <c r="H11" s="82"/>
    </row>
    <row r="12" spans="2:8" x14ac:dyDescent="0.3">
      <c r="B12" s="60">
        <v>9</v>
      </c>
      <c r="C12" s="55" t="s">
        <v>7</v>
      </c>
      <c r="D12" s="56">
        <v>1</v>
      </c>
      <c r="E12" s="56">
        <f>SUMIFS(Склад!G:G,Склад!D:D,Таблица4[[#This Row],[Название]])-Таблица4[[#This Row],[Кол-во на 1 коробку]]</f>
        <v>9</v>
      </c>
      <c r="F12" s="60">
        <f>Таблица4[[#This Row],[Итого остаток]]/Таблица4[[#This Row],[Кол-во на 1 коробку]]</f>
        <v>9</v>
      </c>
    </row>
    <row r="13" spans="2:8" x14ac:dyDescent="0.3">
      <c r="B13" s="60">
        <v>10</v>
      </c>
      <c r="C13" s="55" t="s">
        <v>168</v>
      </c>
      <c r="D13" s="56">
        <v>2</v>
      </c>
      <c r="E13" s="56">
        <f>SUMIFS(Склад!G:G,Склад!D:D,Таблица4[[#This Row],[Название]])-Таблица4[[#This Row],[Кол-во на 1 коробку]]</f>
        <v>-2</v>
      </c>
      <c r="F13" s="60">
        <f>Таблица4[[#This Row],[Итого остаток]]/Таблица4[[#This Row],[Кол-во на 1 коробку]]</f>
        <v>-1</v>
      </c>
      <c r="H13" s="82"/>
    </row>
    <row r="14" spans="2:8" x14ac:dyDescent="0.3">
      <c r="B14" s="60">
        <v>11</v>
      </c>
      <c r="C14" s="55" t="s">
        <v>212</v>
      </c>
      <c r="D14" s="56">
        <v>1</v>
      </c>
      <c r="E14" s="56">
        <f>SUMIFS(Склад!G:G,Склад!D:D,Таблица4[[#This Row],[Название]])-Таблица4[[#This Row],[Кол-во на 1 коробку]]</f>
        <v>9</v>
      </c>
      <c r="F14" s="60">
        <f>Таблица4[[#This Row],[Итого остаток]]/Таблица4[[#This Row],[Кол-во на 1 коробку]]</f>
        <v>9</v>
      </c>
    </row>
    <row r="15" spans="2:8" x14ac:dyDescent="0.3">
      <c r="B15" s="60">
        <v>12</v>
      </c>
      <c r="C15" s="55" t="s">
        <v>103</v>
      </c>
      <c r="D15" s="56">
        <v>15</v>
      </c>
      <c r="E15" s="56">
        <f>SUMIFS(Склад!G:G,Склад!D:D,Таблица4[[#This Row],[Название]])-Таблица4[[#This Row],[Кол-во на 1 коробку]]</f>
        <v>185</v>
      </c>
      <c r="F15" s="60">
        <f>Таблица4[[#This Row],[Итого остаток]]/Таблица4[[#This Row],[Кол-во на 1 коробку]]</f>
        <v>12.333333333333334</v>
      </c>
    </row>
    <row r="16" spans="2:8" x14ac:dyDescent="0.3">
      <c r="B16" s="60">
        <v>13</v>
      </c>
      <c r="C16" s="55" t="s">
        <v>105</v>
      </c>
      <c r="D16" s="56">
        <v>4</v>
      </c>
      <c r="E16" s="56">
        <f>SUMIFS(Склад!G:G,Склад!D:D,Таблица4[[#This Row],[Название]])-Таблица4[[#This Row],[Кол-во на 1 коробку]]</f>
        <v>96</v>
      </c>
      <c r="F16" s="60">
        <f>Таблица4[[#This Row],[Итого остаток]]/Таблица4[[#This Row],[Кол-во на 1 коробку]]</f>
        <v>24</v>
      </c>
    </row>
    <row r="17" spans="2:9" x14ac:dyDescent="0.3">
      <c r="B17" s="60">
        <v>14</v>
      </c>
      <c r="C17" s="55" t="s">
        <v>107</v>
      </c>
      <c r="D17" s="56">
        <v>10</v>
      </c>
      <c r="E17" s="56">
        <f>SUMIFS(Склад!G:G,Склад!D:D,Таблица4[[#This Row],[Название]])-Таблица4[[#This Row],[Кол-во на 1 коробку]]</f>
        <v>90</v>
      </c>
      <c r="F17" s="60">
        <f>Таблица4[[#This Row],[Итого остаток]]/Таблица4[[#This Row],[Кол-во на 1 коробку]]</f>
        <v>9</v>
      </c>
    </row>
    <row r="18" spans="2:9" x14ac:dyDescent="0.3">
      <c r="B18" s="60">
        <v>15</v>
      </c>
      <c r="C18" s="55" t="s">
        <v>109</v>
      </c>
      <c r="D18" s="56">
        <v>1</v>
      </c>
      <c r="E18" s="56">
        <f>SUMIFS(Склад!G:G,Склад!D:D,Таблица4[[#This Row],[Название]])-Таблица4[[#This Row],[Кол-во на 1 коробку]]</f>
        <v>99</v>
      </c>
      <c r="F18" s="60">
        <f>Таблица4[[#This Row],[Итого остаток]]/Таблица4[[#This Row],[Кол-во на 1 коробку]]</f>
        <v>99</v>
      </c>
    </row>
    <row r="19" spans="2:9" x14ac:dyDescent="0.3">
      <c r="B19" s="60">
        <v>16</v>
      </c>
      <c r="C19" s="55" t="s">
        <v>206</v>
      </c>
      <c r="D19" s="56">
        <v>3</v>
      </c>
      <c r="E19" s="56">
        <f>SUMIFS(Склад!G:G,Склад!D:D,Таблица4[[#This Row],[Название]])-Таблица4[[#This Row],[Кол-во на 1 коробку]]</f>
        <v>27</v>
      </c>
      <c r="F19" s="60">
        <f>Таблица4[[#This Row],[Итого остаток]]/Таблица4[[#This Row],[Кол-во на 1 коробку]]</f>
        <v>9</v>
      </c>
    </row>
    <row r="20" spans="2:9" x14ac:dyDescent="0.3">
      <c r="B20" s="60">
        <v>17</v>
      </c>
      <c r="C20" s="55" t="s">
        <v>208</v>
      </c>
      <c r="D20" s="56">
        <v>1</v>
      </c>
      <c r="E20" s="56">
        <f>SUMIFS(Склад!G:G,Склад!D:D,Таблица4[[#This Row],[Название]])-Таблица4[[#This Row],[Кол-во на 1 коробку]]</f>
        <v>9</v>
      </c>
      <c r="F20" s="60">
        <f>Таблица4[[#This Row],[Итого остаток]]/Таблица4[[#This Row],[Кол-во на 1 коробку]]</f>
        <v>9</v>
      </c>
    </row>
    <row r="21" spans="2:9" x14ac:dyDescent="0.3">
      <c r="B21" s="60">
        <v>18</v>
      </c>
      <c r="C21" s="55" t="s">
        <v>12</v>
      </c>
      <c r="D21" s="56">
        <v>1</v>
      </c>
      <c r="E21" s="56">
        <f>SUMIFS(Склад!G:G,Склад!D:D,Таблица4[[#This Row],[Название]])-Таблица4[[#This Row],[Кол-во на 1 коробку]]</f>
        <v>9</v>
      </c>
      <c r="F21" s="60">
        <f>Таблица4[[#This Row],[Итого остаток]]/Таблица4[[#This Row],[Кол-во на 1 коробку]]</f>
        <v>9</v>
      </c>
    </row>
    <row r="22" spans="2:9" x14ac:dyDescent="0.3">
      <c r="B22" s="60">
        <v>19</v>
      </c>
      <c r="C22" s="55" t="s">
        <v>10</v>
      </c>
      <c r="D22" s="56">
        <v>1</v>
      </c>
      <c r="E22" s="56">
        <f>SUMIFS(Склад!G:G,Склад!D:D,Таблица4[[#This Row],[Название]])-Таблица4[[#This Row],[Кол-во на 1 коробку]]</f>
        <v>-1</v>
      </c>
      <c r="F22" s="60">
        <f>Таблица4[[#This Row],[Итого остаток]]/Таблица4[[#This Row],[Кол-во на 1 коробку]]</f>
        <v>-1</v>
      </c>
    </row>
    <row r="23" spans="2:9" x14ac:dyDescent="0.3">
      <c r="B23" s="60">
        <v>20</v>
      </c>
      <c r="C23" s="55" t="s">
        <v>207</v>
      </c>
      <c r="D23" s="56">
        <v>1</v>
      </c>
      <c r="E23" s="56">
        <f>SUMIFS(Склад!G:G,Склад!D:D,Таблица4[[#This Row],[Название]])-Таблица4[[#This Row],[Кол-во на 1 коробку]]</f>
        <v>9</v>
      </c>
      <c r="F23" s="60">
        <f>Таблица4[[#This Row],[Итого остаток]]/Таблица4[[#This Row],[Кол-во на 1 коробку]]</f>
        <v>9</v>
      </c>
    </row>
    <row r="24" spans="2:9" x14ac:dyDescent="0.3">
      <c r="B24" s="60">
        <v>21</v>
      </c>
      <c r="C24" s="55" t="s">
        <v>210</v>
      </c>
      <c r="D24" s="56">
        <v>2</v>
      </c>
      <c r="E24" s="56">
        <f>SUMIFS(Склад!G:G,Склад!D:D,Таблица4[[#This Row],[Название]])-Таблица4[[#This Row],[Кол-во на 1 коробку]]</f>
        <v>18</v>
      </c>
      <c r="F24" s="60">
        <f>Таблица4[[#This Row],[Итого остаток]]/Таблица4[[#This Row],[Кол-во на 1 коробку]]</f>
        <v>9</v>
      </c>
    </row>
    <row r="25" spans="2:9" x14ac:dyDescent="0.3">
      <c r="B25" s="60">
        <v>22</v>
      </c>
      <c r="C25" s="55" t="s">
        <v>216</v>
      </c>
      <c r="D25" s="56">
        <v>2</v>
      </c>
      <c r="E25" s="56">
        <f>SUMIFS(Склад!G:G,Склад!D:D,Таблица4[[#This Row],[Название]])-Таблица4[[#This Row],[Кол-во на 1 коробку]]</f>
        <v>18</v>
      </c>
      <c r="F25" s="60">
        <f>Таблица4[[#This Row],[Итого остаток]]/Таблица4[[#This Row],[Кол-во на 1 коробку]]</f>
        <v>9</v>
      </c>
    </row>
    <row r="26" spans="2:9" x14ac:dyDescent="0.3">
      <c r="B26" s="60">
        <v>23</v>
      </c>
      <c r="C26" s="55" t="s">
        <v>211</v>
      </c>
      <c r="D26" s="56">
        <v>2</v>
      </c>
      <c r="E26" s="56">
        <f>SUMIFS(Склад!G:G,Склад!D:D,Таблица4[[#This Row],[Название]])-Таблица4[[#This Row],[Кол-во на 1 коробку]]</f>
        <v>18</v>
      </c>
      <c r="F26" s="60">
        <f>Таблица4[[#This Row],[Итого остаток]]/Таблица4[[#This Row],[Кол-во на 1 коробку]]</f>
        <v>9</v>
      </c>
    </row>
    <row r="27" spans="2:9" x14ac:dyDescent="0.3">
      <c r="B27" s="60">
        <v>24</v>
      </c>
      <c r="C27" s="55" t="s">
        <v>126</v>
      </c>
      <c r="D27" s="56">
        <v>2</v>
      </c>
      <c r="E27" s="56">
        <f>SUMIFS(Склад!G:G,Склад!D:D,Таблица4[[#This Row],[Название]])-Таблица4[[#This Row],[Кол-во на 1 коробку]]</f>
        <v>18</v>
      </c>
      <c r="F27" s="60">
        <f>Таблица4[[#This Row],[Итого остаток]]/Таблица4[[#This Row],[Кол-во на 1 коробку]]</f>
        <v>9</v>
      </c>
      <c r="H27" t="s">
        <v>217</v>
      </c>
    </row>
    <row r="28" spans="2:9" x14ac:dyDescent="0.3">
      <c r="B28" s="60">
        <v>25</v>
      </c>
      <c r="C28" s="55" t="s">
        <v>169</v>
      </c>
      <c r="D28" s="56">
        <v>3</v>
      </c>
      <c r="E28" s="56">
        <f>SUMIFS(Склад!G:G,Склад!D:D,Таблица4[[#This Row],[Название]])-Таблица4[[#This Row],[Кол-во на 1 коробку]]</f>
        <v>-3</v>
      </c>
      <c r="F28" s="60">
        <f>Таблица4[[#This Row],[Итого остаток]]/Таблица4[[#This Row],[Кол-во на 1 коробку]]</f>
        <v>-1</v>
      </c>
      <c r="H28" s="82"/>
      <c r="I28" t="s">
        <v>218</v>
      </c>
    </row>
    <row r="29" spans="2:9" x14ac:dyDescent="0.3">
      <c r="B29" s="60">
        <v>26</v>
      </c>
      <c r="C29" s="55" t="s">
        <v>170</v>
      </c>
      <c r="D29" s="56">
        <v>3</v>
      </c>
      <c r="E29" s="56">
        <f>SUMIFS(Склад!G:G,Склад!D:D,Таблица4[[#This Row],[Название]])-Таблица4[[#This Row],[Кол-во на 1 коробку]]</f>
        <v>-3</v>
      </c>
      <c r="F29" s="60">
        <f>Таблица4[[#This Row],[Итого остаток]]/Таблица4[[#This Row],[Кол-во на 1 коробку]]</f>
        <v>-1</v>
      </c>
      <c r="H29" s="82"/>
    </row>
    <row r="30" spans="2:9" x14ac:dyDescent="0.3">
      <c r="B30" s="60">
        <v>27</v>
      </c>
      <c r="C30" s="57" t="s">
        <v>118</v>
      </c>
      <c r="D30" s="56">
        <v>1</v>
      </c>
      <c r="E30" s="56">
        <f>SUMIFS(Склад!G:G,Склад!D:D,Таблица4[[#This Row],[Название]])-Таблица4[[#This Row],[Кол-во на 1 коробку]]</f>
        <v>9</v>
      </c>
      <c r="F30" s="60">
        <f>Таблица4[[#This Row],[Итого остаток]]/Таблица4[[#This Row],[Кол-во на 1 коробку]]</f>
        <v>9</v>
      </c>
    </row>
    <row r="31" spans="2:9" x14ac:dyDescent="0.3">
      <c r="B31" s="60">
        <v>28</v>
      </c>
      <c r="C31" s="55" t="s">
        <v>116</v>
      </c>
      <c r="D31" s="56">
        <v>1</v>
      </c>
      <c r="E31" s="56">
        <f>SUMIFS(Склад!G:G,Склад!D:D,Таблица4[[#This Row],[Название]])-Таблица4[[#This Row],[Кол-во на 1 коробку]]</f>
        <v>9</v>
      </c>
      <c r="F31" s="60">
        <f>Таблица4[[#This Row],[Итого остаток]]/Таблица4[[#This Row],[Кол-во на 1 коробку]]</f>
        <v>9</v>
      </c>
    </row>
    <row r="32" spans="2:9" x14ac:dyDescent="0.3">
      <c r="B32" s="60">
        <v>29</v>
      </c>
      <c r="C32" s="55" t="s">
        <v>200</v>
      </c>
      <c r="D32" s="56">
        <v>2</v>
      </c>
      <c r="E32" s="56">
        <f>SUMIFS(Склад!G:G,Склад!D:D,Таблица4[[#This Row],[Название]])-Таблица4[[#This Row],[Кол-во на 1 коробку]]</f>
        <v>18</v>
      </c>
      <c r="F32" s="60">
        <f>Таблица4[[#This Row],[Итого остаток]]/Таблица4[[#This Row],[Кол-во на 1 коробку]]</f>
        <v>9</v>
      </c>
    </row>
    <row r="33" spans="2:8" x14ac:dyDescent="0.3">
      <c r="B33" s="60">
        <v>30</v>
      </c>
      <c r="C33" s="55" t="s">
        <v>19</v>
      </c>
      <c r="D33" s="56">
        <v>2</v>
      </c>
      <c r="E33" s="56">
        <f>SUMIFS(Склад!G:G,Склад!D:D,Таблица4[[#This Row],[Название]])-Таблица4[[#This Row],[Кол-во на 1 коробку]]</f>
        <v>28</v>
      </c>
      <c r="F33" s="60">
        <f>Таблица4[[#This Row],[Итого остаток]]/Таблица4[[#This Row],[Кол-во на 1 коробку]]</f>
        <v>14</v>
      </c>
    </row>
    <row r="34" spans="2:8" x14ac:dyDescent="0.3">
      <c r="B34" s="60">
        <v>31</v>
      </c>
      <c r="C34" s="55" t="s">
        <v>18</v>
      </c>
      <c r="D34" s="56">
        <v>6</v>
      </c>
      <c r="E34" s="56">
        <f>SUMIFS(Склад!G:G,Склад!D:D,Таблица4[[#This Row],[Название]])-Таблица4[[#This Row],[Кол-во на 1 коробку]]</f>
        <v>44</v>
      </c>
      <c r="F34" s="60">
        <f>Таблица4[[#This Row],[Итого остаток]]/Таблица4[[#This Row],[Кол-во на 1 коробку]]</f>
        <v>7.333333333333333</v>
      </c>
    </row>
    <row r="35" spans="2:8" x14ac:dyDescent="0.3">
      <c r="B35" s="60">
        <v>32</v>
      </c>
      <c r="C35" s="55" t="s">
        <v>21</v>
      </c>
      <c r="D35" s="56">
        <v>1</v>
      </c>
      <c r="E35" s="56">
        <f>SUMIFS(Склад!G:G,Склад!D:D,Таблица4[[#This Row],[Название]])-Таблица4[[#This Row],[Кол-во на 1 коробку]]</f>
        <v>9</v>
      </c>
      <c r="F35" s="60">
        <f>Таблица4[[#This Row],[Итого остаток]]/Таблица4[[#This Row],[Кол-во на 1 коробку]]</f>
        <v>9</v>
      </c>
    </row>
    <row r="36" spans="2:8" x14ac:dyDescent="0.3">
      <c r="B36" s="60">
        <v>33</v>
      </c>
      <c r="C36" s="55" t="s">
        <v>138</v>
      </c>
      <c r="D36" s="56">
        <v>1</v>
      </c>
      <c r="E36" s="56">
        <f>SUMIFS(Склад!G:G,Склад!D:D,Таблица4[[#This Row],[Название]])-Таблица4[[#This Row],[Кол-во на 1 коробку]]</f>
        <v>9</v>
      </c>
      <c r="F36" s="60">
        <f>Таблица4[[#This Row],[Итого остаток]]/Таблица4[[#This Row],[Кол-во на 1 коробку]]</f>
        <v>9</v>
      </c>
      <c r="H36" s="85"/>
    </row>
    <row r="37" spans="2:8" x14ac:dyDescent="0.3">
      <c r="B37" s="60">
        <v>34</v>
      </c>
      <c r="C37" s="55" t="s">
        <v>171</v>
      </c>
      <c r="D37" s="56">
        <v>1</v>
      </c>
      <c r="E37" s="56">
        <f>SUMIFS(Склад!G:G,Склад!D:D,Таблица4[[#This Row],[Название]])-Таблица4[[#This Row],[Кол-во на 1 коробку]]</f>
        <v>-1</v>
      </c>
      <c r="F37" s="60">
        <f>Таблица4[[#This Row],[Итого остаток]]/Таблица4[[#This Row],[Кол-во на 1 коробку]]</f>
        <v>-1</v>
      </c>
      <c r="H37" s="82"/>
    </row>
    <row r="38" spans="2:8" x14ac:dyDescent="0.3">
      <c r="B38" s="60">
        <v>35</v>
      </c>
      <c r="C38" s="55" t="s">
        <v>172</v>
      </c>
      <c r="D38" s="56">
        <v>3</v>
      </c>
      <c r="E38" s="56">
        <f>SUMIFS(Склад!G:G,Склад!D:D,Таблица4[[#This Row],[Название]])-Таблица4[[#This Row],[Кол-во на 1 коробку]]</f>
        <v>-3</v>
      </c>
      <c r="F38" s="60">
        <f>Таблица4[[#This Row],[Итого остаток]]/Таблица4[[#This Row],[Кол-во на 1 коробку]]</f>
        <v>-1</v>
      </c>
      <c r="H38" s="82"/>
    </row>
    <row r="39" spans="2:8" x14ac:dyDescent="0.3">
      <c r="B39" s="60">
        <v>36</v>
      </c>
      <c r="C39" s="55" t="s">
        <v>37</v>
      </c>
      <c r="D39" s="56">
        <v>1</v>
      </c>
      <c r="E39" s="56">
        <f>SUMIFS(Склад!G:G,Склад!D:D,Таблица4[[#This Row],[Название]])-Таблица4[[#This Row],[Кол-во на 1 коробку]]</f>
        <v>9</v>
      </c>
      <c r="F39" s="60">
        <f>Таблица4[[#This Row],[Итого остаток]]/Таблица4[[#This Row],[Кол-во на 1 коробку]]</f>
        <v>9</v>
      </c>
    </row>
    <row r="40" spans="2:8" x14ac:dyDescent="0.3">
      <c r="B40" s="60">
        <v>37</v>
      </c>
      <c r="C40" s="55" t="s">
        <v>38</v>
      </c>
      <c r="D40" s="56">
        <v>1</v>
      </c>
      <c r="E40" s="56">
        <f>SUMIFS(Склад!G:G,Склад!D:D,Таблица4[[#This Row],[Название]])-Таблица4[[#This Row],[Кол-во на 1 коробку]]</f>
        <v>9</v>
      </c>
      <c r="F40" s="60">
        <f>Таблица4[[#This Row],[Итого остаток]]/Таблица4[[#This Row],[Кол-во на 1 коробку]]</f>
        <v>9</v>
      </c>
    </row>
    <row r="41" spans="2:8" x14ac:dyDescent="0.3">
      <c r="B41" s="60">
        <v>38</v>
      </c>
      <c r="C41" s="55" t="s">
        <v>39</v>
      </c>
      <c r="D41" s="56">
        <v>1</v>
      </c>
      <c r="E41" s="56">
        <f>SUMIFS(Склад!G:G,Склад!D:D,Таблица4[[#This Row],[Название]])-Таблица4[[#This Row],[Кол-во на 1 коробку]]</f>
        <v>9</v>
      </c>
      <c r="F41" s="60">
        <f>Таблица4[[#This Row],[Итого остаток]]/Таблица4[[#This Row],[Кол-во на 1 коробку]]</f>
        <v>9</v>
      </c>
    </row>
    <row r="42" spans="2:8" x14ac:dyDescent="0.3">
      <c r="B42" s="60">
        <v>39</v>
      </c>
      <c r="C42" s="55" t="s">
        <v>40</v>
      </c>
      <c r="D42" s="56">
        <v>1</v>
      </c>
      <c r="E42" s="56">
        <f>SUMIFS(Склад!G:G,Склад!D:D,Таблица4[[#This Row],[Название]])-Таблица4[[#This Row],[Кол-во на 1 коробку]]</f>
        <v>9</v>
      </c>
      <c r="F42" s="60">
        <f>Таблица4[[#This Row],[Итого остаток]]/Таблица4[[#This Row],[Кол-во на 1 коробку]]</f>
        <v>9</v>
      </c>
    </row>
    <row r="43" spans="2:8" x14ac:dyDescent="0.3">
      <c r="B43" s="60">
        <v>40</v>
      </c>
      <c r="C43" s="55" t="s">
        <v>173</v>
      </c>
      <c r="D43" s="56">
        <v>2</v>
      </c>
      <c r="E43" s="56">
        <f>SUMIFS(Склад!G:G,Склад!D:D,Таблица4[[#This Row],[Название]])-Таблица4[[#This Row],[Кол-во на 1 коробку]]</f>
        <v>-2</v>
      </c>
      <c r="F43" s="60">
        <f>Таблица4[[#This Row],[Итого остаток]]/Таблица4[[#This Row],[Кол-во на 1 коробку]]</f>
        <v>-1</v>
      </c>
      <c r="H43" s="82"/>
    </row>
    <row r="44" spans="2:8" x14ac:dyDescent="0.3">
      <c r="B44" s="60">
        <v>41</v>
      </c>
      <c r="C44" s="55" t="s">
        <v>187</v>
      </c>
      <c r="D44" s="56">
        <v>2</v>
      </c>
      <c r="E44" s="56">
        <f>SUMIFS(Склад!G:G,Склад!D:D,Таблица4[[#This Row],[Название]])-Таблица4[[#This Row],[Кол-во на 1 коробку]]</f>
        <v>-2</v>
      </c>
      <c r="F44" s="60">
        <f>Таблица4[[#This Row],[Итого остаток]]/Таблица4[[#This Row],[Кол-во на 1 коробку]]</f>
        <v>-1</v>
      </c>
      <c r="H44" s="82"/>
    </row>
    <row r="45" spans="2:8" x14ac:dyDescent="0.3">
      <c r="B45" s="60">
        <v>42</v>
      </c>
      <c r="C45" s="55" t="s">
        <v>188</v>
      </c>
      <c r="D45" s="56">
        <v>1</v>
      </c>
      <c r="E45" s="56">
        <f>SUMIFS(Склад!G:G,Склад!D:D,Таблица4[[#This Row],[Название]])-Таблица4[[#This Row],[Кол-во на 1 коробку]]</f>
        <v>-1</v>
      </c>
      <c r="F45" s="60">
        <f>Таблица4[[#This Row],[Итого остаток]]/Таблица4[[#This Row],[Кол-во на 1 коробку]]</f>
        <v>-1</v>
      </c>
      <c r="H45" s="82"/>
    </row>
    <row r="46" spans="2:8" x14ac:dyDescent="0.3">
      <c r="B46" s="60">
        <v>43</v>
      </c>
      <c r="C46" s="55" t="s">
        <v>189</v>
      </c>
      <c r="D46" s="56">
        <v>1</v>
      </c>
      <c r="E46" s="56">
        <f>SUMIFS(Склад!G:G,Склад!D:D,Таблица4[[#This Row],[Название]])-Таблица4[[#This Row],[Кол-во на 1 коробку]]</f>
        <v>-1</v>
      </c>
      <c r="F46" s="60">
        <f>Таблица4[[#This Row],[Итого остаток]]/Таблица4[[#This Row],[Кол-во на 1 коробку]]</f>
        <v>-1</v>
      </c>
      <c r="H46" s="82"/>
    </row>
    <row r="47" spans="2:8" x14ac:dyDescent="0.3">
      <c r="B47" s="60">
        <v>44</v>
      </c>
      <c r="C47" s="55" t="s">
        <v>174</v>
      </c>
      <c r="D47" s="56">
        <v>1</v>
      </c>
      <c r="E47" s="56">
        <f>SUMIFS(Склад!G:G,Склад!D:D,Таблица4[[#This Row],[Название]])-Таблица4[[#This Row],[Кол-во на 1 коробку]]</f>
        <v>-1</v>
      </c>
      <c r="F47" s="60">
        <f>Таблица4[[#This Row],[Итого остаток]]/Таблица4[[#This Row],[Кол-во на 1 коробку]]</f>
        <v>-1</v>
      </c>
      <c r="H47" s="82"/>
    </row>
    <row r="48" spans="2:8" x14ac:dyDescent="0.3">
      <c r="B48" s="60">
        <v>45</v>
      </c>
      <c r="C48" s="55" t="s">
        <v>35</v>
      </c>
      <c r="D48" s="56">
        <v>1</v>
      </c>
      <c r="E48" s="56">
        <f>SUMIFS(Склад!G:G,Склад!D:D,Таблица4[[#This Row],[Название]])-Таблица4[[#This Row],[Кол-во на 1 коробку]]</f>
        <v>19</v>
      </c>
      <c r="F48" s="60">
        <f>Таблица4[[#This Row],[Итого остаток]]/Таблица4[[#This Row],[Кол-во на 1 коробку]]</f>
        <v>19</v>
      </c>
    </row>
    <row r="49" spans="2:9" x14ac:dyDescent="0.3">
      <c r="B49" s="60">
        <v>46</v>
      </c>
      <c r="C49" s="55" t="s">
        <v>162</v>
      </c>
      <c r="D49" s="56">
        <v>1</v>
      </c>
      <c r="E49" s="56">
        <f>SUMIFS(Склад!G:G,Склад!D:D,Таблица4[[#This Row],[Название]])-Таблица4[[#This Row],[Кол-во на 1 коробку]]</f>
        <v>9</v>
      </c>
      <c r="F49" s="60">
        <f>Таблица4[[#This Row],[Итого остаток]]/Таблица4[[#This Row],[Кол-во на 1 коробку]]</f>
        <v>9</v>
      </c>
    </row>
    <row r="50" spans="2:9" x14ac:dyDescent="0.3">
      <c r="B50" s="60">
        <v>47</v>
      </c>
      <c r="C50" s="55" t="s">
        <v>140</v>
      </c>
      <c r="D50" s="56">
        <v>1</v>
      </c>
      <c r="E50" s="56">
        <f>SUMIFS(Склад!G:G,Склад!D:D,Таблица4[[#This Row],[Название]])-Таблица4[[#This Row],[Кол-во на 1 коробку]]</f>
        <v>9</v>
      </c>
      <c r="F50" s="60">
        <f>Таблица4[[#This Row],[Итого остаток]]/Таблица4[[#This Row],[Кол-во на 1 коробку]]</f>
        <v>9</v>
      </c>
    </row>
    <row r="51" spans="2:9" x14ac:dyDescent="0.3">
      <c r="B51" s="60">
        <v>48</v>
      </c>
      <c r="C51" s="55" t="s">
        <v>141</v>
      </c>
      <c r="D51" s="56">
        <v>1</v>
      </c>
      <c r="E51" s="56">
        <f>SUMIFS(Склад!G:G,Склад!D:D,Таблица4[[#This Row],[Название]])-Таблица4[[#This Row],[Кол-во на 1 коробку]]</f>
        <v>9</v>
      </c>
      <c r="F51" s="60">
        <f>Таблица4[[#This Row],[Итого остаток]]/Таблица4[[#This Row],[Кол-во на 1 коробку]]</f>
        <v>9</v>
      </c>
    </row>
    <row r="52" spans="2:9" x14ac:dyDescent="0.3">
      <c r="B52" s="60">
        <v>49</v>
      </c>
      <c r="C52" s="55" t="s">
        <v>26</v>
      </c>
      <c r="D52" s="56">
        <v>1</v>
      </c>
      <c r="E52" s="56">
        <f>SUMIFS(Склад!G:G,Склад!D:D,Таблица4[[#This Row],[Название]])-Таблица4[[#This Row],[Кол-во на 1 коробку]]</f>
        <v>4</v>
      </c>
      <c r="F52" s="60">
        <f>Таблица4[[#This Row],[Итого остаток]]/Таблица4[[#This Row],[Кол-во на 1 коробку]]</f>
        <v>4</v>
      </c>
    </row>
    <row r="53" spans="2:9" x14ac:dyDescent="0.3">
      <c r="B53" s="60">
        <v>50</v>
      </c>
      <c r="C53" s="55" t="s">
        <v>28</v>
      </c>
      <c r="D53" s="56">
        <v>1</v>
      </c>
      <c r="E53" s="56">
        <f>SUMIFS(Склад!G:G,Склад!D:D,Таблица4[[#This Row],[Название]])-Таблица4[[#This Row],[Кол-во на 1 коробку]]</f>
        <v>9</v>
      </c>
      <c r="F53" s="60">
        <f>Таблица4[[#This Row],[Итого остаток]]/Таблица4[[#This Row],[Кол-во на 1 коробку]]</f>
        <v>9</v>
      </c>
    </row>
    <row r="54" spans="2:9" x14ac:dyDescent="0.3">
      <c r="B54" s="60">
        <v>51</v>
      </c>
      <c r="C54" s="55" t="s">
        <v>30</v>
      </c>
      <c r="D54" s="56">
        <v>1</v>
      </c>
      <c r="E54" s="56">
        <f>SUMIFS(Склад!G:G,Склад!D:D,Таблица4[[#This Row],[Название]])-Таблица4[[#This Row],[Кол-во на 1 коробку]]</f>
        <v>9</v>
      </c>
      <c r="F54" s="60">
        <f>Таблица4[[#This Row],[Итого остаток]]/Таблица4[[#This Row],[Кол-во на 1 коробку]]</f>
        <v>9</v>
      </c>
    </row>
    <row r="55" spans="2:9" x14ac:dyDescent="0.3">
      <c r="B55" s="60">
        <v>52</v>
      </c>
      <c r="C55" s="55" t="s">
        <v>175</v>
      </c>
      <c r="D55" s="56">
        <v>2</v>
      </c>
      <c r="E55" s="56">
        <f>SUMIFS(Склад!G:G,Склад!D:D,Таблица4[[#This Row],[Название]])-Таблица4[[#This Row],[Кол-во на 1 коробку]]</f>
        <v>-2</v>
      </c>
      <c r="F55" s="60">
        <f>Таблица4[[#This Row],[Итого остаток]]/Таблица4[[#This Row],[Кол-во на 1 коробку]]</f>
        <v>-1</v>
      </c>
      <c r="H55" s="82"/>
    </row>
    <row r="56" spans="2:9" x14ac:dyDescent="0.3">
      <c r="B56" s="60">
        <v>53</v>
      </c>
      <c r="C56" s="55" t="s">
        <v>143</v>
      </c>
      <c r="D56" s="56">
        <v>2</v>
      </c>
      <c r="E56" s="56">
        <f>SUMIFS(Склад!G:G,Склад!D:D,Таблица4[[#This Row],[Название]])-Таблица4[[#This Row],[Кол-во на 1 коробку]]</f>
        <v>18</v>
      </c>
      <c r="F56" s="60">
        <f>Таблица4[[#This Row],[Итого остаток]]/Таблица4[[#This Row],[Кол-во на 1 коробку]]</f>
        <v>9</v>
      </c>
    </row>
    <row r="57" spans="2:9" x14ac:dyDescent="0.3">
      <c r="B57" s="60">
        <v>54</v>
      </c>
      <c r="C57" s="55" t="s">
        <v>176</v>
      </c>
      <c r="D57" s="56">
        <v>3</v>
      </c>
      <c r="E57" s="56">
        <f>SUMIFS(Склад!G:G,Склад!D:D,Таблица4[[#This Row],[Название]])-Таблица4[[#This Row],[Кол-во на 1 коробку]]</f>
        <v>-3</v>
      </c>
      <c r="F57" s="60">
        <f>Таблица4[[#This Row],[Итого остаток]]/Таблица4[[#This Row],[Кол-во на 1 коробку]]</f>
        <v>-1</v>
      </c>
      <c r="H57" s="82"/>
      <c r="I57" t="s">
        <v>219</v>
      </c>
    </row>
    <row r="58" spans="2:9" x14ac:dyDescent="0.3">
      <c r="B58" s="60">
        <v>55</v>
      </c>
      <c r="C58" s="55" t="s">
        <v>34</v>
      </c>
      <c r="D58" s="56">
        <v>2</v>
      </c>
      <c r="E58" s="56">
        <f>SUMIFS(Склад!G:G,Склад!D:D,Таблица4[[#This Row],[Название]])-Таблица4[[#This Row],[Кол-во на 1 коробку]]</f>
        <v>18</v>
      </c>
      <c r="F58" s="60">
        <f>Таблица4[[#This Row],[Итого остаток]]/Таблица4[[#This Row],[Кол-во на 1 коробку]]</f>
        <v>9</v>
      </c>
    </row>
    <row r="59" spans="2:9" x14ac:dyDescent="0.3">
      <c r="B59" s="60">
        <v>56</v>
      </c>
      <c r="C59" s="55" t="s">
        <v>148</v>
      </c>
      <c r="D59" s="56">
        <v>2</v>
      </c>
      <c r="E59" s="56">
        <f>SUMIFS(Склад!G:G,Склад!D:D,Таблица4[[#This Row],[Название]])-Таблица4[[#This Row],[Кол-во на 1 коробку]]</f>
        <v>10</v>
      </c>
      <c r="F59" s="60">
        <f>Таблица4[[#This Row],[Итого остаток]]/Таблица4[[#This Row],[Кол-во на 1 коробку]]</f>
        <v>5</v>
      </c>
    </row>
    <row r="60" spans="2:9" x14ac:dyDescent="0.3">
      <c r="B60" s="60">
        <v>57</v>
      </c>
      <c r="C60" s="55" t="s">
        <v>147</v>
      </c>
      <c r="D60" s="56">
        <v>2</v>
      </c>
      <c r="E60" s="56">
        <f>SUMIFS(Склад!G:G,Склад!D:D,Таблица4[[#This Row],[Название]])-Таблица4[[#This Row],[Кол-во на 1 коробку]]</f>
        <v>8</v>
      </c>
      <c r="F60" s="60">
        <f>Таблица4[[#This Row],[Итого остаток]]/Таблица4[[#This Row],[Кол-во на 1 коробку]]</f>
        <v>4</v>
      </c>
    </row>
    <row r="61" spans="2:9" x14ac:dyDescent="0.3">
      <c r="B61" s="60">
        <v>58</v>
      </c>
      <c r="C61" s="55" t="s">
        <v>190</v>
      </c>
      <c r="D61" s="56">
        <v>2</v>
      </c>
      <c r="E61" s="56">
        <f>SUMIFS(Склад!G:G,Склад!D:D,Таблица4[[#This Row],[Название]])-Таблица4[[#This Row],[Кол-во на 1 коробку]]</f>
        <v>-2</v>
      </c>
      <c r="F61" s="60">
        <f>Таблица4[[#This Row],[Итого остаток]]/Таблица4[[#This Row],[Кол-во на 1 коробку]]</f>
        <v>-1</v>
      </c>
      <c r="H61" s="82"/>
    </row>
    <row r="62" spans="2:9" x14ac:dyDescent="0.3">
      <c r="B62" s="60">
        <v>59</v>
      </c>
      <c r="C62" s="55" t="s">
        <v>149</v>
      </c>
      <c r="D62" s="56">
        <v>2</v>
      </c>
      <c r="E62" s="56">
        <f>SUMIFS(Склад!G:G,Склад!D:D,Таблица4[[#This Row],[Название]])-Таблица4[[#This Row],[Кол-во на 1 коробку]]</f>
        <v>98</v>
      </c>
      <c r="F62" s="60">
        <f>Таблица4[[#This Row],[Итого остаток]]/Таблица4[[#This Row],[Кол-во на 1 коробку]]</f>
        <v>49</v>
      </c>
    </row>
    <row r="63" spans="2:9" x14ac:dyDescent="0.3">
      <c r="B63" s="60">
        <v>60</v>
      </c>
      <c r="C63" s="55" t="s">
        <v>150</v>
      </c>
      <c r="D63" s="56">
        <v>1</v>
      </c>
      <c r="E63" s="56">
        <f>SUMIFS(Склад!G:G,Склад!D:D,Таблица4[[#This Row],[Название]])-Таблица4[[#This Row],[Кол-во на 1 коробку]]</f>
        <v>88</v>
      </c>
      <c r="F63" s="60">
        <f>Таблица4[[#This Row],[Итого остаток]]/Таблица4[[#This Row],[Кол-во на 1 коробку]]</f>
        <v>88</v>
      </c>
    </row>
    <row r="64" spans="2:9" x14ac:dyDescent="0.3">
      <c r="B64" s="60">
        <v>61</v>
      </c>
      <c r="C64" s="55" t="s">
        <v>41</v>
      </c>
      <c r="D64" s="56">
        <v>1</v>
      </c>
      <c r="E64" s="56">
        <f>SUMIFS(Склад!G:G,Склад!D:D,Таблица4[[#This Row],[Название]])-Таблица4[[#This Row],[Кол-во на 1 коробку]]</f>
        <v>9</v>
      </c>
      <c r="F64" s="60">
        <f>Таблица4[[#This Row],[Итого остаток]]/Таблица4[[#This Row],[Кол-во на 1 коробку]]</f>
        <v>9</v>
      </c>
      <c r="H64" s="82"/>
    </row>
    <row r="65" spans="2:6" x14ac:dyDescent="0.3">
      <c r="B65" s="60">
        <v>62</v>
      </c>
      <c r="C65" s="55" t="s">
        <v>124</v>
      </c>
      <c r="D65" s="56">
        <v>5</v>
      </c>
      <c r="E65" s="56">
        <f>SUMIFS(Склад!G:G,Склад!D:D,Таблица4[[#This Row],[Название]])-Таблица4[[#This Row],[Кол-во на 1 коробку]]</f>
        <v>45</v>
      </c>
      <c r="F65" s="60">
        <f>Таблица4[[#This Row],[Итого остаток]]/Таблица4[[#This Row],[Кол-во на 1 коробку]]</f>
        <v>9</v>
      </c>
    </row>
    <row r="66" spans="2:6" x14ac:dyDescent="0.3">
      <c r="B66" s="60">
        <v>63</v>
      </c>
      <c r="C66" s="55" t="s">
        <v>120</v>
      </c>
      <c r="D66" s="56">
        <v>9</v>
      </c>
      <c r="E66" s="56">
        <f>SUMIFS(Склад!G:G,Склад!D:D,Таблица4[[#This Row],[Название]])-Таблица4[[#This Row],[Кол-во на 1 коробку]]</f>
        <v>91</v>
      </c>
      <c r="F66" s="60">
        <f>Таблица4[[#This Row],[Итого остаток]]/Таблица4[[#This Row],[Кол-во на 1 коробку]]</f>
        <v>10.111111111111111</v>
      </c>
    </row>
    <row r="67" spans="2:6" x14ac:dyDescent="0.3">
      <c r="B67" s="60">
        <v>64</v>
      </c>
      <c r="C67" s="55" t="s">
        <v>42</v>
      </c>
      <c r="D67" s="56">
        <v>10</v>
      </c>
      <c r="E67" s="56">
        <f>SUMIFS(Склад!G:G,Склад!D:D,Таблица4[[#This Row],[Название]])-Таблица4[[#This Row],[Кол-во на 1 коробку]]</f>
        <v>90</v>
      </c>
      <c r="F67" s="60">
        <f>Таблица4[[#This Row],[Итого остаток]]/Таблица4[[#This Row],[Кол-во на 1 коробку]]</f>
        <v>9</v>
      </c>
    </row>
    <row r="68" spans="2:6" x14ac:dyDescent="0.3">
      <c r="B68" s="60">
        <v>65</v>
      </c>
      <c r="C68" s="55" t="s">
        <v>122</v>
      </c>
      <c r="D68" s="56">
        <v>14</v>
      </c>
      <c r="E68" s="56">
        <f>SUMIFS(Склад!G:G,Склад!D:D,Таблица4[[#This Row],[Название]])-Таблица4[[#This Row],[Кол-во на 1 коробку]]</f>
        <v>186</v>
      </c>
      <c r="F68" s="60">
        <f>Таблица4[[#This Row],[Итого остаток]]/Таблица4[[#This Row],[Кол-во на 1 коробку]]</f>
        <v>13.285714285714286</v>
      </c>
    </row>
    <row r="69" spans="2:6" x14ac:dyDescent="0.3">
      <c r="B69" s="60">
        <v>66</v>
      </c>
      <c r="C69" s="55" t="s">
        <v>213</v>
      </c>
      <c r="D69" s="56">
        <v>8</v>
      </c>
      <c r="E69" s="56">
        <f>SUMIFS(Склад!G:G,Склад!D:D,Таблица4[[#This Row],[Название]])-Таблица4[[#This Row],[Кол-во на 1 коробку]]</f>
        <v>92</v>
      </c>
      <c r="F69" s="60">
        <f>Таблица4[[#This Row],[Итого остаток]]/Таблица4[[#This Row],[Кол-во на 1 коробку]]</f>
        <v>11.5</v>
      </c>
    </row>
    <row r="70" spans="2:6" x14ac:dyDescent="0.3">
      <c r="B70" s="60">
        <v>67</v>
      </c>
      <c r="C70" s="55" t="s">
        <v>43</v>
      </c>
      <c r="D70" s="56">
        <v>2</v>
      </c>
      <c r="E70" s="56">
        <f>SUMIFS(Склад!G:G,Склад!D:D,Таблица4[[#This Row],[Название]])-Таблица4[[#This Row],[Кол-во на 1 коробку]]</f>
        <v>18</v>
      </c>
      <c r="F70" s="60">
        <f>Таблица4[[#This Row],[Итого остаток]]/Таблица4[[#This Row],[Кол-во на 1 коробку]]</f>
        <v>9</v>
      </c>
    </row>
    <row r="71" spans="2:6" x14ac:dyDescent="0.3">
      <c r="B71" s="60">
        <v>68</v>
      </c>
      <c r="C71" s="55" t="s">
        <v>44</v>
      </c>
      <c r="D71" s="56">
        <v>1</v>
      </c>
      <c r="E71" s="56">
        <f>SUMIFS(Склад!G:G,Склад!D:D,Таблица4[[#This Row],[Название]])-Таблица4[[#This Row],[Кол-во на 1 коробку]]</f>
        <v>9</v>
      </c>
      <c r="F71" s="60">
        <f>Таблица4[[#This Row],[Итого остаток]]/Таблица4[[#This Row],[Кол-во на 1 коробку]]</f>
        <v>9</v>
      </c>
    </row>
    <row r="72" spans="2:6" x14ac:dyDescent="0.3">
      <c r="B72" s="60">
        <v>69</v>
      </c>
      <c r="C72" s="55" t="s">
        <v>45</v>
      </c>
      <c r="D72" s="56">
        <v>1</v>
      </c>
      <c r="E72" s="56">
        <f>SUMIFS(Склад!G:G,Склад!D:D,Таблица4[[#This Row],[Название]])-Таблица4[[#This Row],[Кол-во на 1 коробку]]</f>
        <v>9</v>
      </c>
      <c r="F72" s="60">
        <f>Таблица4[[#This Row],[Итого остаток]]/Таблица4[[#This Row],[Кол-во на 1 коробку]]</f>
        <v>9</v>
      </c>
    </row>
    <row r="73" spans="2:6" x14ac:dyDescent="0.3">
      <c r="B73" s="60">
        <v>70</v>
      </c>
      <c r="C73" s="55" t="s">
        <v>52</v>
      </c>
      <c r="D73" s="56">
        <v>2</v>
      </c>
      <c r="E73" s="56">
        <f>SUMIFS(Склад!G:G,Склад!D:D,Таблица4[[#This Row],[Название]])-Таблица4[[#This Row],[Кол-во на 1 коробку]]</f>
        <v>18</v>
      </c>
      <c r="F73" s="60">
        <f>Таблица4[[#This Row],[Итого остаток]]/Таблица4[[#This Row],[Кол-во на 1 коробку]]</f>
        <v>9</v>
      </c>
    </row>
    <row r="74" spans="2:6" x14ac:dyDescent="0.3">
      <c r="B74" s="60">
        <v>71</v>
      </c>
      <c r="C74" s="55" t="s">
        <v>53</v>
      </c>
      <c r="D74" s="56">
        <v>6</v>
      </c>
      <c r="E74" s="56">
        <f>SUMIFS(Склад!G:G,Склад!D:D,Таблица4[[#This Row],[Название]])-Таблица4[[#This Row],[Кол-во на 1 коробку]]</f>
        <v>44</v>
      </c>
      <c r="F74" s="60">
        <f>Таблица4[[#This Row],[Итого остаток]]/Таблица4[[#This Row],[Кол-во на 1 коробку]]</f>
        <v>7.333333333333333</v>
      </c>
    </row>
    <row r="75" spans="2:6" x14ac:dyDescent="0.3">
      <c r="B75" s="60">
        <v>72</v>
      </c>
      <c r="C75" s="55" t="s">
        <v>54</v>
      </c>
      <c r="D75" s="56">
        <v>2</v>
      </c>
      <c r="E75" s="56">
        <f>SUMIFS(Склад!G:G,Склад!D:D,Таблица4[[#This Row],[Название]])-Таблица4[[#This Row],[Кол-во на 1 коробку]]</f>
        <v>18</v>
      </c>
      <c r="F75" s="60">
        <f>Таблица4[[#This Row],[Итого остаток]]/Таблица4[[#This Row],[Кол-во на 1 коробку]]</f>
        <v>9</v>
      </c>
    </row>
    <row r="76" spans="2:6" x14ac:dyDescent="0.3">
      <c r="B76" s="60">
        <v>73</v>
      </c>
      <c r="C76" s="55" t="s">
        <v>55</v>
      </c>
      <c r="D76" s="56">
        <v>1</v>
      </c>
      <c r="E76" s="56">
        <f>SUMIFS(Склад!G:G,Склад!D:D,Таблица4[[#This Row],[Название]])-Таблица4[[#This Row],[Кол-во на 1 коробку]]</f>
        <v>9</v>
      </c>
      <c r="F76" s="60">
        <f>Таблица4[[#This Row],[Итого остаток]]/Таблица4[[#This Row],[Кол-во на 1 коробку]]</f>
        <v>9</v>
      </c>
    </row>
    <row r="77" spans="2:6" x14ac:dyDescent="0.3">
      <c r="B77" s="60">
        <v>74</v>
      </c>
      <c r="C77" s="55" t="s">
        <v>214</v>
      </c>
      <c r="D77" s="56">
        <v>1</v>
      </c>
      <c r="E77" s="56">
        <f>SUMIFS(Склад!G:G,Склад!D:D,Таблица4[[#This Row],[Название]])-Таблица4[[#This Row],[Кол-во на 1 коробку]]</f>
        <v>9</v>
      </c>
      <c r="F77" s="60">
        <f>Таблица4[[#This Row],[Итого остаток]]/Таблица4[[#This Row],[Кол-во на 1 коробку]]</f>
        <v>9</v>
      </c>
    </row>
    <row r="78" spans="2:6" x14ac:dyDescent="0.3">
      <c r="B78" s="60">
        <v>75</v>
      </c>
      <c r="C78" s="55" t="s">
        <v>46</v>
      </c>
      <c r="D78" s="56">
        <v>2</v>
      </c>
      <c r="E78" s="56">
        <f>SUMIFS(Склад!G:G,Склад!D:D,Таблица4[[#This Row],[Название]])-Таблица4[[#This Row],[Кол-во на 1 коробку]]</f>
        <v>18</v>
      </c>
      <c r="F78" s="60">
        <f>Таблица4[[#This Row],[Итого остаток]]/Таблица4[[#This Row],[Кол-во на 1 коробку]]</f>
        <v>9</v>
      </c>
    </row>
    <row r="79" spans="2:6" x14ac:dyDescent="0.3">
      <c r="B79" s="60">
        <v>76</v>
      </c>
      <c r="C79" s="55" t="s">
        <v>47</v>
      </c>
      <c r="D79" s="56">
        <v>1</v>
      </c>
      <c r="E79" s="56">
        <f>SUMIFS(Склад!G:G,Склад!D:D,Таблица4[[#This Row],[Название]])-Таблица4[[#This Row],[Кол-во на 1 коробку]]</f>
        <v>9</v>
      </c>
      <c r="F79" s="60">
        <f>Таблица4[[#This Row],[Итого остаток]]/Таблица4[[#This Row],[Кол-во на 1 коробку]]</f>
        <v>9</v>
      </c>
    </row>
    <row r="80" spans="2:6" x14ac:dyDescent="0.3">
      <c r="B80" s="60">
        <v>77</v>
      </c>
      <c r="C80" s="55" t="s">
        <v>48</v>
      </c>
      <c r="D80" s="56">
        <v>1</v>
      </c>
      <c r="E80" s="56">
        <f>SUMIFS(Склад!G:G,Склад!D:D,Таблица4[[#This Row],[Название]])-Таблица4[[#This Row],[Кол-во на 1 коробку]]</f>
        <v>9</v>
      </c>
      <c r="F80" s="60">
        <f>Таблица4[[#This Row],[Итого остаток]]/Таблица4[[#This Row],[Кол-во на 1 коробку]]</f>
        <v>9</v>
      </c>
    </row>
    <row r="81" spans="2:9" x14ac:dyDescent="0.3">
      <c r="B81" s="60">
        <v>78</v>
      </c>
      <c r="C81" s="55" t="s">
        <v>49</v>
      </c>
      <c r="D81" s="56">
        <v>1</v>
      </c>
      <c r="E81" s="56">
        <f>SUMIFS(Склад!G:G,Склад!D:D,Таблица4[[#This Row],[Название]])-Таблица4[[#This Row],[Кол-во на 1 коробку]]</f>
        <v>9</v>
      </c>
      <c r="F81" s="60">
        <f>Таблица4[[#This Row],[Итого остаток]]/Таблица4[[#This Row],[Кол-во на 1 коробку]]</f>
        <v>9</v>
      </c>
    </row>
    <row r="82" spans="2:9" x14ac:dyDescent="0.3">
      <c r="B82" s="60">
        <v>79</v>
      </c>
      <c r="C82" s="55" t="s">
        <v>50</v>
      </c>
      <c r="D82" s="56">
        <v>1</v>
      </c>
      <c r="E82" s="56">
        <f>SUMIFS(Склад!G:G,Склад!D:D,Таблица4[[#This Row],[Название]])-Таблица4[[#This Row],[Кол-во на 1 коробку]]</f>
        <v>9</v>
      </c>
      <c r="F82" s="60">
        <f>Таблица4[[#This Row],[Итого остаток]]/Таблица4[[#This Row],[Кол-во на 1 коробку]]</f>
        <v>9</v>
      </c>
    </row>
    <row r="83" spans="2:9" x14ac:dyDescent="0.3">
      <c r="B83" s="60">
        <v>80</v>
      </c>
      <c r="C83" s="55" t="s">
        <v>51</v>
      </c>
      <c r="D83" s="56">
        <v>8</v>
      </c>
      <c r="E83" s="56">
        <f>SUMIFS(Склад!G:G,Склад!D:D,Таблица4[[#This Row],[Название]])-Таблица4[[#This Row],[Кол-во на 1 коробку]]</f>
        <v>92</v>
      </c>
      <c r="F83" s="60">
        <f>Таблица4[[#This Row],[Итого остаток]]/Таблица4[[#This Row],[Кол-во на 1 коробку]]</f>
        <v>11.5</v>
      </c>
    </row>
    <row r="84" spans="2:9" x14ac:dyDescent="0.3">
      <c r="B84" s="60">
        <v>81</v>
      </c>
      <c r="C84" s="55" t="s">
        <v>177</v>
      </c>
      <c r="D84" s="56">
        <v>1</v>
      </c>
      <c r="E84" s="56">
        <f>SUMIFS(Склад!G:G,Склад!D:D,Таблица4[[#This Row],[Название]])-Таблица4[[#This Row],[Кол-во на 1 коробку]]</f>
        <v>-1</v>
      </c>
      <c r="F84" s="60">
        <f>Таблица4[[#This Row],[Итого остаток]]/Таблица4[[#This Row],[Кол-во на 1 коробку]]</f>
        <v>-1</v>
      </c>
      <c r="H84" s="82"/>
      <c r="I84" t="s">
        <v>220</v>
      </c>
    </row>
    <row r="85" spans="2:9" x14ac:dyDescent="0.3">
      <c r="B85" s="60">
        <v>82</v>
      </c>
      <c r="C85" s="55" t="s">
        <v>56</v>
      </c>
      <c r="D85" s="56">
        <v>1</v>
      </c>
      <c r="E85" s="56">
        <f>SUMIFS(Склад!G:G,Склад!D:D,Таблица4[[#This Row],[Название]])-Таблица4[[#This Row],[Кол-во на 1 коробку]]</f>
        <v>9</v>
      </c>
      <c r="F85" s="60">
        <f>Таблица4[[#This Row],[Итого остаток]]/Таблица4[[#This Row],[Кол-во на 1 коробку]]</f>
        <v>9</v>
      </c>
    </row>
    <row r="86" spans="2:9" x14ac:dyDescent="0.3">
      <c r="B86" s="60">
        <v>83</v>
      </c>
      <c r="C86" s="55" t="s">
        <v>201</v>
      </c>
      <c r="D86" s="56">
        <v>1</v>
      </c>
      <c r="E86" s="56">
        <f>SUMIFS(Склад!G:G,Склад!D:D,Таблица4[[#This Row],[Название]])-Таблица4[[#This Row],[Кол-во на 1 коробку]]</f>
        <v>9</v>
      </c>
      <c r="F86" s="60">
        <f>Таблица4[[#This Row],[Итого остаток]]/Таблица4[[#This Row],[Кол-во на 1 коробку]]</f>
        <v>9</v>
      </c>
    </row>
    <row r="87" spans="2:9" x14ac:dyDescent="0.3">
      <c r="B87" s="60">
        <v>84</v>
      </c>
      <c r="C87" s="60" t="s">
        <v>57</v>
      </c>
      <c r="D87" s="60">
        <v>1</v>
      </c>
      <c r="E87" s="60">
        <f>SUMIFS(Склад!G:G,Склад!D:D,Таблица4[[#This Row],[Название]])-Таблица4[[#This Row],[Кол-во на 1 коробку]]</f>
        <v>9</v>
      </c>
      <c r="F87" s="60">
        <f>Таблица4[[#This Row],[Итого остаток]]/Таблица4[[#This Row],[Кол-во на 1 коробку]]</f>
        <v>9</v>
      </c>
    </row>
    <row r="88" spans="2:9" x14ac:dyDescent="0.3">
      <c r="B88" s="60">
        <v>85</v>
      </c>
      <c r="C88" s="60" t="s">
        <v>130</v>
      </c>
      <c r="D88" s="60">
        <v>2</v>
      </c>
      <c r="E88" s="60">
        <f>SUMIFS(Склад!G:G,Склад!D:D,Таблица4[[#This Row],[Название]])-Таблица4[[#This Row],[Кол-во на 1 коробку]]</f>
        <v>18</v>
      </c>
      <c r="F88" s="60">
        <f>Таблица4[[#This Row],[Итого остаток]]/Таблица4[[#This Row],[Кол-во на 1 коробку]]</f>
        <v>9</v>
      </c>
    </row>
    <row r="89" spans="2:9" x14ac:dyDescent="0.3">
      <c r="B89" s="60">
        <v>86</v>
      </c>
      <c r="C89" s="60" t="s">
        <v>178</v>
      </c>
      <c r="D89" s="60">
        <v>2</v>
      </c>
      <c r="E89" s="60">
        <f>SUMIFS(Склад!G:G,Склад!D:D,Таблица4[[#This Row],[Название]])-Таблица4[[#This Row],[Кол-во на 1 коробку]]</f>
        <v>-2</v>
      </c>
      <c r="F89" s="60">
        <f>Таблица4[[#This Row],[Итого остаток]]/Таблица4[[#This Row],[Кол-во на 1 коробку]]</f>
        <v>-1</v>
      </c>
      <c r="H89" s="82"/>
      <c r="I89" t="s">
        <v>221</v>
      </c>
    </row>
    <row r="90" spans="2:9" x14ac:dyDescent="0.3">
      <c r="B90" s="60">
        <v>87</v>
      </c>
      <c r="C90" s="60" t="s">
        <v>132</v>
      </c>
      <c r="D90">
        <v>6</v>
      </c>
      <c r="E90">
        <f>SUMIFS(Склад!G:G,Склад!D:D,Таблица4[[#This Row],[Название]])-Таблица4[[#This Row],[Кол-во на 1 коробку]]</f>
        <v>54</v>
      </c>
      <c r="F90" s="60">
        <f>Таблица4[[#This Row],[Итого остаток]]/Таблица4[[#This Row],[Кол-во на 1 коробку]]</f>
        <v>9</v>
      </c>
    </row>
    <row r="91" spans="2:9" x14ac:dyDescent="0.3">
      <c r="B91" s="60">
        <v>88</v>
      </c>
      <c r="C91" s="55" t="s">
        <v>134</v>
      </c>
      <c r="D91" s="56">
        <v>1</v>
      </c>
      <c r="E91" s="56">
        <f>SUMIFS(Склад!G:G,Склад!D:D,Таблица4[[#This Row],[Название]])-Таблица4[[#This Row],[Кол-во на 1 коробку]]</f>
        <v>9</v>
      </c>
      <c r="F91" s="60">
        <f>Таблица4[[#This Row],[Итого остаток]]/Таблица4[[#This Row],[Кол-во на 1 коробку]]</f>
        <v>9</v>
      </c>
    </row>
    <row r="92" spans="2:9" x14ac:dyDescent="0.3">
      <c r="B92" s="60">
        <v>89</v>
      </c>
      <c r="C92" s="55" t="s">
        <v>58</v>
      </c>
      <c r="D92" s="56">
        <v>1</v>
      </c>
      <c r="E92" s="56">
        <f>SUMIFS(Склад!G:G,Склад!D:D,Таблица4[[#This Row],[Название]])-Таблица4[[#This Row],[Кол-во на 1 коробку]]</f>
        <v>9</v>
      </c>
      <c r="F92" s="60">
        <f>Таблица4[[#This Row],[Итого остаток]]/Таблица4[[#This Row],[Кол-во на 1 коробку]]</f>
        <v>9</v>
      </c>
      <c r="H92" s="84"/>
    </row>
    <row r="93" spans="2:9" x14ac:dyDescent="0.3">
      <c r="B93" s="60">
        <v>90</v>
      </c>
      <c r="C93" s="55" t="s">
        <v>59</v>
      </c>
      <c r="D93" s="56">
        <v>1</v>
      </c>
      <c r="E93" s="56">
        <f>SUMIFS(Склад!G:G,Склад!D:D,Таблица4[[#This Row],[Название]])-Таблица4[[#This Row],[Кол-во на 1 коробку]]</f>
        <v>9</v>
      </c>
      <c r="F93" s="60">
        <f>Таблица4[[#This Row],[Итого остаток]]/Таблица4[[#This Row],[Кол-во на 1 коробку]]</f>
        <v>9</v>
      </c>
      <c r="H93" s="84"/>
    </row>
    <row r="94" spans="2:9" x14ac:dyDescent="0.3">
      <c r="B94" s="60">
        <v>91</v>
      </c>
      <c r="C94" s="55" t="s">
        <v>179</v>
      </c>
      <c r="D94" s="56">
        <v>1</v>
      </c>
      <c r="E94" s="56">
        <f>SUMIFS(Склад!G:G,Склад!D:D,Таблица4[[#This Row],[Название]])-Таблица4[[#This Row],[Кол-во на 1 коробку]]</f>
        <v>-1</v>
      </c>
      <c r="F94" s="60">
        <f>Таблица4[[#This Row],[Итого остаток]]/Таблица4[[#This Row],[Кол-во на 1 коробку]]</f>
        <v>-1</v>
      </c>
      <c r="H94" s="82"/>
    </row>
    <row r="95" spans="2:9" x14ac:dyDescent="0.3">
      <c r="B95" s="60">
        <v>92</v>
      </c>
      <c r="C95" s="55" t="s">
        <v>180</v>
      </c>
      <c r="D95" s="56">
        <v>1</v>
      </c>
      <c r="E95" s="56">
        <f>SUMIFS(Склад!G:G,Склад!D:D,Таблица4[[#This Row],[Название]])-Таблица4[[#This Row],[Кол-во на 1 коробку]]</f>
        <v>-1</v>
      </c>
      <c r="F95" s="60">
        <f>Таблица4[[#This Row],[Итого остаток]]/Таблица4[[#This Row],[Кол-во на 1 коробку]]</f>
        <v>-1</v>
      </c>
      <c r="H95" s="82"/>
      <c r="I95" t="s">
        <v>222</v>
      </c>
    </row>
    <row r="96" spans="2:9" x14ac:dyDescent="0.3">
      <c r="B96" s="60">
        <v>93</v>
      </c>
      <c r="C96" s="55" t="s">
        <v>135</v>
      </c>
      <c r="D96" s="56">
        <v>2</v>
      </c>
      <c r="E96" s="56">
        <f>SUMIFS(Склад!G:G,Склад!D:D,Таблица4[[#This Row],[Название]])-Таблица4[[#This Row],[Кол-во на 1 коробку]]</f>
        <v>18</v>
      </c>
      <c r="F96" s="60">
        <f>Таблица4[[#This Row],[Итого остаток]]/Таблица4[[#This Row],[Кол-во на 1 коробку]]</f>
        <v>9</v>
      </c>
    </row>
    <row r="97" spans="2:9" x14ac:dyDescent="0.3">
      <c r="B97" s="60">
        <v>94</v>
      </c>
      <c r="C97" s="55" t="s">
        <v>136</v>
      </c>
      <c r="D97" s="56">
        <v>1</v>
      </c>
      <c r="E97" s="56">
        <f>SUMIFS(Склад!G:G,Склад!D:D,Таблица4[[#This Row],[Название]])-Таблица4[[#This Row],[Кол-во на 1 коробку]]</f>
        <v>9</v>
      </c>
      <c r="F97" s="60">
        <f>Таблица4[[#This Row],[Итого остаток]]/Таблица4[[#This Row],[Кол-во на 1 коробку]]</f>
        <v>9</v>
      </c>
    </row>
    <row r="98" spans="2:9" x14ac:dyDescent="0.3">
      <c r="B98" s="60">
        <v>95</v>
      </c>
      <c r="C98" s="55" t="s">
        <v>181</v>
      </c>
      <c r="D98" s="56">
        <v>1</v>
      </c>
      <c r="E98" s="56">
        <f>SUMIFS(Склад!G:G,Склад!D:D,Таблица4[[#This Row],[Название]])-Таблица4[[#This Row],[Кол-во на 1 коробку]]</f>
        <v>9</v>
      </c>
      <c r="F98" s="60">
        <f>Таблица4[[#This Row],[Итого остаток]]/Таблица4[[#This Row],[Кол-во на 1 коробку]]</f>
        <v>9</v>
      </c>
      <c r="H98" s="82"/>
    </row>
    <row r="99" spans="2:9" x14ac:dyDescent="0.3">
      <c r="B99" s="60">
        <v>96</v>
      </c>
      <c r="C99" s="55" t="s">
        <v>62</v>
      </c>
      <c r="D99" s="56">
        <v>1</v>
      </c>
      <c r="E99" s="56">
        <f>SUMIFS(Склад!G:G,Склад!D:D,Таблица4[[#This Row],[Название]])-Таблица4[[#This Row],[Кол-во на 1 коробку]]</f>
        <v>9</v>
      </c>
      <c r="F99" s="60">
        <f>Таблица4[[#This Row],[Итого остаток]]/Таблица4[[#This Row],[Кол-во на 1 коробку]]</f>
        <v>9</v>
      </c>
      <c r="H99" s="85"/>
    </row>
    <row r="100" spans="2:9" x14ac:dyDescent="0.3">
      <c r="B100" s="60">
        <v>97</v>
      </c>
      <c r="C100" s="55" t="s">
        <v>60</v>
      </c>
      <c r="D100" s="56">
        <v>1</v>
      </c>
      <c r="E100" s="56">
        <f>SUMIFS(Склад!G:G,Склад!D:D,Таблица4[[#This Row],[Название]])-Таблица4[[#This Row],[Кол-во на 1 коробку]]</f>
        <v>9</v>
      </c>
      <c r="F100" s="60">
        <f>Таблица4[[#This Row],[Итого остаток]]/Таблица4[[#This Row],[Кол-во на 1 коробку]]</f>
        <v>9</v>
      </c>
    </row>
    <row r="101" spans="2:9" x14ac:dyDescent="0.3">
      <c r="B101" s="60">
        <v>98</v>
      </c>
      <c r="C101" s="55" t="s">
        <v>191</v>
      </c>
      <c r="D101" s="56">
        <v>2</v>
      </c>
      <c r="E101" s="56">
        <f>SUMIFS(Склад!G:G,Склад!D:D,Таблица4[[#This Row],[Название]])-Таблица4[[#This Row],[Кол-во на 1 коробку]]</f>
        <v>-2</v>
      </c>
      <c r="F101" s="60">
        <f>Таблица4[[#This Row],[Итого остаток]]/Таблица4[[#This Row],[Кол-во на 1 коробку]]</f>
        <v>-1</v>
      </c>
      <c r="H101" s="82"/>
    </row>
    <row r="102" spans="2:9" x14ac:dyDescent="0.3">
      <c r="B102" s="60">
        <v>99</v>
      </c>
      <c r="C102" s="55" t="s">
        <v>61</v>
      </c>
      <c r="D102" s="56">
        <v>1</v>
      </c>
      <c r="E102" s="56">
        <f>SUMIFS(Склад!G:G,Склад!D:D,Таблица4[[#This Row],[Название]])-Таблица4[[#This Row],[Кол-во на 1 коробку]]</f>
        <v>9</v>
      </c>
      <c r="F102" s="60">
        <f>Таблица4[[#This Row],[Итого остаток]]/Таблица4[[#This Row],[Кол-во на 1 коробку]]</f>
        <v>9</v>
      </c>
    </row>
    <row r="103" spans="2:9" x14ac:dyDescent="0.3">
      <c r="B103" s="60">
        <v>100</v>
      </c>
      <c r="C103" s="55" t="s">
        <v>242</v>
      </c>
      <c r="D103" s="56">
        <v>2</v>
      </c>
      <c r="E103" s="56">
        <f>SUMIFS(Склад!G:G,Склад!D:D,Таблица4[[#This Row],[Название]])-Таблица4[[#This Row],[Кол-во на 1 коробку]]</f>
        <v>18</v>
      </c>
      <c r="F103" s="60">
        <f>Таблица4[[#This Row],[Итого остаток]]/Таблица4[[#This Row],[Кол-во на 1 коробку]]</f>
        <v>9</v>
      </c>
      <c r="H103" s="82"/>
    </row>
    <row r="104" spans="2:9" x14ac:dyDescent="0.3">
      <c r="B104" s="60">
        <v>101</v>
      </c>
      <c r="C104" s="55" t="s">
        <v>215</v>
      </c>
      <c r="D104" s="56">
        <v>1</v>
      </c>
      <c r="E104" s="56">
        <f>SUMIFS(Склад!G:G,Склад!D:D,Таблица4[[#This Row],[Название]])-Таблица4[[#This Row],[Кол-во на 1 коробку]]</f>
        <v>9</v>
      </c>
      <c r="F104" s="60">
        <f>Таблица4[[#This Row],[Итого остаток]]/Таблица4[[#This Row],[Кол-во на 1 коробку]]</f>
        <v>9</v>
      </c>
    </row>
    <row r="105" spans="2:9" x14ac:dyDescent="0.3">
      <c r="B105" s="60">
        <v>102</v>
      </c>
      <c r="C105" s="55" t="s">
        <v>64</v>
      </c>
      <c r="D105" s="56">
        <v>1</v>
      </c>
      <c r="E105" s="56">
        <f>SUMIFS(Склад!G:G,Склад!D:D,Таблица4[[#This Row],[Название]])-Таблица4[[#This Row],[Кол-во на 1 коробку]]</f>
        <v>9</v>
      </c>
      <c r="F105" s="60">
        <f>Таблица4[[#This Row],[Итого остаток]]/Таблица4[[#This Row],[Кол-во на 1 коробку]]</f>
        <v>9</v>
      </c>
    </row>
    <row r="106" spans="2:9" x14ac:dyDescent="0.3">
      <c r="B106" s="60">
        <v>103</v>
      </c>
      <c r="C106" s="60" t="s">
        <v>101</v>
      </c>
      <c r="D106" s="60">
        <v>1</v>
      </c>
      <c r="E106" s="60">
        <f>SUMIFS(Склад!G:G,Склад!D:D,Таблица4[[#This Row],[Название]])-Таблица4[[#This Row],[Кол-во на 1 коробку]]</f>
        <v>9</v>
      </c>
      <c r="F106" s="60">
        <f>Таблица4[[#This Row],[Итого остаток]]/Таблица4[[#This Row],[Кол-во на 1 коробку]]</f>
        <v>9</v>
      </c>
      <c r="H106" s="85"/>
    </row>
    <row r="107" spans="2:9" x14ac:dyDescent="0.3">
      <c r="B107" s="60">
        <v>104</v>
      </c>
      <c r="C107" s="60" t="s">
        <v>182</v>
      </c>
      <c r="D107" s="60">
        <v>1</v>
      </c>
      <c r="E107" s="60">
        <f>SUMIFS(Склад!G:G,Склад!D:D,Таблица4[[#This Row],[Название]])-Таблица4[[#This Row],[Кол-во на 1 коробку]]</f>
        <v>-1</v>
      </c>
      <c r="F107" s="60">
        <f>Таблица4[[#This Row],[Итого остаток]]/Таблица4[[#This Row],[Кол-во на 1 коробку]]</f>
        <v>-1</v>
      </c>
      <c r="H107" s="82"/>
      <c r="I107" t="s">
        <v>222</v>
      </c>
    </row>
    <row r="108" spans="2:9" x14ac:dyDescent="0.3">
      <c r="B108" s="60">
        <v>105</v>
      </c>
      <c r="C108" s="60" t="s">
        <v>183</v>
      </c>
      <c r="D108" s="60">
        <v>2</v>
      </c>
      <c r="E108" s="60">
        <f>SUMIFS(Склад!G:G,Склад!D:D,Таблица4[[#This Row],[Название]])-Таблица4[[#This Row],[Кол-во на 1 коробку]]</f>
        <v>-2</v>
      </c>
      <c r="F108" s="60">
        <f>Таблица4[[#This Row],[Итого остаток]]/Таблица4[[#This Row],[Кол-во на 1 коробку]]</f>
        <v>-1</v>
      </c>
      <c r="H108" s="82"/>
    </row>
    <row r="109" spans="2:9" x14ac:dyDescent="0.3">
      <c r="B109" s="60">
        <v>106</v>
      </c>
      <c r="C109" s="60" t="s">
        <v>184</v>
      </c>
      <c r="D109" s="60">
        <v>12</v>
      </c>
      <c r="E109" s="60">
        <f>SUMIFS(Склад!G:G,Склад!D:D,Таблица4[[#This Row],[Название]])-Таблица4[[#This Row],[Кол-во на 1 коробку]]</f>
        <v>-12</v>
      </c>
      <c r="F109" s="60">
        <f>Таблица4[[#This Row],[Итого остаток]]/Таблица4[[#This Row],[Кол-во на 1 коробку]]</f>
        <v>-1</v>
      </c>
      <c r="H109" s="82"/>
    </row>
    <row r="110" spans="2:9" x14ac:dyDescent="0.3">
      <c r="B110" s="60">
        <v>107</v>
      </c>
      <c r="C110" s="58" t="s">
        <v>185</v>
      </c>
      <c r="D110" s="59">
        <v>1</v>
      </c>
      <c r="E110" s="59">
        <f>SUMIFS(Склад!G:G,Склад!D:D,Таблица4[[#This Row],[Название]])-Таблица4[[#This Row],[Кол-во на 1 коробку]]</f>
        <v>-1</v>
      </c>
      <c r="F110" s="60">
        <f>Таблица4[[#This Row],[Итого остаток]]/Таблица4[[#This Row],[Кол-во на 1 коробку]]</f>
        <v>-1</v>
      </c>
      <c r="H110" s="82"/>
    </row>
    <row r="111" spans="2:9" x14ac:dyDescent="0.3">
      <c r="B111" s="64"/>
      <c r="C111" s="64"/>
      <c r="D111" s="64"/>
      <c r="E111" s="83"/>
      <c r="F111" s="83"/>
    </row>
  </sheetData>
  <dataValidations count="1">
    <dataValidation type="list" allowBlank="1" showInputMessage="1" showErrorMessage="1" sqref="C1:C1048576">
      <formula1>Список_элементов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topLeftCell="A79" workbookViewId="0">
      <selection activeCell="K96" sqref="K96"/>
    </sheetView>
  </sheetViews>
  <sheetFormatPr defaultRowHeight="13.8" x14ac:dyDescent="0.3"/>
  <cols>
    <col min="1" max="1" width="3.33203125" customWidth="1"/>
    <col min="2" max="2" width="8.88671875" style="2"/>
    <col min="3" max="3" width="11.5546875" style="90" customWidth="1"/>
    <col min="4" max="4" width="16.5546875" customWidth="1"/>
    <col min="5" max="5" width="17.21875" customWidth="1"/>
    <col min="6" max="6" width="15.44140625" style="98" customWidth="1"/>
    <col min="7" max="7" width="10.5546875" style="2" customWidth="1"/>
    <col min="8" max="8" width="29.88671875" customWidth="1"/>
    <col min="9" max="9" width="9.88671875" customWidth="1"/>
    <col min="10" max="11" width="13.21875" customWidth="1"/>
    <col min="12" max="12" width="34.109375" customWidth="1"/>
  </cols>
  <sheetData>
    <row r="2" spans="2:12" ht="40.200000000000003" customHeight="1" x14ac:dyDescent="0.3">
      <c r="B2" s="91" t="s">
        <v>223</v>
      </c>
      <c r="C2" s="92" t="s">
        <v>224</v>
      </c>
      <c r="D2" s="93" t="s">
        <v>225</v>
      </c>
      <c r="E2" s="93" t="s">
        <v>232</v>
      </c>
      <c r="F2" s="96" t="s">
        <v>228</v>
      </c>
      <c r="G2" s="99" t="s">
        <v>241</v>
      </c>
      <c r="H2" s="93" t="s">
        <v>194</v>
      </c>
      <c r="I2" s="91" t="s">
        <v>236</v>
      </c>
      <c r="J2" s="91" t="s">
        <v>239</v>
      </c>
      <c r="K2" s="91" t="s">
        <v>240</v>
      </c>
      <c r="L2" s="93" t="s">
        <v>233</v>
      </c>
    </row>
    <row r="3" spans="2:12" ht="14.4" x14ac:dyDescent="0.3">
      <c r="B3" s="80">
        <v>1</v>
      </c>
      <c r="C3" s="89">
        <v>42550</v>
      </c>
      <c r="D3" s="63" t="s">
        <v>234</v>
      </c>
      <c r="E3" s="63" t="s">
        <v>238</v>
      </c>
      <c r="F3" s="97">
        <v>200293</v>
      </c>
      <c r="G3" s="80">
        <v>1</v>
      </c>
      <c r="H3" s="63" t="s">
        <v>5</v>
      </c>
      <c r="I3" s="63">
        <v>5</v>
      </c>
      <c r="J3" s="94">
        <v>10.94</v>
      </c>
      <c r="K3" s="94">
        <f>Таблица6[[#This Row],[Кол-во]]*Таблица6[[#This Row],[Цена]]</f>
        <v>54.699999999999996</v>
      </c>
      <c r="L3" s="63"/>
    </row>
    <row r="4" spans="2:12" ht="14.4" x14ac:dyDescent="0.3">
      <c r="B4" s="80">
        <v>2</v>
      </c>
      <c r="C4" s="89">
        <v>42550</v>
      </c>
      <c r="D4" s="63" t="s">
        <v>234</v>
      </c>
      <c r="E4" s="63" t="s">
        <v>238</v>
      </c>
      <c r="F4" s="97">
        <v>200293</v>
      </c>
      <c r="G4" s="80">
        <v>2</v>
      </c>
      <c r="H4" s="63" t="s">
        <v>7</v>
      </c>
      <c r="I4" s="63">
        <v>10</v>
      </c>
      <c r="J4" s="94">
        <v>8.73</v>
      </c>
      <c r="K4" s="94">
        <f>Таблица6[[#This Row],[Кол-во]]*Таблица6[[#This Row],[Цена]]</f>
        <v>87.300000000000011</v>
      </c>
      <c r="L4" s="63"/>
    </row>
    <row r="5" spans="2:12" ht="14.4" x14ac:dyDescent="0.3">
      <c r="B5" s="80">
        <v>3</v>
      </c>
      <c r="C5" s="89">
        <v>42550</v>
      </c>
      <c r="D5" s="63" t="s">
        <v>234</v>
      </c>
      <c r="E5" s="63" t="s">
        <v>238</v>
      </c>
      <c r="F5" s="97">
        <v>200293</v>
      </c>
      <c r="G5" s="80">
        <v>3</v>
      </c>
      <c r="H5" s="63" t="s">
        <v>212</v>
      </c>
      <c r="I5" s="63">
        <v>10</v>
      </c>
      <c r="J5" s="94">
        <v>0.19</v>
      </c>
      <c r="K5" s="94">
        <f>Таблица6[[#This Row],[Кол-во]]*Таблица6[[#This Row],[Цена]]</f>
        <v>1.9</v>
      </c>
      <c r="L5" s="63"/>
    </row>
    <row r="6" spans="2:12" ht="14.4" x14ac:dyDescent="0.3">
      <c r="B6" s="80">
        <v>4</v>
      </c>
      <c r="C6" s="89">
        <v>42550</v>
      </c>
      <c r="D6" s="63" t="s">
        <v>234</v>
      </c>
      <c r="E6" s="63" t="s">
        <v>238</v>
      </c>
      <c r="F6" s="97">
        <v>200293</v>
      </c>
      <c r="G6" s="80">
        <v>4</v>
      </c>
      <c r="H6" s="88" t="s">
        <v>209</v>
      </c>
      <c r="I6" s="88">
        <v>10</v>
      </c>
      <c r="J6" s="95">
        <v>0.04</v>
      </c>
      <c r="K6" s="95">
        <f>Таблица6[[#This Row],[Кол-во]]*Таблица6[[#This Row],[Цена]]</f>
        <v>0.4</v>
      </c>
      <c r="L6" s="88"/>
    </row>
    <row r="7" spans="2:12" ht="14.4" x14ac:dyDescent="0.3">
      <c r="B7" s="80">
        <v>5</v>
      </c>
      <c r="C7" s="89">
        <v>42550</v>
      </c>
      <c r="D7" s="63" t="s">
        <v>234</v>
      </c>
      <c r="E7" s="63" t="s">
        <v>238</v>
      </c>
      <c r="F7" s="97">
        <v>200293</v>
      </c>
      <c r="G7" s="80">
        <v>5</v>
      </c>
      <c r="H7" s="88" t="s">
        <v>206</v>
      </c>
      <c r="I7" s="88">
        <v>30</v>
      </c>
      <c r="J7" s="95">
        <v>0.32</v>
      </c>
      <c r="K7" s="95">
        <f>Таблица6[[#This Row],[Кол-во]]*Таблица6[[#This Row],[Цена]]</f>
        <v>9.6</v>
      </c>
      <c r="L7" s="88"/>
    </row>
    <row r="8" spans="2:12" ht="14.4" x14ac:dyDescent="0.3">
      <c r="B8" s="80">
        <v>6</v>
      </c>
      <c r="C8" s="89">
        <v>42550</v>
      </c>
      <c r="D8" s="63" t="s">
        <v>234</v>
      </c>
      <c r="E8" s="63" t="s">
        <v>238</v>
      </c>
      <c r="F8" s="97">
        <v>200293</v>
      </c>
      <c r="G8" s="80">
        <v>6</v>
      </c>
      <c r="H8" s="88" t="s">
        <v>12</v>
      </c>
      <c r="I8" s="88">
        <v>10</v>
      </c>
      <c r="J8" s="95">
        <v>2.27</v>
      </c>
      <c r="K8" s="95">
        <f>Таблица6[[#This Row],[Кол-во]]*Таблица6[[#This Row],[Цена]]</f>
        <v>22.7</v>
      </c>
      <c r="L8" s="88"/>
    </row>
    <row r="9" spans="2:12" ht="14.4" x14ac:dyDescent="0.3">
      <c r="B9" s="80">
        <v>7</v>
      </c>
      <c r="C9" s="89">
        <v>42550</v>
      </c>
      <c r="D9" s="63" t="s">
        <v>234</v>
      </c>
      <c r="E9" s="63" t="s">
        <v>238</v>
      </c>
      <c r="F9" s="97">
        <v>200293</v>
      </c>
      <c r="G9" s="80">
        <v>7</v>
      </c>
      <c r="H9" s="88" t="s">
        <v>210</v>
      </c>
      <c r="I9" s="88">
        <v>20</v>
      </c>
      <c r="J9" s="95">
        <v>0.05</v>
      </c>
      <c r="K9" s="95">
        <f>Таблица6[[#This Row],[Кол-во]]*Таблица6[[#This Row],[Цена]]</f>
        <v>1</v>
      </c>
      <c r="L9" s="88"/>
    </row>
    <row r="10" spans="2:12" ht="14.4" x14ac:dyDescent="0.3">
      <c r="B10" s="80">
        <v>8</v>
      </c>
      <c r="C10" s="89">
        <v>42550</v>
      </c>
      <c r="D10" s="63" t="s">
        <v>234</v>
      </c>
      <c r="E10" s="63" t="s">
        <v>238</v>
      </c>
      <c r="F10" s="97">
        <v>200293</v>
      </c>
      <c r="G10" s="80">
        <v>8</v>
      </c>
      <c r="H10" s="88" t="s">
        <v>211</v>
      </c>
      <c r="I10" s="88">
        <v>20</v>
      </c>
      <c r="J10" s="95">
        <v>0.13</v>
      </c>
      <c r="K10" s="95">
        <f>Таблица6[[#This Row],[Кол-во]]*Таблица6[[#This Row],[Цена]]</f>
        <v>2.6</v>
      </c>
      <c r="L10" s="88"/>
    </row>
    <row r="11" spans="2:12" ht="14.4" x14ac:dyDescent="0.3">
      <c r="B11" s="80">
        <v>9</v>
      </c>
      <c r="C11" s="89">
        <v>42550</v>
      </c>
      <c r="D11" s="63" t="s">
        <v>234</v>
      </c>
      <c r="E11" s="63" t="s">
        <v>238</v>
      </c>
      <c r="F11" s="97">
        <v>200293</v>
      </c>
      <c r="G11" s="80">
        <v>9</v>
      </c>
      <c r="H11" s="88" t="s">
        <v>200</v>
      </c>
      <c r="I11" s="88">
        <v>20</v>
      </c>
      <c r="J11" s="95">
        <v>0.28999999999999998</v>
      </c>
      <c r="K11" s="95">
        <f>Таблица6[[#This Row],[Кол-во]]*Таблица6[[#This Row],[Цена]]</f>
        <v>5.8</v>
      </c>
      <c r="L11" s="88"/>
    </row>
    <row r="12" spans="2:12" ht="14.4" x14ac:dyDescent="0.3">
      <c r="B12" s="80">
        <v>10</v>
      </c>
      <c r="C12" s="89">
        <v>42550</v>
      </c>
      <c r="D12" s="63" t="s">
        <v>234</v>
      </c>
      <c r="E12" s="63" t="s">
        <v>238</v>
      </c>
      <c r="F12" s="97">
        <v>200293</v>
      </c>
      <c r="G12" s="80">
        <v>10</v>
      </c>
      <c r="H12" s="88" t="s">
        <v>18</v>
      </c>
      <c r="I12" s="88">
        <v>50</v>
      </c>
      <c r="J12" s="95">
        <v>0.28000000000000003</v>
      </c>
      <c r="K12" s="95">
        <f>Таблица6[[#This Row],[Кол-во]]*Таблица6[[#This Row],[Цена]]</f>
        <v>14.000000000000002</v>
      </c>
      <c r="L12" s="88"/>
    </row>
    <row r="13" spans="2:12" ht="14.4" x14ac:dyDescent="0.3">
      <c r="B13" s="80">
        <v>11</v>
      </c>
      <c r="C13" s="89">
        <v>42550</v>
      </c>
      <c r="D13" s="63" t="s">
        <v>234</v>
      </c>
      <c r="E13" s="63" t="s">
        <v>238</v>
      </c>
      <c r="F13" s="97">
        <v>200293</v>
      </c>
      <c r="G13" s="80">
        <v>11</v>
      </c>
      <c r="H13" s="88" t="s">
        <v>19</v>
      </c>
      <c r="I13" s="88">
        <v>30</v>
      </c>
      <c r="J13" s="95">
        <v>0.04</v>
      </c>
      <c r="K13" s="95">
        <f>Таблица6[[#This Row],[Кол-во]]*Таблица6[[#This Row],[Цена]]</f>
        <v>1.2</v>
      </c>
      <c r="L13" s="88"/>
    </row>
    <row r="14" spans="2:12" ht="14.4" x14ac:dyDescent="0.3">
      <c r="B14" s="80">
        <v>12</v>
      </c>
      <c r="C14" s="89">
        <v>42550</v>
      </c>
      <c r="D14" s="63" t="s">
        <v>234</v>
      </c>
      <c r="E14" s="63" t="s">
        <v>238</v>
      </c>
      <c r="F14" s="97">
        <v>200293</v>
      </c>
      <c r="G14" s="80">
        <v>12</v>
      </c>
      <c r="H14" s="88" t="s">
        <v>21</v>
      </c>
      <c r="I14" s="88">
        <v>3</v>
      </c>
      <c r="J14" s="95">
        <v>8.24</v>
      </c>
      <c r="K14" s="95">
        <f>Таблица6[[#This Row],[Кол-во]]*Таблица6[[#This Row],[Цена]]</f>
        <v>24.72</v>
      </c>
      <c r="L14" s="88"/>
    </row>
    <row r="15" spans="2:12" ht="14.4" x14ac:dyDescent="0.3">
      <c r="B15" s="80">
        <v>13</v>
      </c>
      <c r="C15" s="89">
        <v>42550</v>
      </c>
      <c r="D15" s="63" t="s">
        <v>234</v>
      </c>
      <c r="E15" s="63" t="s">
        <v>238</v>
      </c>
      <c r="F15" s="97">
        <v>200293</v>
      </c>
      <c r="G15" s="80">
        <v>13</v>
      </c>
      <c r="H15" s="88" t="s">
        <v>23</v>
      </c>
      <c r="I15" s="88">
        <v>10</v>
      </c>
      <c r="J15" s="95">
        <v>8.7799999999999994</v>
      </c>
      <c r="K15" s="95">
        <f>Таблица6[[#This Row],[Кол-во]]*Таблица6[[#This Row],[Цена]]</f>
        <v>87.8</v>
      </c>
      <c r="L15" s="88"/>
    </row>
    <row r="16" spans="2:12" ht="14.4" x14ac:dyDescent="0.3">
      <c r="B16" s="80">
        <v>14</v>
      </c>
      <c r="C16" s="89">
        <v>42550</v>
      </c>
      <c r="D16" s="63" t="s">
        <v>234</v>
      </c>
      <c r="E16" s="63" t="s">
        <v>238</v>
      </c>
      <c r="F16" s="97">
        <v>200293</v>
      </c>
      <c r="G16" s="80">
        <v>14</v>
      </c>
      <c r="H16" s="88" t="s">
        <v>162</v>
      </c>
      <c r="I16" s="88">
        <v>10</v>
      </c>
      <c r="J16" s="95">
        <v>0.37</v>
      </c>
      <c r="K16" s="95">
        <f>Таблица6[[#This Row],[Кол-во]]*Таблица6[[#This Row],[Цена]]</f>
        <v>3.7</v>
      </c>
      <c r="L16" s="88"/>
    </row>
    <row r="17" spans="2:12" ht="14.4" x14ac:dyDescent="0.3">
      <c r="B17" s="80">
        <v>15</v>
      </c>
      <c r="C17" s="89">
        <v>42550</v>
      </c>
      <c r="D17" s="63" t="s">
        <v>234</v>
      </c>
      <c r="E17" s="63" t="s">
        <v>238</v>
      </c>
      <c r="F17" s="97">
        <v>200293</v>
      </c>
      <c r="G17" s="80">
        <v>15</v>
      </c>
      <c r="H17" s="88" t="s">
        <v>26</v>
      </c>
      <c r="I17" s="88">
        <v>5</v>
      </c>
      <c r="J17" s="95">
        <v>12.9</v>
      </c>
      <c r="K17" s="95">
        <f>Таблица6[[#This Row],[Кол-во]]*Таблица6[[#This Row],[Цена]]</f>
        <v>64.5</v>
      </c>
      <c r="L17" s="88"/>
    </row>
    <row r="18" spans="2:12" ht="14.4" x14ac:dyDescent="0.3">
      <c r="B18" s="80">
        <v>16</v>
      </c>
      <c r="C18" s="89">
        <v>42550</v>
      </c>
      <c r="D18" s="63" t="s">
        <v>234</v>
      </c>
      <c r="E18" s="63" t="s">
        <v>238</v>
      </c>
      <c r="F18" s="97">
        <v>200293</v>
      </c>
      <c r="G18" s="80">
        <v>16</v>
      </c>
      <c r="H18" s="88" t="s">
        <v>28</v>
      </c>
      <c r="I18" s="88">
        <v>10</v>
      </c>
      <c r="J18" s="95">
        <v>3</v>
      </c>
      <c r="K18" s="95">
        <f>Таблица6[[#This Row],[Кол-во]]*Таблица6[[#This Row],[Цена]]</f>
        <v>30</v>
      </c>
      <c r="L18" s="88"/>
    </row>
    <row r="19" spans="2:12" ht="14.4" x14ac:dyDescent="0.3">
      <c r="B19" s="80">
        <v>17</v>
      </c>
      <c r="C19" s="89">
        <v>42550</v>
      </c>
      <c r="D19" s="63" t="s">
        <v>234</v>
      </c>
      <c r="E19" s="63" t="s">
        <v>238</v>
      </c>
      <c r="F19" s="97">
        <v>200293</v>
      </c>
      <c r="G19" s="80">
        <v>17</v>
      </c>
      <c r="H19" s="88" t="s">
        <v>30</v>
      </c>
      <c r="I19" s="88">
        <v>10</v>
      </c>
      <c r="J19" s="95">
        <v>3.87</v>
      </c>
      <c r="K19" s="95">
        <f>Таблица6[[#This Row],[Кол-во]]*Таблица6[[#This Row],[Цена]]</f>
        <v>38.700000000000003</v>
      </c>
      <c r="L19" s="88"/>
    </row>
    <row r="20" spans="2:12" ht="14.4" x14ac:dyDescent="0.3">
      <c r="B20" s="80">
        <v>18</v>
      </c>
      <c r="C20" s="89">
        <v>42550</v>
      </c>
      <c r="D20" s="63" t="s">
        <v>234</v>
      </c>
      <c r="E20" s="63" t="s">
        <v>238</v>
      </c>
      <c r="F20" s="97">
        <v>200293</v>
      </c>
      <c r="G20" s="80">
        <v>18</v>
      </c>
      <c r="H20" s="88" t="s">
        <v>202</v>
      </c>
      <c r="I20" s="88">
        <v>10</v>
      </c>
      <c r="J20" s="95">
        <v>0.17</v>
      </c>
      <c r="K20" s="95">
        <f>Таблица6[[#This Row],[Кол-во]]*Таблица6[[#This Row],[Цена]]</f>
        <v>1.7000000000000002</v>
      </c>
      <c r="L20" s="88"/>
    </row>
    <row r="21" spans="2:12" ht="14.4" x14ac:dyDescent="0.3">
      <c r="B21" s="80">
        <v>19</v>
      </c>
      <c r="C21" s="89">
        <v>42550</v>
      </c>
      <c r="D21" s="63" t="s">
        <v>234</v>
      </c>
      <c r="E21" s="63" t="s">
        <v>238</v>
      </c>
      <c r="F21" s="97">
        <v>200293</v>
      </c>
      <c r="G21" s="80">
        <v>19</v>
      </c>
      <c r="H21" s="88" t="s">
        <v>203</v>
      </c>
      <c r="I21" s="88">
        <v>10</v>
      </c>
      <c r="J21" s="95">
        <v>0.09</v>
      </c>
      <c r="K21" s="95">
        <f>Таблица6[[#This Row],[Кол-во]]*Таблица6[[#This Row],[Цена]]</f>
        <v>0.89999999999999991</v>
      </c>
      <c r="L21" s="88"/>
    </row>
    <row r="22" spans="2:12" ht="14.4" x14ac:dyDescent="0.3">
      <c r="B22" s="80">
        <v>20</v>
      </c>
      <c r="C22" s="89">
        <v>42550</v>
      </c>
      <c r="D22" s="63" t="s">
        <v>234</v>
      </c>
      <c r="E22" s="63" t="s">
        <v>238</v>
      </c>
      <c r="F22" s="97">
        <v>200293</v>
      </c>
      <c r="G22" s="80">
        <v>20</v>
      </c>
      <c r="H22" s="88" t="s">
        <v>34</v>
      </c>
      <c r="I22" s="88">
        <v>20</v>
      </c>
      <c r="J22" s="95">
        <v>0.4</v>
      </c>
      <c r="K22" s="95">
        <f>Таблица6[[#This Row],[Кол-во]]*Таблица6[[#This Row],[Цена]]</f>
        <v>8</v>
      </c>
      <c r="L22" s="88"/>
    </row>
    <row r="23" spans="2:12" ht="14.4" x14ac:dyDescent="0.3">
      <c r="B23" s="80">
        <v>21</v>
      </c>
      <c r="C23" s="89">
        <v>42550</v>
      </c>
      <c r="D23" s="63" t="s">
        <v>234</v>
      </c>
      <c r="E23" s="63" t="s">
        <v>238</v>
      </c>
      <c r="F23" s="97">
        <v>200293</v>
      </c>
      <c r="G23" s="80">
        <v>21</v>
      </c>
      <c r="H23" s="88" t="s">
        <v>35</v>
      </c>
      <c r="I23" s="88">
        <v>20</v>
      </c>
      <c r="J23" s="95">
        <v>0.22</v>
      </c>
      <c r="K23" s="95">
        <f>Таблица6[[#This Row],[Кол-во]]*Таблица6[[#This Row],[Цена]]</f>
        <v>4.4000000000000004</v>
      </c>
      <c r="L23" s="88"/>
    </row>
    <row r="24" spans="2:12" ht="14.4" x14ac:dyDescent="0.3">
      <c r="B24" s="80">
        <v>22</v>
      </c>
      <c r="C24" s="89">
        <v>42550</v>
      </c>
      <c r="D24" s="63" t="s">
        <v>234</v>
      </c>
      <c r="E24" s="63" t="s">
        <v>238</v>
      </c>
      <c r="F24" s="97">
        <v>200293</v>
      </c>
      <c r="G24" s="80">
        <v>22</v>
      </c>
      <c r="H24" s="88" t="s">
        <v>36</v>
      </c>
      <c r="I24" s="88">
        <v>4</v>
      </c>
      <c r="J24" s="95">
        <v>0.38</v>
      </c>
      <c r="K24" s="95">
        <f>Таблица6[[#This Row],[Кол-во]]*Таблица6[[#This Row],[Цена]]</f>
        <v>1.52</v>
      </c>
      <c r="L24" s="88"/>
    </row>
    <row r="25" spans="2:12" ht="14.4" x14ac:dyDescent="0.3">
      <c r="B25" s="80">
        <v>23</v>
      </c>
      <c r="C25" s="89">
        <v>42550</v>
      </c>
      <c r="D25" s="63" t="s">
        <v>234</v>
      </c>
      <c r="E25" s="63" t="s">
        <v>238</v>
      </c>
      <c r="F25" s="97">
        <v>200293</v>
      </c>
      <c r="G25" s="80">
        <v>23</v>
      </c>
      <c r="H25" s="88" t="s">
        <v>148</v>
      </c>
      <c r="I25" s="88">
        <v>2</v>
      </c>
      <c r="J25" s="95">
        <v>0.42</v>
      </c>
      <c r="K25" s="95">
        <f>Таблица6[[#This Row],[Кол-во]]*Таблица6[[#This Row],[Цена]]</f>
        <v>0.84</v>
      </c>
      <c r="L25" s="88"/>
    </row>
    <row r="26" spans="2:12" ht="14.4" x14ac:dyDescent="0.3">
      <c r="B26" s="80">
        <v>24</v>
      </c>
      <c r="C26" s="89">
        <v>42550</v>
      </c>
      <c r="D26" s="63" t="s">
        <v>234</v>
      </c>
      <c r="E26" s="63" t="s">
        <v>238</v>
      </c>
      <c r="F26" s="97">
        <v>200293</v>
      </c>
      <c r="G26" s="80">
        <v>24</v>
      </c>
      <c r="H26" s="88" t="s">
        <v>147</v>
      </c>
      <c r="I26" s="88">
        <v>10</v>
      </c>
      <c r="J26" s="95">
        <v>0.59</v>
      </c>
      <c r="K26" s="95">
        <f>Таблица6[[#This Row],[Кол-во]]*Таблица6[[#This Row],[Цена]]</f>
        <v>5.8999999999999995</v>
      </c>
      <c r="L26" s="88"/>
    </row>
    <row r="27" spans="2:12" ht="14.4" x14ac:dyDescent="0.3">
      <c r="B27" s="80">
        <v>25</v>
      </c>
      <c r="C27" s="89">
        <v>42550</v>
      </c>
      <c r="D27" s="63" t="s">
        <v>234</v>
      </c>
      <c r="E27" s="63" t="s">
        <v>238</v>
      </c>
      <c r="F27" s="97">
        <v>200293</v>
      </c>
      <c r="G27" s="80">
        <v>25</v>
      </c>
      <c r="H27" s="88" t="s">
        <v>37</v>
      </c>
      <c r="I27" s="88">
        <v>10</v>
      </c>
      <c r="J27" s="95">
        <v>3.74</v>
      </c>
      <c r="K27" s="95">
        <f>Таблица6[[#This Row],[Кол-во]]*Таблица6[[#This Row],[Цена]]</f>
        <v>37.400000000000006</v>
      </c>
      <c r="L27" s="88"/>
    </row>
    <row r="28" spans="2:12" ht="14.4" x14ac:dyDescent="0.3">
      <c r="B28" s="80">
        <v>26</v>
      </c>
      <c r="C28" s="89">
        <v>42550</v>
      </c>
      <c r="D28" s="63" t="s">
        <v>234</v>
      </c>
      <c r="E28" s="63" t="s">
        <v>238</v>
      </c>
      <c r="F28" s="97">
        <v>200293</v>
      </c>
      <c r="G28" s="80">
        <v>26</v>
      </c>
      <c r="H28" s="88" t="s">
        <v>38</v>
      </c>
      <c r="I28" s="88">
        <v>10</v>
      </c>
      <c r="J28" s="95">
        <v>3.77</v>
      </c>
      <c r="K28" s="95">
        <f>Таблица6[[#This Row],[Кол-во]]*Таблица6[[#This Row],[Цена]]</f>
        <v>37.700000000000003</v>
      </c>
      <c r="L28" s="88"/>
    </row>
    <row r="29" spans="2:12" ht="14.4" x14ac:dyDescent="0.3">
      <c r="B29" s="80">
        <v>27</v>
      </c>
      <c r="C29" s="89">
        <v>42550</v>
      </c>
      <c r="D29" s="63" t="s">
        <v>234</v>
      </c>
      <c r="E29" s="63" t="s">
        <v>238</v>
      </c>
      <c r="F29" s="97">
        <v>200293</v>
      </c>
      <c r="G29" s="80">
        <v>27</v>
      </c>
      <c r="H29" s="88" t="s">
        <v>39</v>
      </c>
      <c r="I29" s="88">
        <v>10</v>
      </c>
      <c r="J29" s="95">
        <v>3.06</v>
      </c>
      <c r="K29" s="95">
        <f>Таблица6[[#This Row],[Кол-во]]*Таблица6[[#This Row],[Цена]]</f>
        <v>30.6</v>
      </c>
      <c r="L29" s="88"/>
    </row>
    <row r="30" spans="2:12" ht="14.4" x14ac:dyDescent="0.3">
      <c r="B30" s="80">
        <v>28</v>
      </c>
      <c r="C30" s="89">
        <v>42550</v>
      </c>
      <c r="D30" s="63" t="s">
        <v>234</v>
      </c>
      <c r="E30" s="63" t="s">
        <v>238</v>
      </c>
      <c r="F30" s="97">
        <v>200293</v>
      </c>
      <c r="G30" s="80">
        <v>28</v>
      </c>
      <c r="H30" s="88" t="s">
        <v>40</v>
      </c>
      <c r="I30" s="88">
        <v>10</v>
      </c>
      <c r="J30" s="95">
        <v>3.06</v>
      </c>
      <c r="K30" s="95">
        <f>Таблица6[[#This Row],[Кол-во]]*Таблица6[[#This Row],[Цена]]</f>
        <v>30.6</v>
      </c>
      <c r="L30" s="88"/>
    </row>
    <row r="31" spans="2:12" ht="14.4" x14ac:dyDescent="0.3">
      <c r="B31" s="80">
        <v>29</v>
      </c>
      <c r="C31" s="89">
        <v>42550</v>
      </c>
      <c r="D31" s="63" t="s">
        <v>234</v>
      </c>
      <c r="E31" s="63" t="s">
        <v>238</v>
      </c>
      <c r="F31" s="97">
        <v>200293</v>
      </c>
      <c r="G31" s="80">
        <v>29</v>
      </c>
      <c r="H31" s="88" t="s">
        <v>41</v>
      </c>
      <c r="I31" s="88">
        <v>10</v>
      </c>
      <c r="J31" s="95">
        <v>1.08</v>
      </c>
      <c r="K31" s="95">
        <f>Таблица6[[#This Row],[Кол-во]]*Таблица6[[#This Row],[Цена]]</f>
        <v>10.8</v>
      </c>
      <c r="L31" s="88"/>
    </row>
    <row r="32" spans="2:12" ht="14.4" x14ac:dyDescent="0.3">
      <c r="B32" s="80">
        <v>30</v>
      </c>
      <c r="C32" s="89">
        <v>42550</v>
      </c>
      <c r="D32" s="63" t="s">
        <v>234</v>
      </c>
      <c r="E32" s="63" t="s">
        <v>238</v>
      </c>
      <c r="F32" s="97">
        <v>200293</v>
      </c>
      <c r="G32" s="80">
        <v>30</v>
      </c>
      <c r="H32" s="88" t="s">
        <v>42</v>
      </c>
      <c r="I32" s="88">
        <v>100</v>
      </c>
      <c r="J32" s="95">
        <v>2.7E-2</v>
      </c>
      <c r="K32" s="95">
        <f>Таблица6[[#This Row],[Кол-во]]*Таблица6[[#This Row],[Цена]]</f>
        <v>2.7</v>
      </c>
      <c r="L32" s="88"/>
    </row>
    <row r="33" spans="2:12" ht="14.4" x14ac:dyDescent="0.3">
      <c r="B33" s="80">
        <v>31</v>
      </c>
      <c r="C33" s="89">
        <v>42550</v>
      </c>
      <c r="D33" s="63" t="s">
        <v>234</v>
      </c>
      <c r="E33" s="63" t="s">
        <v>238</v>
      </c>
      <c r="F33" s="97">
        <v>200293</v>
      </c>
      <c r="G33" s="80">
        <v>31</v>
      </c>
      <c r="H33" s="88" t="s">
        <v>213</v>
      </c>
      <c r="I33" s="88">
        <v>100</v>
      </c>
      <c r="J33" s="95">
        <v>0.03</v>
      </c>
      <c r="K33" s="95">
        <f>Таблица6[[#This Row],[Кол-во]]*Таблица6[[#This Row],[Цена]]</f>
        <v>3</v>
      </c>
      <c r="L33" s="88"/>
    </row>
    <row r="34" spans="2:12" ht="14.4" x14ac:dyDescent="0.3">
      <c r="B34" s="80">
        <v>32</v>
      </c>
      <c r="C34" s="89">
        <v>42550</v>
      </c>
      <c r="D34" s="63" t="s">
        <v>234</v>
      </c>
      <c r="E34" s="63" t="s">
        <v>238</v>
      </c>
      <c r="F34" s="97">
        <v>200293</v>
      </c>
      <c r="G34" s="80">
        <v>32</v>
      </c>
      <c r="H34" s="88" t="s">
        <v>43</v>
      </c>
      <c r="I34" s="88">
        <v>20</v>
      </c>
      <c r="J34" s="95">
        <v>0.03</v>
      </c>
      <c r="K34" s="95">
        <f>Таблица6[[#This Row],[Кол-во]]*Таблица6[[#This Row],[Цена]]</f>
        <v>0.6</v>
      </c>
      <c r="L34" s="88"/>
    </row>
    <row r="35" spans="2:12" ht="14.4" x14ac:dyDescent="0.3">
      <c r="B35" s="80">
        <v>33</v>
      </c>
      <c r="C35" s="89">
        <v>42550</v>
      </c>
      <c r="D35" s="63" t="s">
        <v>234</v>
      </c>
      <c r="E35" s="63" t="s">
        <v>238</v>
      </c>
      <c r="F35" s="97">
        <v>200293</v>
      </c>
      <c r="G35" s="80">
        <v>33</v>
      </c>
      <c r="H35" s="88" t="s">
        <v>44</v>
      </c>
      <c r="I35" s="88">
        <v>10</v>
      </c>
      <c r="J35" s="95">
        <v>0.03</v>
      </c>
      <c r="K35" s="95">
        <f>Таблица6[[#This Row],[Кол-во]]*Таблица6[[#This Row],[Цена]]</f>
        <v>0.3</v>
      </c>
      <c r="L35" s="88"/>
    </row>
    <row r="36" spans="2:12" ht="14.4" x14ac:dyDescent="0.3">
      <c r="B36" s="80">
        <v>34</v>
      </c>
      <c r="C36" s="89">
        <v>42550</v>
      </c>
      <c r="D36" s="63" t="s">
        <v>234</v>
      </c>
      <c r="E36" s="63" t="s">
        <v>238</v>
      </c>
      <c r="F36" s="97">
        <v>200293</v>
      </c>
      <c r="G36" s="80">
        <v>34</v>
      </c>
      <c r="H36" s="88" t="s">
        <v>45</v>
      </c>
      <c r="I36" s="88">
        <v>10</v>
      </c>
      <c r="J36" s="95">
        <v>0.03</v>
      </c>
      <c r="K36" s="95">
        <f>Таблица6[[#This Row],[Кол-во]]*Таблица6[[#This Row],[Цена]]</f>
        <v>0.3</v>
      </c>
      <c r="L36" s="88"/>
    </row>
    <row r="37" spans="2:12" ht="14.4" x14ac:dyDescent="0.3">
      <c r="B37" s="80">
        <v>35</v>
      </c>
      <c r="C37" s="89">
        <v>42550</v>
      </c>
      <c r="D37" s="63" t="s">
        <v>234</v>
      </c>
      <c r="E37" s="63" t="s">
        <v>238</v>
      </c>
      <c r="F37" s="97">
        <v>200293</v>
      </c>
      <c r="G37" s="80">
        <v>35</v>
      </c>
      <c r="H37" s="88" t="s">
        <v>46</v>
      </c>
      <c r="I37" s="88">
        <v>20</v>
      </c>
      <c r="J37" s="95">
        <v>0.03</v>
      </c>
      <c r="K37" s="95">
        <f>Таблица6[[#This Row],[Кол-во]]*Таблица6[[#This Row],[Цена]]</f>
        <v>0.6</v>
      </c>
      <c r="L37" s="88"/>
    </row>
    <row r="38" spans="2:12" ht="14.4" x14ac:dyDescent="0.3">
      <c r="B38" s="80">
        <v>36</v>
      </c>
      <c r="C38" s="89">
        <v>42550</v>
      </c>
      <c r="D38" s="63" t="s">
        <v>234</v>
      </c>
      <c r="E38" s="63" t="s">
        <v>238</v>
      </c>
      <c r="F38" s="97">
        <v>200293</v>
      </c>
      <c r="G38" s="80">
        <v>36</v>
      </c>
      <c r="H38" s="88" t="s">
        <v>47</v>
      </c>
      <c r="I38" s="88">
        <v>10</v>
      </c>
      <c r="J38" s="95">
        <v>0.03</v>
      </c>
      <c r="K38" s="95">
        <f>Таблица6[[#This Row],[Кол-во]]*Таблица6[[#This Row],[Цена]]</f>
        <v>0.3</v>
      </c>
      <c r="L38" s="88"/>
    </row>
    <row r="39" spans="2:12" ht="14.4" x14ac:dyDescent="0.3">
      <c r="B39" s="80">
        <v>37</v>
      </c>
      <c r="C39" s="89">
        <v>42550</v>
      </c>
      <c r="D39" s="63" t="s">
        <v>234</v>
      </c>
      <c r="E39" s="63" t="s">
        <v>238</v>
      </c>
      <c r="F39" s="97">
        <v>200293</v>
      </c>
      <c r="G39" s="80">
        <v>37</v>
      </c>
      <c r="H39" s="88" t="s">
        <v>48</v>
      </c>
      <c r="I39" s="88">
        <v>10</v>
      </c>
      <c r="J39" s="95">
        <v>0.03</v>
      </c>
      <c r="K39" s="95">
        <f>Таблица6[[#This Row],[Кол-во]]*Таблица6[[#This Row],[Цена]]</f>
        <v>0.3</v>
      </c>
      <c r="L39" s="88"/>
    </row>
    <row r="40" spans="2:12" ht="14.4" x14ac:dyDescent="0.3">
      <c r="B40" s="80">
        <v>38</v>
      </c>
      <c r="C40" s="89">
        <v>42550</v>
      </c>
      <c r="D40" s="63" t="s">
        <v>234</v>
      </c>
      <c r="E40" s="63" t="s">
        <v>238</v>
      </c>
      <c r="F40" s="97">
        <v>200293</v>
      </c>
      <c r="G40" s="80">
        <v>38</v>
      </c>
      <c r="H40" s="88" t="s">
        <v>49</v>
      </c>
      <c r="I40" s="88">
        <v>10</v>
      </c>
      <c r="J40" s="95">
        <v>0.03</v>
      </c>
      <c r="K40" s="95">
        <f>Таблица6[[#This Row],[Кол-во]]*Таблица6[[#This Row],[Цена]]</f>
        <v>0.3</v>
      </c>
      <c r="L40" s="88"/>
    </row>
    <row r="41" spans="2:12" ht="14.4" x14ac:dyDescent="0.3">
      <c r="B41" s="80">
        <v>39</v>
      </c>
      <c r="C41" s="89">
        <v>42550</v>
      </c>
      <c r="D41" s="63" t="s">
        <v>234</v>
      </c>
      <c r="E41" s="63" t="s">
        <v>238</v>
      </c>
      <c r="F41" s="97">
        <v>200293</v>
      </c>
      <c r="G41" s="80">
        <v>39</v>
      </c>
      <c r="H41" s="88" t="s">
        <v>50</v>
      </c>
      <c r="I41" s="88">
        <v>10</v>
      </c>
      <c r="J41" s="95">
        <v>0.03</v>
      </c>
      <c r="K41" s="95">
        <f>Таблица6[[#This Row],[Кол-во]]*Таблица6[[#This Row],[Цена]]</f>
        <v>0.3</v>
      </c>
      <c r="L41" s="88"/>
    </row>
    <row r="42" spans="2:12" ht="14.4" x14ac:dyDescent="0.3">
      <c r="B42" s="80">
        <v>40</v>
      </c>
      <c r="C42" s="89">
        <v>42550</v>
      </c>
      <c r="D42" s="63" t="s">
        <v>234</v>
      </c>
      <c r="E42" s="63" t="s">
        <v>238</v>
      </c>
      <c r="F42" s="97">
        <v>200293</v>
      </c>
      <c r="G42" s="80">
        <v>40</v>
      </c>
      <c r="H42" s="88" t="s">
        <v>51</v>
      </c>
      <c r="I42" s="88">
        <v>100</v>
      </c>
      <c r="J42" s="95">
        <v>0.03</v>
      </c>
      <c r="K42" s="95">
        <f>Таблица6[[#This Row],[Кол-во]]*Таблица6[[#This Row],[Цена]]</f>
        <v>3</v>
      </c>
      <c r="L42" s="88"/>
    </row>
    <row r="43" spans="2:12" ht="14.4" x14ac:dyDescent="0.3">
      <c r="B43" s="80">
        <v>41</v>
      </c>
      <c r="C43" s="89">
        <v>42550</v>
      </c>
      <c r="D43" s="63" t="s">
        <v>234</v>
      </c>
      <c r="E43" s="63" t="s">
        <v>238</v>
      </c>
      <c r="F43" s="97">
        <v>200293</v>
      </c>
      <c r="G43" s="80">
        <v>41</v>
      </c>
      <c r="H43" s="88" t="s">
        <v>52</v>
      </c>
      <c r="I43" s="88">
        <v>20</v>
      </c>
      <c r="J43" s="95">
        <v>0.03</v>
      </c>
      <c r="K43" s="95">
        <f>Таблица6[[#This Row],[Кол-во]]*Таблица6[[#This Row],[Цена]]</f>
        <v>0.6</v>
      </c>
      <c r="L43" s="88"/>
    </row>
    <row r="44" spans="2:12" ht="14.4" x14ac:dyDescent="0.3">
      <c r="B44" s="80">
        <v>42</v>
      </c>
      <c r="C44" s="89">
        <v>42550</v>
      </c>
      <c r="D44" s="63" t="s">
        <v>234</v>
      </c>
      <c r="E44" s="63" t="s">
        <v>238</v>
      </c>
      <c r="F44" s="97">
        <v>200293</v>
      </c>
      <c r="G44" s="80">
        <v>42</v>
      </c>
      <c r="H44" s="88" t="s">
        <v>53</v>
      </c>
      <c r="I44" s="88">
        <v>50</v>
      </c>
      <c r="J44" s="95">
        <v>0.03</v>
      </c>
      <c r="K44" s="95">
        <f>Таблица6[[#This Row],[Кол-во]]*Таблица6[[#This Row],[Цена]]</f>
        <v>1.5</v>
      </c>
      <c r="L44" s="88"/>
    </row>
    <row r="45" spans="2:12" ht="14.4" x14ac:dyDescent="0.3">
      <c r="B45" s="80">
        <v>43</v>
      </c>
      <c r="C45" s="89">
        <v>42550</v>
      </c>
      <c r="D45" s="63" t="s">
        <v>234</v>
      </c>
      <c r="E45" s="63" t="s">
        <v>238</v>
      </c>
      <c r="F45" s="97">
        <v>200293</v>
      </c>
      <c r="G45" s="80">
        <v>43</v>
      </c>
      <c r="H45" s="88" t="s">
        <v>54</v>
      </c>
      <c r="I45" s="88">
        <v>20</v>
      </c>
      <c r="J45" s="95">
        <v>0.03</v>
      </c>
      <c r="K45" s="95">
        <f>Таблица6[[#This Row],[Кол-во]]*Таблица6[[#This Row],[Цена]]</f>
        <v>0.6</v>
      </c>
      <c r="L45" s="88"/>
    </row>
    <row r="46" spans="2:12" ht="14.4" x14ac:dyDescent="0.3">
      <c r="B46" s="80">
        <v>44</v>
      </c>
      <c r="C46" s="89">
        <v>42550</v>
      </c>
      <c r="D46" s="63" t="s">
        <v>234</v>
      </c>
      <c r="E46" s="63" t="s">
        <v>238</v>
      </c>
      <c r="F46" s="97">
        <v>200293</v>
      </c>
      <c r="G46" s="80">
        <v>44</v>
      </c>
      <c r="H46" s="88" t="s">
        <v>55</v>
      </c>
      <c r="I46" s="88">
        <v>10</v>
      </c>
      <c r="J46" s="95">
        <v>0.03</v>
      </c>
      <c r="K46" s="95">
        <f>Таблица6[[#This Row],[Кол-во]]*Таблица6[[#This Row],[Цена]]</f>
        <v>0.3</v>
      </c>
      <c r="L46" s="88"/>
    </row>
    <row r="47" spans="2:12" ht="14.4" x14ac:dyDescent="0.3">
      <c r="B47" s="80">
        <v>45</v>
      </c>
      <c r="C47" s="89">
        <v>42550</v>
      </c>
      <c r="D47" s="63" t="s">
        <v>234</v>
      </c>
      <c r="E47" s="63" t="s">
        <v>238</v>
      </c>
      <c r="F47" s="97">
        <v>200293</v>
      </c>
      <c r="G47" s="80">
        <v>45</v>
      </c>
      <c r="H47" s="88" t="s">
        <v>214</v>
      </c>
      <c r="I47" s="88">
        <v>10</v>
      </c>
      <c r="J47" s="95">
        <v>0.03</v>
      </c>
      <c r="K47" s="95">
        <f>Таблица6[[#This Row],[Кол-во]]*Таблица6[[#This Row],[Цена]]</f>
        <v>0.3</v>
      </c>
      <c r="L47" s="88"/>
    </row>
    <row r="48" spans="2:12" ht="14.4" x14ac:dyDescent="0.3">
      <c r="B48" s="80">
        <v>46</v>
      </c>
      <c r="C48" s="89">
        <v>42550</v>
      </c>
      <c r="D48" s="63" t="s">
        <v>234</v>
      </c>
      <c r="E48" s="63" t="s">
        <v>238</v>
      </c>
      <c r="F48" s="97">
        <v>200293</v>
      </c>
      <c r="G48" s="80">
        <v>46</v>
      </c>
      <c r="H48" s="88" t="s">
        <v>199</v>
      </c>
      <c r="I48" s="88">
        <v>10</v>
      </c>
      <c r="J48" s="95">
        <v>1.88</v>
      </c>
      <c r="K48" s="95">
        <f>Таблица6[[#This Row],[Кол-во]]*Таблица6[[#This Row],[Цена]]</f>
        <v>18.799999999999997</v>
      </c>
      <c r="L48" s="88"/>
    </row>
    <row r="49" spans="2:12" ht="14.4" x14ac:dyDescent="0.3">
      <c r="B49" s="80">
        <v>47</v>
      </c>
      <c r="C49" s="89">
        <v>42550</v>
      </c>
      <c r="D49" s="63" t="s">
        <v>234</v>
      </c>
      <c r="E49" s="63" t="s">
        <v>238</v>
      </c>
      <c r="F49" s="97">
        <v>200293</v>
      </c>
      <c r="G49" s="80">
        <v>47</v>
      </c>
      <c r="H49" s="88" t="s">
        <v>56</v>
      </c>
      <c r="I49" s="88">
        <v>10</v>
      </c>
      <c r="J49" s="95">
        <v>5.75</v>
      </c>
      <c r="K49" s="95">
        <f>Таблица6[[#This Row],[Кол-во]]*Таблица6[[#This Row],[Цена]]</f>
        <v>57.5</v>
      </c>
      <c r="L49" s="88"/>
    </row>
    <row r="50" spans="2:12" ht="14.4" x14ac:dyDescent="0.3">
      <c r="B50" s="80">
        <v>48</v>
      </c>
      <c r="C50" s="89">
        <v>42550</v>
      </c>
      <c r="D50" s="63" t="s">
        <v>234</v>
      </c>
      <c r="E50" s="63" t="s">
        <v>238</v>
      </c>
      <c r="F50" s="97">
        <v>200293</v>
      </c>
      <c r="G50" s="80">
        <v>48</v>
      </c>
      <c r="H50" s="88" t="s">
        <v>201</v>
      </c>
      <c r="I50" s="88">
        <v>10</v>
      </c>
      <c r="J50" s="95">
        <v>1.51</v>
      </c>
      <c r="K50" s="95">
        <f>Таблица6[[#This Row],[Кол-во]]*Таблица6[[#This Row],[Цена]]</f>
        <v>15.1</v>
      </c>
      <c r="L50" s="88"/>
    </row>
    <row r="51" spans="2:12" ht="14.4" x14ac:dyDescent="0.3">
      <c r="B51" s="80">
        <v>49</v>
      </c>
      <c r="C51" s="89">
        <v>42550</v>
      </c>
      <c r="D51" s="63" t="s">
        <v>234</v>
      </c>
      <c r="E51" s="63" t="s">
        <v>238</v>
      </c>
      <c r="F51" s="97">
        <v>200293</v>
      </c>
      <c r="G51" s="80">
        <v>49</v>
      </c>
      <c r="H51" s="88" t="s">
        <v>57</v>
      </c>
      <c r="I51" s="88">
        <v>10</v>
      </c>
      <c r="J51" s="95">
        <v>3.42</v>
      </c>
      <c r="K51" s="95">
        <f>Таблица6[[#This Row],[Кол-во]]*Таблица6[[#This Row],[Цена]]</f>
        <v>34.200000000000003</v>
      </c>
      <c r="L51" s="88"/>
    </row>
    <row r="52" spans="2:12" ht="14.4" x14ac:dyDescent="0.3">
      <c r="B52" s="80">
        <v>50</v>
      </c>
      <c r="C52" s="89">
        <v>42550</v>
      </c>
      <c r="D52" s="63" t="s">
        <v>234</v>
      </c>
      <c r="E52" s="63" t="s">
        <v>238</v>
      </c>
      <c r="F52" s="97">
        <v>200293</v>
      </c>
      <c r="G52" s="80">
        <v>50</v>
      </c>
      <c r="H52" s="88" t="s">
        <v>58</v>
      </c>
      <c r="I52" s="88">
        <v>10</v>
      </c>
      <c r="J52" s="95">
        <v>0.63</v>
      </c>
      <c r="K52" s="95">
        <f>Таблица6[[#This Row],[Кол-во]]*Таблица6[[#This Row],[Цена]]</f>
        <v>6.3</v>
      </c>
      <c r="L52" s="88"/>
    </row>
    <row r="53" spans="2:12" ht="14.4" x14ac:dyDescent="0.3">
      <c r="B53" s="80">
        <v>51</v>
      </c>
      <c r="C53" s="89">
        <v>42550</v>
      </c>
      <c r="D53" s="63" t="s">
        <v>234</v>
      </c>
      <c r="E53" s="63" t="s">
        <v>238</v>
      </c>
      <c r="F53" s="97">
        <v>200293</v>
      </c>
      <c r="G53" s="80">
        <v>51</v>
      </c>
      <c r="H53" s="88" t="s">
        <v>59</v>
      </c>
      <c r="I53" s="88">
        <v>10</v>
      </c>
      <c r="J53" s="95">
        <v>0.21</v>
      </c>
      <c r="K53" s="95">
        <f>Таблица6[[#This Row],[Кол-во]]*Таблица6[[#This Row],[Цена]]</f>
        <v>2.1</v>
      </c>
      <c r="L53" s="88"/>
    </row>
    <row r="54" spans="2:12" ht="14.4" x14ac:dyDescent="0.3">
      <c r="B54" s="80">
        <v>52</v>
      </c>
      <c r="C54" s="89">
        <v>42550</v>
      </c>
      <c r="D54" s="63" t="s">
        <v>234</v>
      </c>
      <c r="E54" s="63" t="s">
        <v>238</v>
      </c>
      <c r="F54" s="97">
        <v>200293</v>
      </c>
      <c r="G54" s="80">
        <v>52</v>
      </c>
      <c r="H54" s="88" t="s">
        <v>60</v>
      </c>
      <c r="I54" s="88">
        <v>10</v>
      </c>
      <c r="J54" s="95">
        <v>3.11</v>
      </c>
      <c r="K54" s="95">
        <f>Таблица6[[#This Row],[Кол-во]]*Таблица6[[#This Row],[Цена]]</f>
        <v>31.099999999999998</v>
      </c>
      <c r="L54" s="88"/>
    </row>
    <row r="55" spans="2:12" ht="14.4" x14ac:dyDescent="0.3">
      <c r="B55" s="80">
        <v>53</v>
      </c>
      <c r="C55" s="89">
        <v>42550</v>
      </c>
      <c r="D55" s="63" t="s">
        <v>234</v>
      </c>
      <c r="E55" s="63" t="s">
        <v>238</v>
      </c>
      <c r="F55" s="97">
        <v>200293</v>
      </c>
      <c r="G55" s="80">
        <v>53</v>
      </c>
      <c r="H55" s="88" t="s">
        <v>61</v>
      </c>
      <c r="I55" s="88">
        <v>10</v>
      </c>
      <c r="J55" s="95">
        <v>0.21</v>
      </c>
      <c r="K55" s="95">
        <f>Таблица6[[#This Row],[Кол-во]]*Таблица6[[#This Row],[Цена]]</f>
        <v>2.1</v>
      </c>
      <c r="L55" s="88"/>
    </row>
    <row r="56" spans="2:12" ht="14.4" x14ac:dyDescent="0.3">
      <c r="B56" s="80">
        <v>54</v>
      </c>
      <c r="C56" s="89">
        <v>42550</v>
      </c>
      <c r="D56" s="63" t="s">
        <v>234</v>
      </c>
      <c r="E56" s="63" t="s">
        <v>238</v>
      </c>
      <c r="F56" s="97">
        <v>200293</v>
      </c>
      <c r="G56" s="80">
        <v>54</v>
      </c>
      <c r="H56" s="88" t="s">
        <v>135</v>
      </c>
      <c r="I56" s="88">
        <v>8</v>
      </c>
      <c r="J56" s="95">
        <v>5.94</v>
      </c>
      <c r="K56" s="95">
        <f>Таблица6[[#This Row],[Кол-во]]*Таблица6[[#This Row],[Цена]]</f>
        <v>47.52</v>
      </c>
      <c r="L56" s="88"/>
    </row>
    <row r="57" spans="2:12" ht="14.4" x14ac:dyDescent="0.3">
      <c r="B57" s="80">
        <v>55</v>
      </c>
      <c r="C57" s="89">
        <v>42550</v>
      </c>
      <c r="D57" s="63" t="s">
        <v>234</v>
      </c>
      <c r="E57" s="63" t="s">
        <v>238</v>
      </c>
      <c r="F57" s="97">
        <v>200293</v>
      </c>
      <c r="G57" s="80">
        <v>55</v>
      </c>
      <c r="H57" s="88" t="s">
        <v>62</v>
      </c>
      <c r="I57" s="88">
        <v>10</v>
      </c>
      <c r="J57" s="95">
        <v>6.04</v>
      </c>
      <c r="K57" s="95">
        <f>Таблица6[[#This Row],[Кол-во]]*Таблица6[[#This Row],[Цена]]</f>
        <v>60.4</v>
      </c>
      <c r="L57" s="88"/>
    </row>
    <row r="58" spans="2:12" ht="14.4" x14ac:dyDescent="0.3">
      <c r="B58" s="80">
        <v>56</v>
      </c>
      <c r="C58" s="89">
        <v>42550</v>
      </c>
      <c r="D58" s="63" t="s">
        <v>234</v>
      </c>
      <c r="E58" s="63" t="s">
        <v>238</v>
      </c>
      <c r="F58" s="97">
        <v>200293</v>
      </c>
      <c r="G58" s="80">
        <v>56</v>
      </c>
      <c r="H58" s="88" t="s">
        <v>215</v>
      </c>
      <c r="I58" s="88">
        <v>10</v>
      </c>
      <c r="J58" s="95">
        <v>0.28999999999999998</v>
      </c>
      <c r="K58" s="95">
        <f>Таблица6[[#This Row],[Кол-во]]*Таблица6[[#This Row],[Цена]]</f>
        <v>2.9</v>
      </c>
      <c r="L58" s="88"/>
    </row>
    <row r="59" spans="2:12" ht="14.4" x14ac:dyDescent="0.3">
      <c r="B59" s="80">
        <v>57</v>
      </c>
      <c r="C59" s="89">
        <v>42550</v>
      </c>
      <c r="D59" s="63" t="s">
        <v>234</v>
      </c>
      <c r="E59" s="63" t="s">
        <v>238</v>
      </c>
      <c r="F59" s="97">
        <v>200293</v>
      </c>
      <c r="G59" s="80">
        <v>57</v>
      </c>
      <c r="H59" s="88" t="s">
        <v>63</v>
      </c>
      <c r="I59" s="88">
        <v>10</v>
      </c>
      <c r="J59" s="95">
        <v>0.05</v>
      </c>
      <c r="K59" s="95">
        <f>Таблица6[[#This Row],[Кол-во]]*Таблица6[[#This Row],[Цена]]</f>
        <v>0.5</v>
      </c>
      <c r="L59" s="88"/>
    </row>
    <row r="60" spans="2:12" ht="14.4" x14ac:dyDescent="0.3">
      <c r="B60" s="80">
        <v>58</v>
      </c>
      <c r="C60" s="89">
        <v>42550</v>
      </c>
      <c r="D60" s="63" t="s">
        <v>234</v>
      </c>
      <c r="E60" s="63" t="s">
        <v>238</v>
      </c>
      <c r="F60" s="97">
        <v>200293</v>
      </c>
      <c r="G60" s="80">
        <v>58</v>
      </c>
      <c r="H60" s="88" t="s">
        <v>64</v>
      </c>
      <c r="I60" s="88">
        <v>10</v>
      </c>
      <c r="J60" s="95">
        <v>0.04</v>
      </c>
      <c r="K60" s="95">
        <f>Таблица6[[#This Row],[Кол-во]]*Таблица6[[#This Row],[Цена]]</f>
        <v>0.4</v>
      </c>
      <c r="L60" s="88"/>
    </row>
    <row r="61" spans="2:12" ht="14.4" x14ac:dyDescent="0.3">
      <c r="B61" s="80">
        <v>59</v>
      </c>
      <c r="C61" s="101">
        <v>42573</v>
      </c>
      <c r="D61" s="88" t="s">
        <v>234</v>
      </c>
      <c r="E61" s="88" t="s">
        <v>245</v>
      </c>
      <c r="F61" s="102">
        <v>30708</v>
      </c>
      <c r="G61" s="100">
        <v>1</v>
      </c>
      <c r="H61" s="88" t="s">
        <v>101</v>
      </c>
      <c r="I61" s="88">
        <v>10</v>
      </c>
      <c r="J61" s="95">
        <v>177.108</v>
      </c>
      <c r="K61" s="95">
        <f>Таблица6[[#This Row],[Кол-во]]*Таблица6[[#This Row],[Цена]]</f>
        <v>1771.08</v>
      </c>
      <c r="L61" s="88"/>
    </row>
    <row r="62" spans="2:12" ht="14.4" x14ac:dyDescent="0.3">
      <c r="B62" s="80">
        <v>60</v>
      </c>
      <c r="C62" s="101">
        <v>42592</v>
      </c>
      <c r="D62" s="88" t="s">
        <v>234</v>
      </c>
      <c r="E62" s="88" t="s">
        <v>235</v>
      </c>
      <c r="F62" s="102">
        <v>589091</v>
      </c>
      <c r="G62" s="100">
        <v>1</v>
      </c>
      <c r="H62" s="88" t="s">
        <v>103</v>
      </c>
      <c r="I62" s="88">
        <v>200</v>
      </c>
      <c r="J62" s="95">
        <v>2.4E-2</v>
      </c>
      <c r="K62" s="95">
        <f>Таблица6[[#This Row],[Кол-во]]*Таблица6[[#This Row],[Цена]]</f>
        <v>4.8</v>
      </c>
      <c r="L62" s="88"/>
    </row>
    <row r="63" spans="2:12" ht="14.4" x14ac:dyDescent="0.3">
      <c r="B63" s="80">
        <v>61</v>
      </c>
      <c r="C63" s="101">
        <v>42592</v>
      </c>
      <c r="D63" s="88" t="s">
        <v>234</v>
      </c>
      <c r="E63" s="88" t="s">
        <v>235</v>
      </c>
      <c r="F63" s="102">
        <v>589091</v>
      </c>
      <c r="G63" s="100">
        <v>2</v>
      </c>
      <c r="H63" s="88" t="s">
        <v>105</v>
      </c>
      <c r="I63" s="88">
        <v>100</v>
      </c>
      <c r="J63" s="95">
        <v>2.4E-2</v>
      </c>
      <c r="K63" s="95">
        <f>Таблица6[[#This Row],[Кол-во]]*Таблица6[[#This Row],[Цена]]</f>
        <v>2.4</v>
      </c>
      <c r="L63" s="88"/>
    </row>
    <row r="64" spans="2:12" ht="14.4" x14ac:dyDescent="0.3">
      <c r="B64" s="80">
        <v>62</v>
      </c>
      <c r="C64" s="101">
        <v>42592</v>
      </c>
      <c r="D64" s="88" t="s">
        <v>234</v>
      </c>
      <c r="E64" s="88" t="s">
        <v>235</v>
      </c>
      <c r="F64" s="102">
        <v>589091</v>
      </c>
      <c r="G64" s="100">
        <v>3</v>
      </c>
      <c r="H64" s="88" t="s">
        <v>107</v>
      </c>
      <c r="I64" s="88">
        <v>100</v>
      </c>
      <c r="J64" s="95">
        <v>7.1999999999999995E-2</v>
      </c>
      <c r="K64" s="95">
        <f>Таблица6[[#This Row],[Кол-во]]*Таблица6[[#This Row],[Цена]]</f>
        <v>7.1999999999999993</v>
      </c>
      <c r="L64" s="88"/>
    </row>
    <row r="65" spans="2:12" ht="14.4" x14ac:dyDescent="0.3">
      <c r="B65" s="80">
        <v>63</v>
      </c>
      <c r="C65" s="101">
        <v>42592</v>
      </c>
      <c r="D65" s="88" t="s">
        <v>234</v>
      </c>
      <c r="E65" s="88" t="s">
        <v>235</v>
      </c>
      <c r="F65" s="102">
        <v>589091</v>
      </c>
      <c r="G65" s="100">
        <v>4</v>
      </c>
      <c r="H65" s="88" t="s">
        <v>109</v>
      </c>
      <c r="I65" s="88">
        <v>100</v>
      </c>
      <c r="J65" s="95">
        <v>2.4E-2</v>
      </c>
      <c r="K65" s="95">
        <f>Таблица6[[#This Row],[Кол-во]]*Таблица6[[#This Row],[Цена]]</f>
        <v>2.4</v>
      </c>
      <c r="L65" s="88"/>
    </row>
    <row r="66" spans="2:12" ht="14.4" x14ac:dyDescent="0.3">
      <c r="B66" s="80">
        <v>64</v>
      </c>
      <c r="C66" s="101">
        <v>42592</v>
      </c>
      <c r="D66" s="88" t="s">
        <v>234</v>
      </c>
      <c r="E66" s="88" t="s">
        <v>235</v>
      </c>
      <c r="F66" s="102">
        <v>589091</v>
      </c>
      <c r="G66" s="100">
        <v>5</v>
      </c>
      <c r="H66" s="88" t="s">
        <v>207</v>
      </c>
      <c r="I66" s="88">
        <v>10</v>
      </c>
      <c r="J66" s="95">
        <v>0.504</v>
      </c>
      <c r="K66" s="95">
        <f>Таблица6[[#This Row],[Кол-во]]*Таблица6[[#This Row],[Цена]]</f>
        <v>5.04</v>
      </c>
      <c r="L66" s="88"/>
    </row>
    <row r="67" spans="2:12" ht="14.4" x14ac:dyDescent="0.3">
      <c r="B67" s="80">
        <v>65</v>
      </c>
      <c r="C67" s="101">
        <v>42592</v>
      </c>
      <c r="D67" s="88" t="s">
        <v>234</v>
      </c>
      <c r="E67" s="88" t="s">
        <v>235</v>
      </c>
      <c r="F67" s="102">
        <v>589091</v>
      </c>
      <c r="G67" s="100">
        <v>6</v>
      </c>
      <c r="H67" s="88" t="s">
        <v>208</v>
      </c>
      <c r="I67" s="88">
        <v>10</v>
      </c>
      <c r="J67" s="95">
        <v>0.67200000000000004</v>
      </c>
      <c r="K67" s="95">
        <f>Таблица6[[#This Row],[Кол-во]]*Таблица6[[#This Row],[Цена]]</f>
        <v>6.7200000000000006</v>
      </c>
      <c r="L67" s="88"/>
    </row>
    <row r="68" spans="2:12" ht="14.4" x14ac:dyDescent="0.3">
      <c r="B68" s="80">
        <v>66</v>
      </c>
      <c r="C68" s="101">
        <v>42592</v>
      </c>
      <c r="D68" s="88" t="s">
        <v>234</v>
      </c>
      <c r="E68" s="88" t="s">
        <v>235</v>
      </c>
      <c r="F68" s="102">
        <v>589091</v>
      </c>
      <c r="G68" s="100">
        <v>7</v>
      </c>
      <c r="H68" s="88" t="s">
        <v>216</v>
      </c>
      <c r="I68" s="88">
        <v>20</v>
      </c>
      <c r="J68" s="95">
        <v>0.42</v>
      </c>
      <c r="K68" s="95">
        <f>Таблица6[[#This Row],[Кол-во]]*Таблица6[[#This Row],[Цена]]</f>
        <v>8.4</v>
      </c>
      <c r="L68" s="88"/>
    </row>
    <row r="69" spans="2:12" ht="14.4" x14ac:dyDescent="0.3">
      <c r="B69" s="80">
        <v>67</v>
      </c>
      <c r="C69" s="101">
        <v>42592</v>
      </c>
      <c r="D69" s="88" t="s">
        <v>234</v>
      </c>
      <c r="E69" s="88" t="s">
        <v>235</v>
      </c>
      <c r="F69" s="102">
        <v>589091</v>
      </c>
      <c r="G69" s="100">
        <v>8</v>
      </c>
      <c r="H69" s="88" t="s">
        <v>115</v>
      </c>
      <c r="I69" s="88">
        <v>30</v>
      </c>
      <c r="J69" s="95">
        <v>0.624</v>
      </c>
      <c r="K69" s="95">
        <f>Таблица6[[#This Row],[Кол-во]]*Таблица6[[#This Row],[Цена]]</f>
        <v>18.72</v>
      </c>
      <c r="L69" s="88"/>
    </row>
    <row r="70" spans="2:12" ht="14.4" x14ac:dyDescent="0.3">
      <c r="B70" s="80">
        <v>68</v>
      </c>
      <c r="C70" s="101">
        <v>42592</v>
      </c>
      <c r="D70" s="88" t="s">
        <v>234</v>
      </c>
      <c r="E70" s="88" t="s">
        <v>235</v>
      </c>
      <c r="F70" s="102">
        <v>589091</v>
      </c>
      <c r="G70" s="100">
        <v>9</v>
      </c>
      <c r="H70" s="88" t="s">
        <v>116</v>
      </c>
      <c r="I70" s="88">
        <v>10</v>
      </c>
      <c r="J70" s="95">
        <v>0.45600000000000002</v>
      </c>
      <c r="K70" s="95">
        <f>Таблица6[[#This Row],[Кол-во]]*Таблица6[[#This Row],[Цена]]</f>
        <v>4.5600000000000005</v>
      </c>
      <c r="L70" s="88"/>
    </row>
    <row r="71" spans="2:12" ht="14.4" x14ac:dyDescent="0.3">
      <c r="B71" s="80">
        <v>69</v>
      </c>
      <c r="C71" s="101">
        <v>42592</v>
      </c>
      <c r="D71" s="88" t="s">
        <v>234</v>
      </c>
      <c r="E71" s="88" t="s">
        <v>235</v>
      </c>
      <c r="F71" s="102">
        <v>589091</v>
      </c>
      <c r="G71" s="100">
        <v>10</v>
      </c>
      <c r="H71" s="88" t="s">
        <v>118</v>
      </c>
      <c r="I71" s="88">
        <v>10</v>
      </c>
      <c r="J71" s="95">
        <v>0.36</v>
      </c>
      <c r="K71" s="95">
        <f>Таблица6[[#This Row],[Кол-во]]*Таблица6[[#This Row],[Цена]]</f>
        <v>3.5999999999999996</v>
      </c>
      <c r="L71" s="88"/>
    </row>
    <row r="72" spans="2:12" ht="14.4" x14ac:dyDescent="0.3">
      <c r="B72" s="80">
        <v>70</v>
      </c>
      <c r="C72" s="101">
        <v>42592</v>
      </c>
      <c r="D72" s="88" t="s">
        <v>234</v>
      </c>
      <c r="E72" s="88" t="s">
        <v>235</v>
      </c>
      <c r="F72" s="102">
        <v>589091</v>
      </c>
      <c r="G72" s="100">
        <v>11</v>
      </c>
      <c r="H72" s="88" t="s">
        <v>120</v>
      </c>
      <c r="I72" s="88">
        <v>100</v>
      </c>
      <c r="J72" s="95">
        <v>1.2E-2</v>
      </c>
      <c r="K72" s="95">
        <f>Таблица6[[#This Row],[Кол-во]]*Таблица6[[#This Row],[Цена]]</f>
        <v>1.2</v>
      </c>
      <c r="L72" s="88"/>
    </row>
    <row r="73" spans="2:12" ht="14.4" x14ac:dyDescent="0.3">
      <c r="B73" s="80">
        <v>71</v>
      </c>
      <c r="C73" s="101">
        <v>42592</v>
      </c>
      <c r="D73" s="88" t="s">
        <v>234</v>
      </c>
      <c r="E73" s="88" t="s">
        <v>235</v>
      </c>
      <c r="F73" s="102">
        <v>589091</v>
      </c>
      <c r="G73" s="100">
        <v>12</v>
      </c>
      <c r="H73" s="88" t="s">
        <v>122</v>
      </c>
      <c r="I73" s="88">
        <v>200</v>
      </c>
      <c r="J73" s="95">
        <v>1.2E-2</v>
      </c>
      <c r="K73" s="95">
        <f>Таблица6[[#This Row],[Кол-во]]*Таблица6[[#This Row],[Цена]]</f>
        <v>2.4</v>
      </c>
      <c r="L73" s="88"/>
    </row>
    <row r="74" spans="2:12" ht="14.4" x14ac:dyDescent="0.3">
      <c r="B74" s="80">
        <v>72</v>
      </c>
      <c r="C74" s="101">
        <v>42592</v>
      </c>
      <c r="D74" s="88" t="s">
        <v>234</v>
      </c>
      <c r="E74" s="88" t="s">
        <v>235</v>
      </c>
      <c r="F74" s="102">
        <v>589091</v>
      </c>
      <c r="G74" s="100">
        <v>13</v>
      </c>
      <c r="H74" s="88" t="s">
        <v>21</v>
      </c>
      <c r="I74" s="88">
        <v>7</v>
      </c>
      <c r="J74" s="95">
        <v>11.712</v>
      </c>
      <c r="K74" s="95">
        <f>Таблица6[[#This Row],[Кол-во]]*Таблица6[[#This Row],[Цена]]</f>
        <v>81.983999999999995</v>
      </c>
      <c r="L74" s="88"/>
    </row>
    <row r="75" spans="2:12" ht="14.4" x14ac:dyDescent="0.3">
      <c r="B75" s="80">
        <v>73</v>
      </c>
      <c r="C75" s="101">
        <v>42592</v>
      </c>
      <c r="D75" s="88" t="s">
        <v>234</v>
      </c>
      <c r="E75" s="88" t="s">
        <v>235</v>
      </c>
      <c r="F75" s="102">
        <v>589091</v>
      </c>
      <c r="G75" s="100">
        <v>14</v>
      </c>
      <c r="H75" s="88" t="s">
        <v>124</v>
      </c>
      <c r="I75" s="88">
        <v>50</v>
      </c>
      <c r="J75" s="95">
        <v>8.4000000000000005E-2</v>
      </c>
      <c r="K75" s="95">
        <f>Таблица6[[#This Row],[Кол-во]]*Таблица6[[#This Row],[Цена]]</f>
        <v>4.2</v>
      </c>
      <c r="L75" s="88"/>
    </row>
    <row r="76" spans="2:12" ht="14.4" x14ac:dyDescent="0.3">
      <c r="B76" s="80">
        <v>74</v>
      </c>
      <c r="C76" s="101">
        <v>42592</v>
      </c>
      <c r="D76" s="88" t="s">
        <v>234</v>
      </c>
      <c r="E76" s="88" t="s">
        <v>235</v>
      </c>
      <c r="F76" s="102">
        <v>589091</v>
      </c>
      <c r="G76" s="100">
        <v>15</v>
      </c>
      <c r="H76" s="88" t="s">
        <v>126</v>
      </c>
      <c r="I76" s="88">
        <v>20</v>
      </c>
      <c r="J76" s="95">
        <v>0.42</v>
      </c>
      <c r="K76" s="95">
        <f>Таблица6[[#This Row],[Кол-во]]*Таблица6[[#This Row],[Цена]]</f>
        <v>8.4</v>
      </c>
      <c r="L76" s="88"/>
    </row>
    <row r="77" spans="2:12" ht="14.4" x14ac:dyDescent="0.3">
      <c r="B77" s="80">
        <v>75</v>
      </c>
      <c r="C77" s="101">
        <v>42592</v>
      </c>
      <c r="D77" s="88" t="s">
        <v>234</v>
      </c>
      <c r="E77" s="88" t="s">
        <v>235</v>
      </c>
      <c r="F77" s="102">
        <v>589091</v>
      </c>
      <c r="G77" s="100">
        <v>16</v>
      </c>
      <c r="H77" s="88" t="s">
        <v>128</v>
      </c>
      <c r="I77" s="88">
        <v>20</v>
      </c>
      <c r="J77" s="95">
        <v>9.6000000000000002E-2</v>
      </c>
      <c r="K77" s="95">
        <f>Таблица6[[#This Row],[Кол-во]]*Таблица6[[#This Row],[Цена]]</f>
        <v>1.92</v>
      </c>
      <c r="L77" s="88"/>
    </row>
    <row r="78" spans="2:12" ht="14.4" x14ac:dyDescent="0.3">
      <c r="B78" s="80">
        <v>76</v>
      </c>
      <c r="C78" s="101">
        <v>42592</v>
      </c>
      <c r="D78" s="88" t="s">
        <v>234</v>
      </c>
      <c r="E78" s="88" t="s">
        <v>235</v>
      </c>
      <c r="F78" s="102">
        <v>589091</v>
      </c>
      <c r="G78" s="100">
        <v>17</v>
      </c>
      <c r="H78" s="88" t="s">
        <v>130</v>
      </c>
      <c r="I78" s="88">
        <v>20</v>
      </c>
      <c r="J78" s="95">
        <v>17.64</v>
      </c>
      <c r="K78" s="95">
        <f>Таблица6[[#This Row],[Кол-во]]*Таблица6[[#This Row],[Цена]]</f>
        <v>352.8</v>
      </c>
      <c r="L78" s="88"/>
    </row>
    <row r="79" spans="2:12" ht="14.4" x14ac:dyDescent="0.3">
      <c r="B79" s="80">
        <v>77</v>
      </c>
      <c r="C79" s="101">
        <v>42592</v>
      </c>
      <c r="D79" s="88" t="s">
        <v>234</v>
      </c>
      <c r="E79" s="88" t="s">
        <v>235</v>
      </c>
      <c r="F79" s="102">
        <v>589091</v>
      </c>
      <c r="G79" s="100">
        <v>18</v>
      </c>
      <c r="H79" s="88" t="s">
        <v>132</v>
      </c>
      <c r="I79" s="88">
        <v>60</v>
      </c>
      <c r="J79" s="95">
        <v>1.992</v>
      </c>
      <c r="K79" s="95">
        <f>Таблица6[[#This Row],[Кол-во]]*Таблица6[[#This Row],[Цена]]</f>
        <v>119.52</v>
      </c>
      <c r="L79" s="88"/>
    </row>
    <row r="80" spans="2:12" ht="14.4" x14ac:dyDescent="0.3">
      <c r="B80" s="80">
        <v>78</v>
      </c>
      <c r="C80" s="101">
        <v>42592</v>
      </c>
      <c r="D80" s="88" t="s">
        <v>234</v>
      </c>
      <c r="E80" s="88" t="s">
        <v>235</v>
      </c>
      <c r="F80" s="102">
        <v>589091</v>
      </c>
      <c r="G80" s="100">
        <v>19</v>
      </c>
      <c r="H80" s="88" t="s">
        <v>134</v>
      </c>
      <c r="I80" s="88">
        <v>10</v>
      </c>
      <c r="J80" s="95">
        <v>3.1560000000000001</v>
      </c>
      <c r="K80" s="95">
        <f>Таблица6[[#This Row],[Кол-во]]*Таблица6[[#This Row],[Цена]]</f>
        <v>31.560000000000002</v>
      </c>
      <c r="L80" s="88"/>
    </row>
    <row r="81" spans="2:12" ht="14.4" x14ac:dyDescent="0.3">
      <c r="B81" s="80">
        <v>79</v>
      </c>
      <c r="C81" s="101">
        <v>42592</v>
      </c>
      <c r="D81" s="88" t="s">
        <v>234</v>
      </c>
      <c r="E81" s="88" t="s">
        <v>235</v>
      </c>
      <c r="F81" s="102">
        <v>589091</v>
      </c>
      <c r="G81" s="100">
        <v>20</v>
      </c>
      <c r="H81" s="88" t="s">
        <v>135</v>
      </c>
      <c r="I81" s="88">
        <v>12</v>
      </c>
      <c r="J81" s="95">
        <v>3.7915999999999999</v>
      </c>
      <c r="K81" s="95">
        <f>Таблица6[[#This Row],[Кол-во]]*Таблица6[[#This Row],[Цена]]</f>
        <v>45.499200000000002</v>
      </c>
      <c r="L81" s="88"/>
    </row>
    <row r="82" spans="2:12" ht="14.4" x14ac:dyDescent="0.3">
      <c r="B82" s="80">
        <v>80</v>
      </c>
      <c r="C82" s="101">
        <v>42592</v>
      </c>
      <c r="D82" s="88" t="s">
        <v>234</v>
      </c>
      <c r="E82" s="88" t="s">
        <v>235</v>
      </c>
      <c r="F82" s="102">
        <v>589091</v>
      </c>
      <c r="G82" s="100">
        <v>21</v>
      </c>
      <c r="H82" s="88" t="s">
        <v>136</v>
      </c>
      <c r="I82" s="88">
        <v>10</v>
      </c>
      <c r="J82" s="95">
        <v>2.7360000000000002</v>
      </c>
      <c r="K82" s="95">
        <f>Таблица6[[#This Row],[Кол-во]]*Таблица6[[#This Row],[Цена]]</f>
        <v>27.360000000000003</v>
      </c>
      <c r="L82" s="88"/>
    </row>
    <row r="83" spans="2:12" ht="14.4" x14ac:dyDescent="0.3">
      <c r="B83" s="80">
        <v>81</v>
      </c>
      <c r="C83" s="101">
        <v>42592</v>
      </c>
      <c r="D83" s="88" t="s">
        <v>234</v>
      </c>
      <c r="E83" s="88" t="s">
        <v>235</v>
      </c>
      <c r="F83" s="102">
        <v>589091</v>
      </c>
      <c r="G83" s="100">
        <v>22</v>
      </c>
      <c r="H83" s="88" t="s">
        <v>181</v>
      </c>
      <c r="I83" s="88">
        <v>10</v>
      </c>
      <c r="J83" s="95">
        <v>3.1560000000000001</v>
      </c>
      <c r="K83" s="95">
        <f>Таблица6[[#This Row],[Кол-во]]*Таблица6[[#This Row],[Цена]]</f>
        <v>31.560000000000002</v>
      </c>
      <c r="L83" s="88"/>
    </row>
    <row r="84" spans="2:12" ht="14.4" x14ac:dyDescent="0.3">
      <c r="B84" s="80">
        <v>82</v>
      </c>
      <c r="C84" s="101">
        <v>42592</v>
      </c>
      <c r="D84" s="88" t="s">
        <v>234</v>
      </c>
      <c r="E84" s="88" t="s">
        <v>235</v>
      </c>
      <c r="F84" s="102">
        <v>589091</v>
      </c>
      <c r="G84" s="100">
        <v>23</v>
      </c>
      <c r="H84" s="88" t="s">
        <v>138</v>
      </c>
      <c r="I84" s="88">
        <v>10</v>
      </c>
      <c r="J84" s="95">
        <v>1.056</v>
      </c>
      <c r="K84" s="95">
        <f>Таблица6[[#This Row],[Кол-во]]*Таблица6[[#This Row],[Цена]]</f>
        <v>10.56</v>
      </c>
      <c r="L84" s="88"/>
    </row>
    <row r="85" spans="2:12" ht="14.4" x14ac:dyDescent="0.3">
      <c r="B85" s="80">
        <v>83</v>
      </c>
      <c r="C85" s="101">
        <v>42592</v>
      </c>
      <c r="D85" s="88" t="s">
        <v>234</v>
      </c>
      <c r="E85" s="88" t="s">
        <v>235</v>
      </c>
      <c r="F85" s="102">
        <v>589091</v>
      </c>
      <c r="G85" s="100">
        <v>24</v>
      </c>
      <c r="H85" s="88" t="s">
        <v>242</v>
      </c>
      <c r="I85" s="88">
        <v>20</v>
      </c>
      <c r="J85" s="95">
        <v>0.38400000000000001</v>
      </c>
      <c r="K85" s="95">
        <f>Таблица6[[#This Row],[Кол-во]]*Таблица6[[#This Row],[Цена]]</f>
        <v>7.68</v>
      </c>
      <c r="L85" s="88"/>
    </row>
    <row r="86" spans="2:12" ht="14.4" x14ac:dyDescent="0.3">
      <c r="B86" s="80">
        <v>84</v>
      </c>
      <c r="C86" s="101">
        <v>42592</v>
      </c>
      <c r="D86" s="88" t="s">
        <v>234</v>
      </c>
      <c r="E86" s="88" t="s">
        <v>235</v>
      </c>
      <c r="F86" s="102">
        <v>589091</v>
      </c>
      <c r="G86" s="100">
        <v>25</v>
      </c>
      <c r="H86" s="88" t="s">
        <v>140</v>
      </c>
      <c r="I86" s="88">
        <v>10</v>
      </c>
      <c r="J86" s="95">
        <v>2.4239999999999999</v>
      </c>
      <c r="K86" s="95">
        <f>Таблица6[[#This Row],[Кол-во]]*Таблица6[[#This Row],[Цена]]</f>
        <v>24.24</v>
      </c>
      <c r="L86" s="88"/>
    </row>
    <row r="87" spans="2:12" ht="14.4" x14ac:dyDescent="0.3">
      <c r="B87" s="80">
        <v>85</v>
      </c>
      <c r="C87" s="101">
        <v>42592</v>
      </c>
      <c r="D87" s="88" t="s">
        <v>234</v>
      </c>
      <c r="E87" s="88" t="s">
        <v>235</v>
      </c>
      <c r="F87" s="102">
        <v>589091</v>
      </c>
      <c r="G87" s="100">
        <v>26</v>
      </c>
      <c r="H87" s="88" t="s">
        <v>141</v>
      </c>
      <c r="I87" s="88">
        <v>10</v>
      </c>
      <c r="J87" s="95">
        <v>2.04</v>
      </c>
      <c r="K87" s="95">
        <f>Таблица6[[#This Row],[Кол-во]]*Таблица6[[#This Row],[Цена]]</f>
        <v>20.399999999999999</v>
      </c>
      <c r="L87" s="88"/>
    </row>
    <row r="88" spans="2:12" ht="14.4" x14ac:dyDescent="0.3">
      <c r="B88" s="80">
        <v>86</v>
      </c>
      <c r="C88" s="101">
        <v>42592</v>
      </c>
      <c r="D88" s="88" t="s">
        <v>234</v>
      </c>
      <c r="E88" s="88" t="s">
        <v>235</v>
      </c>
      <c r="F88" s="102">
        <v>589091</v>
      </c>
      <c r="G88" s="100">
        <v>27</v>
      </c>
      <c r="H88" s="88" t="s">
        <v>143</v>
      </c>
      <c r="I88" s="88">
        <v>20</v>
      </c>
      <c r="J88" s="95">
        <v>0.80400000000000005</v>
      </c>
      <c r="K88" s="95">
        <f>Таблица6[[#This Row],[Кол-во]]*Таблица6[[#This Row],[Цена]]</f>
        <v>16.080000000000002</v>
      </c>
      <c r="L88" s="88"/>
    </row>
    <row r="89" spans="2:12" ht="14.4" x14ac:dyDescent="0.3">
      <c r="B89" s="80">
        <v>87</v>
      </c>
      <c r="C89" s="101">
        <v>42592</v>
      </c>
      <c r="D89" s="88" t="s">
        <v>234</v>
      </c>
      <c r="E89" s="88" t="s">
        <v>235</v>
      </c>
      <c r="F89" s="102">
        <v>589091</v>
      </c>
      <c r="G89" s="100">
        <v>28</v>
      </c>
      <c r="H89" s="88" t="s">
        <v>36</v>
      </c>
      <c r="I89" s="88">
        <v>20</v>
      </c>
      <c r="J89" s="95">
        <v>0.92400000000000004</v>
      </c>
      <c r="K89" s="95">
        <f>Таблица6[[#This Row],[Кол-во]]*Таблица6[[#This Row],[Цена]]</f>
        <v>18.48</v>
      </c>
      <c r="L89" s="88"/>
    </row>
    <row r="90" spans="2:12" ht="14.4" x14ac:dyDescent="0.3">
      <c r="B90" s="80">
        <v>88</v>
      </c>
      <c r="C90" s="101">
        <v>42592</v>
      </c>
      <c r="D90" s="88" t="s">
        <v>234</v>
      </c>
      <c r="E90" s="88" t="s">
        <v>235</v>
      </c>
      <c r="F90" s="102">
        <v>589091</v>
      </c>
      <c r="G90" s="100">
        <v>29</v>
      </c>
      <c r="H90" s="88" t="s">
        <v>149</v>
      </c>
      <c r="I90" s="88">
        <v>100</v>
      </c>
      <c r="J90" s="95">
        <v>0.192</v>
      </c>
      <c r="K90" s="95">
        <f>Таблица6[[#This Row],[Кол-во]]*Таблица6[[#This Row],[Цена]]</f>
        <v>19.2</v>
      </c>
      <c r="L90" s="88"/>
    </row>
    <row r="91" spans="2:12" ht="14.4" x14ac:dyDescent="0.3">
      <c r="B91" s="80">
        <v>89</v>
      </c>
      <c r="C91" s="101">
        <v>42592</v>
      </c>
      <c r="D91" s="88" t="s">
        <v>234</v>
      </c>
      <c r="E91" s="88" t="s">
        <v>235</v>
      </c>
      <c r="F91" s="102">
        <v>589091</v>
      </c>
      <c r="G91" s="100">
        <v>30</v>
      </c>
      <c r="H91" s="88" t="s">
        <v>150</v>
      </c>
      <c r="I91" s="88">
        <v>89</v>
      </c>
      <c r="J91" s="95">
        <v>0.15590000000000001</v>
      </c>
      <c r="K91" s="95">
        <f>Таблица6[[#This Row],[Кол-во]]*Таблица6[[#This Row],[Цена]]</f>
        <v>13.875100000000002</v>
      </c>
      <c r="L91" s="88"/>
    </row>
    <row r="92" spans="2:12" ht="14.4" x14ac:dyDescent="0.3">
      <c r="B92" s="80">
        <v>90</v>
      </c>
      <c r="C92" s="101">
        <v>42592</v>
      </c>
      <c r="D92" s="88" t="s">
        <v>234</v>
      </c>
      <c r="E92" s="88" t="s">
        <v>235</v>
      </c>
      <c r="F92" s="102">
        <v>589091</v>
      </c>
      <c r="G92" s="100">
        <v>31</v>
      </c>
      <c r="H92" s="88" t="s">
        <v>148</v>
      </c>
      <c r="I92" s="88">
        <v>10</v>
      </c>
      <c r="J92" s="95">
        <v>0.45600000000000002</v>
      </c>
      <c r="K92" s="95">
        <f>Таблица6[[#This Row],[Кол-во]]*Таблица6[[#This Row],[Цена]]</f>
        <v>4.5600000000000005</v>
      </c>
      <c r="L92" s="88"/>
    </row>
    <row r="93" spans="2:12" ht="14.4" x14ac:dyDescent="0.3">
      <c r="B93" s="80">
        <v>91</v>
      </c>
      <c r="C93" s="101">
        <v>42592</v>
      </c>
      <c r="D93" s="88" t="s">
        <v>234</v>
      </c>
      <c r="E93" s="88" t="s">
        <v>235</v>
      </c>
      <c r="F93" s="102">
        <v>589091</v>
      </c>
      <c r="G93" s="100">
        <v>32</v>
      </c>
      <c r="H93" s="88" t="s">
        <v>151</v>
      </c>
      <c r="I93" s="88">
        <v>5</v>
      </c>
      <c r="J93" s="95">
        <v>46.8</v>
      </c>
      <c r="K93" s="95">
        <f>Таблица6[[#This Row],[Кол-во]]*Таблица6[[#This Row],[Цена]]</f>
        <v>234</v>
      </c>
      <c r="L93" s="88"/>
    </row>
    <row r="94" spans="2:12" ht="14.4" x14ac:dyDescent="0.3">
      <c r="B94" s="100">
        <v>92</v>
      </c>
      <c r="C94" s="101">
        <v>42595</v>
      </c>
      <c r="D94" s="88" t="s">
        <v>246</v>
      </c>
      <c r="E94" s="88" t="s">
        <v>247</v>
      </c>
      <c r="F94" s="102"/>
      <c r="G94" s="100">
        <v>1</v>
      </c>
      <c r="H94" s="88" t="s">
        <v>156</v>
      </c>
      <c r="I94" s="88">
        <v>15</v>
      </c>
      <c r="J94" s="95"/>
      <c r="K94" s="95">
        <f>Таблица6[[#This Row],[Кол-во]]*Таблица6[[#This Row],[Цена]]</f>
        <v>0</v>
      </c>
      <c r="L94" s="88"/>
    </row>
    <row r="95" spans="2:12" ht="14.4" x14ac:dyDescent="0.3">
      <c r="B95" s="100">
        <v>93</v>
      </c>
      <c r="C95" s="101">
        <v>42595</v>
      </c>
      <c r="D95" s="88" t="s">
        <v>246</v>
      </c>
      <c r="E95" s="88" t="s">
        <v>247</v>
      </c>
      <c r="F95" s="102"/>
      <c r="G95" s="100">
        <v>2</v>
      </c>
      <c r="H95" s="88" t="s">
        <v>155</v>
      </c>
      <c r="I95" s="88">
        <v>20</v>
      </c>
      <c r="J95" s="95"/>
      <c r="K95" s="95">
        <f>Таблица6[[#This Row],[Кол-во]]*Таблица6[[#This Row],[Цена]]</f>
        <v>0</v>
      </c>
      <c r="L95" s="88"/>
    </row>
    <row r="96" spans="2:12" ht="14.4" x14ac:dyDescent="0.3">
      <c r="B96" s="100"/>
      <c r="C96" s="101"/>
      <c r="D96" s="88"/>
      <c r="E96" s="88"/>
      <c r="F96" s="102"/>
      <c r="G96" s="100"/>
      <c r="H96" s="88"/>
      <c r="I96" s="88"/>
      <c r="J96" s="95"/>
      <c r="K96" s="95">
        <f>Таблица6[[#This Row],[Кол-во]]*Таблица6[[#This Row],[Цена]]</f>
        <v>0</v>
      </c>
      <c r="L96" s="88"/>
    </row>
    <row r="97" spans="2:12" ht="14.4" x14ac:dyDescent="0.3">
      <c r="B97" s="100"/>
      <c r="C97" s="101"/>
      <c r="D97" s="88"/>
      <c r="E97" s="88"/>
      <c r="F97" s="102"/>
      <c r="G97" s="100"/>
      <c r="H97" s="88"/>
      <c r="I97" s="88"/>
      <c r="J97" s="95"/>
      <c r="K97" s="95">
        <f>Таблица6[[#This Row],[Кол-во]]*Таблица6[[#This Row],[Цена]]</f>
        <v>0</v>
      </c>
      <c r="L97" s="88"/>
    </row>
    <row r="98" spans="2:12" ht="14.4" x14ac:dyDescent="0.3">
      <c r="B98" s="100"/>
      <c r="C98" s="101"/>
      <c r="D98" s="88"/>
      <c r="E98" s="88"/>
      <c r="F98" s="102"/>
      <c r="G98" s="100"/>
      <c r="H98" s="88"/>
      <c r="I98" s="88"/>
      <c r="J98" s="95"/>
      <c r="K98" s="95">
        <f>Таблица6[[#This Row],[Кол-во]]*Таблица6[[#This Row],[Цена]]</f>
        <v>0</v>
      </c>
      <c r="L98" s="88"/>
    </row>
    <row r="99" spans="2:12" ht="14.4" x14ac:dyDescent="0.3">
      <c r="B99" s="100"/>
      <c r="C99" s="101"/>
      <c r="D99" s="88"/>
      <c r="E99" s="88"/>
      <c r="F99" s="102"/>
      <c r="G99" s="100"/>
      <c r="H99" s="88"/>
      <c r="I99" s="88"/>
      <c r="J99" s="95"/>
      <c r="K99" s="95">
        <f>Таблица6[[#This Row],[Кол-во]]*Таблица6[[#This Row],[Цена]]</f>
        <v>0</v>
      </c>
      <c r="L99" s="88"/>
    </row>
    <row r="100" spans="2:12" ht="14.4" x14ac:dyDescent="0.3">
      <c r="B100" s="100"/>
      <c r="C100" s="101"/>
      <c r="D100" s="88"/>
      <c r="E100" s="88"/>
      <c r="F100" s="102"/>
      <c r="G100" s="100"/>
      <c r="H100" s="88"/>
      <c r="I100" s="88"/>
      <c r="J100" s="95"/>
      <c r="K100" s="95">
        <f>Таблица6[[#This Row],[Кол-во]]*Таблица6[[#This Row],[Цена]]</f>
        <v>0</v>
      </c>
      <c r="L100" s="88"/>
    </row>
    <row r="101" spans="2:12" ht="14.4" x14ac:dyDescent="0.3">
      <c r="B101" s="100"/>
      <c r="C101" s="101"/>
      <c r="D101" s="88"/>
      <c r="E101" s="88"/>
      <c r="F101" s="102"/>
      <c r="G101" s="100"/>
      <c r="H101" s="88"/>
      <c r="I101" s="88"/>
      <c r="J101" s="95"/>
      <c r="K101" s="95">
        <f>Таблица6[[#This Row],[Кол-во]]*Таблица6[[#This Row],[Цена]]</f>
        <v>0</v>
      </c>
      <c r="L101" s="88"/>
    </row>
    <row r="102" spans="2:12" ht="14.4" x14ac:dyDescent="0.3">
      <c r="B102" s="100"/>
      <c r="C102" s="101"/>
      <c r="D102" s="88"/>
      <c r="E102" s="88"/>
      <c r="F102" s="102"/>
      <c r="G102" s="100"/>
      <c r="H102" s="88"/>
      <c r="I102" s="88"/>
      <c r="J102" s="95"/>
      <c r="K102" s="95">
        <f>Таблица6[[#This Row],[Кол-во]]*Таблица6[[#This Row],[Цена]]</f>
        <v>0</v>
      </c>
      <c r="L102" s="88"/>
    </row>
  </sheetData>
  <dataValidations count="2">
    <dataValidation type="list" allowBlank="1" showInputMessage="1" showErrorMessage="1" sqref="D1:D1048576">
      <formula1>"От поставщика, Частное лицо"</formula1>
    </dataValidation>
    <dataValidation type="list" allowBlank="1" showInputMessage="1" showErrorMessage="1" sqref="H1:H1048576">
      <formula1>Список_элементов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G25" sqref="G25"/>
    </sheetView>
  </sheetViews>
  <sheetFormatPr defaultRowHeight="13.8" x14ac:dyDescent="0.3"/>
  <cols>
    <col min="3" max="3" width="13.5546875" customWidth="1"/>
    <col min="4" max="4" width="17.5546875" customWidth="1"/>
    <col min="5" max="5" width="15.77734375" customWidth="1"/>
    <col min="6" max="6" width="16" customWidth="1"/>
    <col min="7" max="7" width="14.109375" customWidth="1"/>
    <col min="8" max="8" width="24.109375" customWidth="1"/>
    <col min="9" max="9" width="10.88671875" customWidth="1"/>
    <col min="10" max="10" width="24" customWidth="1"/>
  </cols>
  <sheetData>
    <row r="2" spans="2:10" ht="28.8" x14ac:dyDescent="0.3">
      <c r="B2" s="63" t="s">
        <v>223</v>
      </c>
      <c r="C2" s="63" t="s">
        <v>224</v>
      </c>
      <c r="D2" s="63" t="s">
        <v>226</v>
      </c>
      <c r="E2" s="63" t="s">
        <v>227</v>
      </c>
      <c r="F2" s="63" t="s">
        <v>228</v>
      </c>
      <c r="G2" s="87" t="s">
        <v>229</v>
      </c>
      <c r="H2" s="63" t="s">
        <v>194</v>
      </c>
      <c r="I2" s="63" t="s">
        <v>236</v>
      </c>
      <c r="J2" s="63" t="s">
        <v>233</v>
      </c>
    </row>
    <row r="3" spans="2:10" ht="14.4" x14ac:dyDescent="0.3">
      <c r="B3" s="63">
        <v>1</v>
      </c>
      <c r="C3" s="86">
        <v>42600</v>
      </c>
      <c r="D3" s="63" t="s">
        <v>230</v>
      </c>
      <c r="E3" s="63" t="s">
        <v>231</v>
      </c>
      <c r="F3" s="63">
        <v>1</v>
      </c>
      <c r="G3" s="63">
        <v>1</v>
      </c>
      <c r="H3" s="63" t="s">
        <v>5</v>
      </c>
      <c r="I3" s="63">
        <v>1</v>
      </c>
      <c r="J3" s="63"/>
    </row>
    <row r="4" spans="2:10" ht="14.4" x14ac:dyDescent="0.3">
      <c r="B4" s="63">
        <v>2</v>
      </c>
      <c r="C4" s="63"/>
      <c r="D4" s="63"/>
      <c r="E4" s="63"/>
      <c r="F4" s="63"/>
      <c r="G4" s="63"/>
      <c r="H4" s="63"/>
      <c r="I4" s="63"/>
      <c r="J4" s="63"/>
    </row>
    <row r="5" spans="2:10" ht="14.4" x14ac:dyDescent="0.3">
      <c r="B5" s="63">
        <v>3</v>
      </c>
      <c r="C5" s="63"/>
      <c r="D5" s="63"/>
      <c r="E5" s="63"/>
      <c r="F5" s="63"/>
      <c r="G5" s="63"/>
      <c r="H5" s="63"/>
      <c r="I5" s="63"/>
      <c r="J5" s="63"/>
    </row>
    <row r="6" spans="2:10" ht="14.4" x14ac:dyDescent="0.3">
      <c r="B6" s="63">
        <v>4</v>
      </c>
      <c r="C6" s="63"/>
      <c r="D6" s="63"/>
      <c r="E6" s="63"/>
      <c r="F6" s="63"/>
      <c r="G6" s="63"/>
      <c r="H6" s="63"/>
      <c r="I6" s="63"/>
      <c r="J6" s="63"/>
    </row>
    <row r="7" spans="2:10" ht="14.4" x14ac:dyDescent="0.3">
      <c r="B7" s="63">
        <v>5</v>
      </c>
      <c r="C7" s="63"/>
      <c r="D7" s="63"/>
      <c r="E7" s="63"/>
      <c r="F7" s="63"/>
      <c r="G7" s="63"/>
      <c r="H7" s="63"/>
      <c r="I7" s="63"/>
      <c r="J7" s="63"/>
    </row>
  </sheetData>
  <dataValidations count="2">
    <dataValidation type="list" allowBlank="1" showInputMessage="1" showErrorMessage="1" sqref="D1:D1048576">
      <formula1>"Выдача, Списание, Возврат поставщику"</formula1>
    </dataValidation>
    <dataValidation type="list" allowBlank="1" showInputMessage="1" showErrorMessage="1" sqref="H1:H1048576">
      <formula1>Список_элементов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E91"/>
  <sheetViews>
    <sheetView topLeftCell="A76" workbookViewId="0">
      <selection activeCell="H13" sqref="H13"/>
    </sheetView>
  </sheetViews>
  <sheetFormatPr defaultRowHeight="14.4" x14ac:dyDescent="0.3"/>
  <cols>
    <col min="2" max="2" width="35.33203125" style="63" customWidth="1"/>
    <col min="3" max="3" width="35" style="63" customWidth="1"/>
    <col min="4" max="4" width="12.21875" style="66" customWidth="1"/>
    <col min="5" max="5" width="13.44140625" style="80" customWidth="1"/>
  </cols>
  <sheetData>
    <row r="2" spans="2:5" ht="28.8" x14ac:dyDescent="0.3">
      <c r="B2" s="63" t="s">
        <v>194</v>
      </c>
      <c r="C2" s="63" t="s">
        <v>1</v>
      </c>
      <c r="D2" s="66" t="s">
        <v>205</v>
      </c>
      <c r="E2" s="81" t="s">
        <v>195</v>
      </c>
    </row>
    <row r="3" spans="2:5" ht="28.8" x14ac:dyDescent="0.3">
      <c r="B3" s="18" t="s">
        <v>138</v>
      </c>
      <c r="C3" s="18" t="s">
        <v>139</v>
      </c>
      <c r="E3" s="80" t="s">
        <v>163</v>
      </c>
    </row>
    <row r="4" spans="2:5" ht="28.8" x14ac:dyDescent="0.3">
      <c r="B4" s="72" t="s">
        <v>215</v>
      </c>
      <c r="C4" s="18" t="s">
        <v>99</v>
      </c>
      <c r="D4" s="66">
        <v>5804</v>
      </c>
      <c r="E4" s="80" t="s">
        <v>163</v>
      </c>
    </row>
    <row r="5" spans="2:5" x14ac:dyDescent="0.3">
      <c r="B5" s="18" t="s">
        <v>134</v>
      </c>
      <c r="C5" s="18" t="s">
        <v>133</v>
      </c>
      <c r="E5" s="80" t="s">
        <v>163</v>
      </c>
    </row>
    <row r="6" spans="2:5" x14ac:dyDescent="0.3">
      <c r="B6" s="18" t="s">
        <v>132</v>
      </c>
      <c r="C6" s="18" t="s">
        <v>133</v>
      </c>
      <c r="D6" s="66">
        <v>6293</v>
      </c>
      <c r="E6" s="80" t="s">
        <v>163</v>
      </c>
    </row>
    <row r="7" spans="2:5" ht="28.8" x14ac:dyDescent="0.3">
      <c r="B7" s="18" t="s">
        <v>156</v>
      </c>
      <c r="C7" s="18" t="s">
        <v>159</v>
      </c>
      <c r="E7" s="80" t="s">
        <v>163</v>
      </c>
    </row>
    <row r="8" spans="2:5" ht="28.8" x14ac:dyDescent="0.3">
      <c r="B8" s="18" t="s">
        <v>21</v>
      </c>
      <c r="C8" s="18" t="s">
        <v>22</v>
      </c>
      <c r="D8" s="66">
        <v>17707</v>
      </c>
      <c r="E8" s="80" t="s">
        <v>163</v>
      </c>
    </row>
    <row r="9" spans="2:5" ht="28.8" x14ac:dyDescent="0.3">
      <c r="B9" s="68" t="s">
        <v>59</v>
      </c>
      <c r="C9" s="18" t="s">
        <v>95</v>
      </c>
      <c r="D9" s="66">
        <v>16882</v>
      </c>
      <c r="E9" s="80" t="s">
        <v>163</v>
      </c>
    </row>
    <row r="10" spans="2:5" x14ac:dyDescent="0.3">
      <c r="B10" s="18" t="s">
        <v>126</v>
      </c>
      <c r="C10" s="18" t="s">
        <v>127</v>
      </c>
      <c r="E10" s="80" t="s">
        <v>163</v>
      </c>
    </row>
    <row r="11" spans="2:5" x14ac:dyDescent="0.3">
      <c r="B11" s="18" t="s">
        <v>128</v>
      </c>
      <c r="C11" s="18" t="s">
        <v>129</v>
      </c>
      <c r="D11" s="66">
        <v>10621</v>
      </c>
      <c r="E11" s="80" t="s">
        <v>163</v>
      </c>
    </row>
    <row r="12" spans="2:5" x14ac:dyDescent="0.3">
      <c r="B12" s="18" t="s">
        <v>124</v>
      </c>
      <c r="C12" s="18" t="s">
        <v>125</v>
      </c>
      <c r="E12" s="80" t="s">
        <v>163</v>
      </c>
    </row>
    <row r="13" spans="2:5" x14ac:dyDescent="0.3">
      <c r="B13" s="18" t="s">
        <v>151</v>
      </c>
      <c r="C13" s="18" t="s">
        <v>152</v>
      </c>
      <c r="E13" s="80" t="s">
        <v>163</v>
      </c>
    </row>
    <row r="14" spans="2:5" x14ac:dyDescent="0.3">
      <c r="B14" s="68" t="s">
        <v>63</v>
      </c>
      <c r="C14" s="18" t="s">
        <v>100</v>
      </c>
      <c r="D14" s="66">
        <v>16192</v>
      </c>
      <c r="E14" s="80" t="s">
        <v>163</v>
      </c>
    </row>
    <row r="15" spans="2:5" x14ac:dyDescent="0.3">
      <c r="B15" s="68" t="s">
        <v>64</v>
      </c>
      <c r="C15" s="18" t="s">
        <v>100</v>
      </c>
      <c r="D15" s="66">
        <v>1846</v>
      </c>
      <c r="E15" s="80" t="s">
        <v>163</v>
      </c>
    </row>
    <row r="16" spans="2:5" x14ac:dyDescent="0.3">
      <c r="B16" s="68" t="s">
        <v>45</v>
      </c>
      <c r="C16" s="69" t="s">
        <v>82</v>
      </c>
      <c r="D16" s="66">
        <v>1086</v>
      </c>
      <c r="E16" s="80" t="s">
        <v>163</v>
      </c>
    </row>
    <row r="17" spans="2:5" x14ac:dyDescent="0.3">
      <c r="B17" s="18" t="s">
        <v>120</v>
      </c>
      <c r="C17" s="18" t="s">
        <v>121</v>
      </c>
      <c r="E17" s="80" t="s">
        <v>163</v>
      </c>
    </row>
    <row r="18" spans="2:5" x14ac:dyDescent="0.3">
      <c r="B18" s="68" t="s">
        <v>53</v>
      </c>
      <c r="C18" s="69" t="s">
        <v>77</v>
      </c>
      <c r="D18" s="66">
        <v>1016</v>
      </c>
      <c r="E18" s="80" t="s">
        <v>163</v>
      </c>
    </row>
    <row r="19" spans="2:5" x14ac:dyDescent="0.3">
      <c r="B19" s="68" t="s">
        <v>48</v>
      </c>
      <c r="C19" s="69" t="s">
        <v>84</v>
      </c>
      <c r="D19" s="66">
        <v>1090</v>
      </c>
      <c r="E19" s="80" t="s">
        <v>163</v>
      </c>
    </row>
    <row r="20" spans="2:5" x14ac:dyDescent="0.3">
      <c r="B20" s="18" t="s">
        <v>43</v>
      </c>
      <c r="C20" s="69" t="s">
        <v>80</v>
      </c>
      <c r="D20" s="66">
        <v>1038</v>
      </c>
      <c r="E20" s="80" t="s">
        <v>163</v>
      </c>
    </row>
    <row r="21" spans="2:5" x14ac:dyDescent="0.3">
      <c r="B21" s="68" t="s">
        <v>51</v>
      </c>
      <c r="C21" s="69" t="s">
        <v>87</v>
      </c>
      <c r="D21" s="66">
        <v>971</v>
      </c>
      <c r="E21" s="80" t="s">
        <v>163</v>
      </c>
    </row>
    <row r="22" spans="2:5" x14ac:dyDescent="0.3">
      <c r="B22" s="68" t="s">
        <v>50</v>
      </c>
      <c r="C22" s="69" t="s">
        <v>86</v>
      </c>
      <c r="D22" s="66">
        <v>1046</v>
      </c>
      <c r="E22" s="80" t="s">
        <v>163</v>
      </c>
    </row>
    <row r="23" spans="2:5" x14ac:dyDescent="0.3">
      <c r="B23" s="68" t="s">
        <v>55</v>
      </c>
      <c r="C23" s="69" t="s">
        <v>89</v>
      </c>
      <c r="D23" s="66">
        <v>1047</v>
      </c>
      <c r="E23" s="80" t="s">
        <v>163</v>
      </c>
    </row>
    <row r="24" spans="2:5" x14ac:dyDescent="0.3">
      <c r="B24" s="68" t="s">
        <v>49</v>
      </c>
      <c r="C24" s="69" t="s">
        <v>85</v>
      </c>
      <c r="D24" s="66">
        <v>1069</v>
      </c>
      <c r="E24" s="80" t="s">
        <v>163</v>
      </c>
    </row>
    <row r="25" spans="2:5" x14ac:dyDescent="0.3">
      <c r="B25" s="68" t="s">
        <v>44</v>
      </c>
      <c r="C25" s="69" t="s">
        <v>81</v>
      </c>
      <c r="D25" s="66">
        <v>1070</v>
      </c>
      <c r="E25" s="80" t="s">
        <v>163</v>
      </c>
    </row>
    <row r="26" spans="2:5" x14ac:dyDescent="0.3">
      <c r="B26" s="68" t="s">
        <v>54</v>
      </c>
      <c r="C26" s="69" t="s">
        <v>78</v>
      </c>
      <c r="D26" s="66">
        <v>1024</v>
      </c>
      <c r="E26" s="80" t="s">
        <v>163</v>
      </c>
    </row>
    <row r="27" spans="2:5" x14ac:dyDescent="0.3">
      <c r="B27" s="18" t="s">
        <v>122</v>
      </c>
      <c r="C27" s="18" t="s">
        <v>123</v>
      </c>
      <c r="E27" s="80" t="s">
        <v>163</v>
      </c>
    </row>
    <row r="28" spans="2:5" x14ac:dyDescent="0.3">
      <c r="B28" s="68" t="s">
        <v>46</v>
      </c>
      <c r="C28" s="69" t="s">
        <v>83</v>
      </c>
      <c r="D28" s="66">
        <v>1050</v>
      </c>
      <c r="E28" s="80" t="s">
        <v>163</v>
      </c>
    </row>
    <row r="29" spans="2:5" x14ac:dyDescent="0.3">
      <c r="B29" s="18" t="s">
        <v>213</v>
      </c>
      <c r="C29" s="69" t="s">
        <v>79</v>
      </c>
      <c r="D29" s="66">
        <v>1054</v>
      </c>
      <c r="E29" s="80" t="s">
        <v>163</v>
      </c>
    </row>
    <row r="30" spans="2:5" x14ac:dyDescent="0.3">
      <c r="B30" s="18" t="s">
        <v>42</v>
      </c>
      <c r="C30" s="18" t="s">
        <v>75</v>
      </c>
      <c r="D30" s="66">
        <v>15595</v>
      </c>
      <c r="E30" s="80" t="s">
        <v>163</v>
      </c>
    </row>
    <row r="31" spans="2:5" x14ac:dyDescent="0.3">
      <c r="B31" s="68" t="s">
        <v>214</v>
      </c>
      <c r="C31" s="69" t="s">
        <v>90</v>
      </c>
      <c r="D31" s="66">
        <v>1055</v>
      </c>
      <c r="E31" s="80" t="s">
        <v>163</v>
      </c>
    </row>
    <row r="32" spans="2:5" x14ac:dyDescent="0.3">
      <c r="B32" s="68" t="s">
        <v>52</v>
      </c>
      <c r="C32" s="69" t="s">
        <v>88</v>
      </c>
      <c r="D32" s="66">
        <v>1079</v>
      </c>
      <c r="E32" s="80" t="s">
        <v>163</v>
      </c>
    </row>
    <row r="33" spans="2:5" x14ac:dyDescent="0.3">
      <c r="B33" s="18" t="s">
        <v>47</v>
      </c>
      <c r="C33" s="69" t="s">
        <v>76</v>
      </c>
      <c r="D33" s="66">
        <v>1032</v>
      </c>
      <c r="E33" s="80" t="s">
        <v>163</v>
      </c>
    </row>
    <row r="34" spans="2:5" x14ac:dyDescent="0.3">
      <c r="B34" s="18" t="s">
        <v>105</v>
      </c>
      <c r="C34" s="18" t="s">
        <v>106</v>
      </c>
      <c r="E34" s="80" t="s">
        <v>163</v>
      </c>
    </row>
    <row r="35" spans="2:5" x14ac:dyDescent="0.3">
      <c r="B35" s="18" t="s">
        <v>103</v>
      </c>
      <c r="C35" s="18" t="s">
        <v>104</v>
      </c>
      <c r="E35" s="80" t="s">
        <v>163</v>
      </c>
    </row>
    <row r="36" spans="2:5" x14ac:dyDescent="0.3">
      <c r="B36" s="18" t="s">
        <v>109</v>
      </c>
      <c r="C36" s="18" t="s">
        <v>110</v>
      </c>
      <c r="E36" s="80" t="s">
        <v>163</v>
      </c>
    </row>
    <row r="37" spans="2:5" x14ac:dyDescent="0.3">
      <c r="B37" s="18" t="s">
        <v>107</v>
      </c>
      <c r="C37" s="18" t="s">
        <v>108</v>
      </c>
      <c r="E37" s="80" t="s">
        <v>163</v>
      </c>
    </row>
    <row r="38" spans="2:5" x14ac:dyDescent="0.3">
      <c r="B38" s="18" t="s">
        <v>209</v>
      </c>
      <c r="C38" s="18" t="s">
        <v>11</v>
      </c>
      <c r="D38" s="66">
        <v>1776</v>
      </c>
      <c r="E38" s="80" t="s">
        <v>163</v>
      </c>
    </row>
    <row r="39" spans="2:5" ht="28.8" x14ac:dyDescent="0.3">
      <c r="B39" s="71" t="s">
        <v>41</v>
      </c>
      <c r="C39" s="69" t="s">
        <v>74</v>
      </c>
      <c r="D39" s="66">
        <v>15094</v>
      </c>
      <c r="E39" s="80" t="s">
        <v>163</v>
      </c>
    </row>
    <row r="40" spans="2:5" ht="28.8" x14ac:dyDescent="0.3">
      <c r="B40" s="71" t="s">
        <v>201</v>
      </c>
      <c r="C40" s="69" t="s">
        <v>161</v>
      </c>
      <c r="D40" s="66">
        <v>3540</v>
      </c>
      <c r="E40" s="80" t="s">
        <v>163</v>
      </c>
    </row>
    <row r="41" spans="2:5" x14ac:dyDescent="0.3">
      <c r="B41" s="103" t="s">
        <v>181</v>
      </c>
      <c r="C41" s="104" t="s">
        <v>131</v>
      </c>
      <c r="D41" s="105"/>
      <c r="E41" s="100" t="s">
        <v>163</v>
      </c>
    </row>
    <row r="42" spans="2:5" x14ac:dyDescent="0.3">
      <c r="B42" s="68" t="s">
        <v>57</v>
      </c>
      <c r="C42" s="69" t="s">
        <v>93</v>
      </c>
      <c r="D42" s="66">
        <v>4554</v>
      </c>
      <c r="E42" s="80" t="s">
        <v>163</v>
      </c>
    </row>
    <row r="43" spans="2:5" ht="28.8" x14ac:dyDescent="0.3">
      <c r="B43" s="18" t="s">
        <v>12</v>
      </c>
      <c r="C43" s="18" t="s">
        <v>13</v>
      </c>
      <c r="D43" s="66">
        <v>8204</v>
      </c>
      <c r="E43" s="80" t="s">
        <v>163</v>
      </c>
    </row>
    <row r="44" spans="2:5" x14ac:dyDescent="0.3">
      <c r="B44" s="18" t="s">
        <v>116</v>
      </c>
      <c r="C44" s="18" t="s">
        <v>117</v>
      </c>
      <c r="E44" s="80" t="s">
        <v>163</v>
      </c>
    </row>
    <row r="45" spans="2:5" x14ac:dyDescent="0.3">
      <c r="B45" s="18" t="s">
        <v>115</v>
      </c>
      <c r="C45" s="18" t="s">
        <v>114</v>
      </c>
      <c r="E45" s="80" t="s">
        <v>163</v>
      </c>
    </row>
    <row r="46" spans="2:5" ht="28.8" x14ac:dyDescent="0.3">
      <c r="B46" s="18" t="s">
        <v>118</v>
      </c>
      <c r="C46" s="18" t="s">
        <v>119</v>
      </c>
      <c r="E46" s="80" t="s">
        <v>163</v>
      </c>
    </row>
    <row r="47" spans="2:5" x14ac:dyDescent="0.3">
      <c r="B47" s="18" t="s">
        <v>216</v>
      </c>
      <c r="C47" s="18" t="s">
        <v>113</v>
      </c>
      <c r="E47" s="80" t="s">
        <v>163</v>
      </c>
    </row>
    <row r="48" spans="2:5" x14ac:dyDescent="0.3">
      <c r="B48" s="18" t="s">
        <v>5</v>
      </c>
      <c r="C48" s="18" t="s">
        <v>6</v>
      </c>
      <c r="D48" s="66">
        <v>14663</v>
      </c>
      <c r="E48" s="80" t="s">
        <v>163</v>
      </c>
    </row>
    <row r="49" spans="2:5" ht="28.8" x14ac:dyDescent="0.3">
      <c r="B49" s="18" t="s">
        <v>149</v>
      </c>
      <c r="C49" s="18" t="s">
        <v>145</v>
      </c>
      <c r="E49" s="80" t="s">
        <v>163</v>
      </c>
    </row>
    <row r="50" spans="2:5" x14ac:dyDescent="0.3">
      <c r="B50" s="18" t="s">
        <v>200</v>
      </c>
      <c r="C50" s="18" t="s">
        <v>16</v>
      </c>
      <c r="D50" s="66">
        <v>5291</v>
      </c>
      <c r="E50" s="80" t="s">
        <v>163</v>
      </c>
    </row>
    <row r="51" spans="2:5" ht="28.8" x14ac:dyDescent="0.3">
      <c r="B51" s="88" t="s">
        <v>242</v>
      </c>
      <c r="C51" s="104" t="s">
        <v>243</v>
      </c>
      <c r="D51" s="105"/>
      <c r="E51" s="100" t="s">
        <v>163</v>
      </c>
    </row>
    <row r="52" spans="2:5" x14ac:dyDescent="0.3">
      <c r="B52" s="68" t="s">
        <v>58</v>
      </c>
      <c r="C52" s="18" t="s">
        <v>94</v>
      </c>
      <c r="D52" s="66">
        <v>3484</v>
      </c>
      <c r="E52" s="80" t="s">
        <v>163</v>
      </c>
    </row>
    <row r="53" spans="2:5" ht="28.8" x14ac:dyDescent="0.3">
      <c r="B53" s="72" t="s">
        <v>199</v>
      </c>
      <c r="C53" s="69" t="s">
        <v>198</v>
      </c>
      <c r="D53" s="66">
        <v>15839</v>
      </c>
      <c r="E53" s="80" t="s">
        <v>163</v>
      </c>
    </row>
    <row r="54" spans="2:5" x14ac:dyDescent="0.3">
      <c r="B54" s="18" t="s">
        <v>7</v>
      </c>
      <c r="C54" s="18" t="s">
        <v>8</v>
      </c>
      <c r="D54" s="67">
        <v>7451</v>
      </c>
      <c r="E54" s="80" t="s">
        <v>163</v>
      </c>
    </row>
    <row r="55" spans="2:5" ht="28.8" x14ac:dyDescent="0.3">
      <c r="B55" s="18" t="s">
        <v>30</v>
      </c>
      <c r="C55" s="18" t="s">
        <v>31</v>
      </c>
      <c r="D55" s="66">
        <v>13547</v>
      </c>
      <c r="E55" s="80" t="s">
        <v>163</v>
      </c>
    </row>
    <row r="56" spans="2:5" ht="28.8" x14ac:dyDescent="0.3">
      <c r="B56" s="18" t="s">
        <v>28</v>
      </c>
      <c r="C56" s="18" t="s">
        <v>29</v>
      </c>
      <c r="D56" s="66">
        <v>5393</v>
      </c>
      <c r="E56" s="80" t="s">
        <v>163</v>
      </c>
    </row>
    <row r="57" spans="2:5" ht="28.8" x14ac:dyDescent="0.3">
      <c r="B57" s="73" t="s">
        <v>37</v>
      </c>
      <c r="C57" s="69" t="s">
        <v>70</v>
      </c>
      <c r="D57" s="66">
        <v>8443</v>
      </c>
      <c r="E57" s="80" t="s">
        <v>163</v>
      </c>
    </row>
    <row r="58" spans="2:5" ht="28.8" x14ac:dyDescent="0.3">
      <c r="B58" s="73" t="s">
        <v>38</v>
      </c>
      <c r="C58" s="69" t="s">
        <v>71</v>
      </c>
      <c r="D58" s="66">
        <v>8444</v>
      </c>
      <c r="E58" s="80" t="s">
        <v>163</v>
      </c>
    </row>
    <row r="59" spans="2:5" ht="28.8" x14ac:dyDescent="0.3">
      <c r="B59" s="73" t="s">
        <v>40</v>
      </c>
      <c r="C59" s="69" t="s">
        <v>73</v>
      </c>
      <c r="D59" s="66">
        <v>8445</v>
      </c>
      <c r="E59" s="80" t="s">
        <v>163</v>
      </c>
    </row>
    <row r="60" spans="2:5" ht="43.2" x14ac:dyDescent="0.3">
      <c r="B60" s="73" t="s">
        <v>39</v>
      </c>
      <c r="C60" s="69" t="s">
        <v>72</v>
      </c>
      <c r="D60" s="66">
        <v>8446</v>
      </c>
      <c r="E60" s="80" t="s">
        <v>163</v>
      </c>
    </row>
    <row r="61" spans="2:5" ht="28.8" x14ac:dyDescent="0.3">
      <c r="B61" s="18" t="s">
        <v>19</v>
      </c>
      <c r="C61" s="18" t="s">
        <v>20</v>
      </c>
      <c r="D61" s="66">
        <v>5177</v>
      </c>
      <c r="E61" s="80" t="s">
        <v>163</v>
      </c>
    </row>
    <row r="62" spans="2:5" ht="28.8" x14ac:dyDescent="0.3">
      <c r="B62" s="71" t="s">
        <v>135</v>
      </c>
      <c r="C62" s="18" t="s">
        <v>97</v>
      </c>
      <c r="D62" s="66">
        <v>14567</v>
      </c>
      <c r="E62" s="80" t="s">
        <v>163</v>
      </c>
    </row>
    <row r="63" spans="2:5" ht="28.8" x14ac:dyDescent="0.3">
      <c r="B63" s="68" t="s">
        <v>60</v>
      </c>
      <c r="C63" s="18" t="s">
        <v>95</v>
      </c>
      <c r="D63" s="66">
        <v>11445</v>
      </c>
      <c r="E63" s="80" t="s">
        <v>163</v>
      </c>
    </row>
    <row r="64" spans="2:5" x14ac:dyDescent="0.3">
      <c r="B64" s="18" t="s">
        <v>61</v>
      </c>
      <c r="C64" s="18" t="s">
        <v>96</v>
      </c>
      <c r="D64" s="66">
        <v>6713</v>
      </c>
      <c r="E64" s="80" t="s">
        <v>163</v>
      </c>
    </row>
    <row r="65" spans="2:5" x14ac:dyDescent="0.3">
      <c r="B65" s="68" t="s">
        <v>62</v>
      </c>
      <c r="C65" s="18" t="s">
        <v>98</v>
      </c>
      <c r="D65" s="66">
        <v>10860</v>
      </c>
      <c r="E65" s="80" t="s">
        <v>163</v>
      </c>
    </row>
    <row r="66" spans="2:5" x14ac:dyDescent="0.3">
      <c r="B66" s="18" t="s">
        <v>136</v>
      </c>
      <c r="C66" s="18" t="s">
        <v>137</v>
      </c>
      <c r="E66" s="80" t="s">
        <v>163</v>
      </c>
    </row>
    <row r="67" spans="2:5" ht="28.8" x14ac:dyDescent="0.3">
      <c r="B67" s="18" t="s">
        <v>202</v>
      </c>
      <c r="C67" s="18" t="s">
        <v>32</v>
      </c>
      <c r="D67" s="66">
        <v>5051</v>
      </c>
      <c r="E67" s="80" t="s">
        <v>163</v>
      </c>
    </row>
    <row r="68" spans="2:5" ht="28.8" x14ac:dyDescent="0.3">
      <c r="B68" s="18" t="s">
        <v>203</v>
      </c>
      <c r="C68" s="18" t="s">
        <v>33</v>
      </c>
      <c r="D68" s="66">
        <v>1981</v>
      </c>
      <c r="E68" s="80" t="s">
        <v>163</v>
      </c>
    </row>
    <row r="69" spans="2:5" ht="28.8" x14ac:dyDescent="0.3">
      <c r="B69" s="18" t="s">
        <v>26</v>
      </c>
      <c r="C69" s="18" t="s">
        <v>27</v>
      </c>
      <c r="D69" s="66">
        <v>16752</v>
      </c>
      <c r="E69" s="80" t="s">
        <v>163</v>
      </c>
    </row>
    <row r="70" spans="2:5" x14ac:dyDescent="0.3">
      <c r="B70" s="18" t="s">
        <v>23</v>
      </c>
      <c r="C70" s="18" t="s">
        <v>24</v>
      </c>
      <c r="D70" s="66">
        <v>17851</v>
      </c>
      <c r="E70" s="80" t="s">
        <v>163</v>
      </c>
    </row>
    <row r="71" spans="2:5" ht="28.8" x14ac:dyDescent="0.3">
      <c r="B71" s="18" t="s">
        <v>143</v>
      </c>
      <c r="C71" s="18" t="s">
        <v>144</v>
      </c>
      <c r="E71" s="80" t="s">
        <v>163</v>
      </c>
    </row>
    <row r="72" spans="2:5" ht="28.8" x14ac:dyDescent="0.3">
      <c r="B72" s="71" t="s">
        <v>36</v>
      </c>
      <c r="C72" s="18" t="s">
        <v>67</v>
      </c>
      <c r="D72" s="66">
        <v>1998</v>
      </c>
      <c r="E72" s="80" t="s">
        <v>163</v>
      </c>
    </row>
    <row r="73" spans="2:5" ht="28.8" x14ac:dyDescent="0.3">
      <c r="B73" s="71" t="s">
        <v>56</v>
      </c>
      <c r="C73" s="69" t="s">
        <v>92</v>
      </c>
      <c r="D73" s="66">
        <v>16200</v>
      </c>
      <c r="E73" s="80" t="s">
        <v>163</v>
      </c>
    </row>
    <row r="74" spans="2:5" x14ac:dyDescent="0.3">
      <c r="B74" s="18" t="s">
        <v>130</v>
      </c>
      <c r="C74" s="18" t="s">
        <v>131</v>
      </c>
      <c r="D74" s="66">
        <v>7916</v>
      </c>
      <c r="E74" s="80" t="s">
        <v>163</v>
      </c>
    </row>
    <row r="75" spans="2:5" ht="28.8" x14ac:dyDescent="0.3">
      <c r="B75" s="71" t="s">
        <v>34</v>
      </c>
      <c r="C75" s="74" t="s">
        <v>65</v>
      </c>
      <c r="D75" s="66">
        <v>2006</v>
      </c>
      <c r="E75" s="80" t="s">
        <v>163</v>
      </c>
    </row>
    <row r="76" spans="2:5" ht="28.8" x14ac:dyDescent="0.3">
      <c r="B76" s="71" t="s">
        <v>35</v>
      </c>
      <c r="C76" s="69" t="s">
        <v>66</v>
      </c>
      <c r="D76" s="66">
        <v>2009</v>
      </c>
      <c r="E76" s="80" t="s">
        <v>163</v>
      </c>
    </row>
    <row r="77" spans="2:5" ht="28.8" x14ac:dyDescent="0.3">
      <c r="B77" s="18" t="s">
        <v>162</v>
      </c>
      <c r="C77" s="18" t="s">
        <v>25</v>
      </c>
      <c r="D77" s="66">
        <v>2010</v>
      </c>
      <c r="E77" s="80" t="s">
        <v>163</v>
      </c>
    </row>
    <row r="78" spans="2:5" x14ac:dyDescent="0.3">
      <c r="B78" s="18" t="s">
        <v>140</v>
      </c>
      <c r="C78" s="18" t="s">
        <v>142</v>
      </c>
      <c r="E78" s="80" t="s">
        <v>163</v>
      </c>
    </row>
    <row r="79" spans="2:5" x14ac:dyDescent="0.3">
      <c r="B79" s="18" t="s">
        <v>141</v>
      </c>
      <c r="C79" s="18" t="s">
        <v>142</v>
      </c>
      <c r="E79" s="80" t="s">
        <v>163</v>
      </c>
    </row>
    <row r="80" spans="2:5" x14ac:dyDescent="0.3">
      <c r="B80" s="18" t="s">
        <v>210</v>
      </c>
      <c r="C80" s="18" t="s">
        <v>14</v>
      </c>
      <c r="D80" s="66">
        <v>945</v>
      </c>
      <c r="E80" s="80" t="s">
        <v>163</v>
      </c>
    </row>
    <row r="81" spans="2:5" x14ac:dyDescent="0.3">
      <c r="B81" s="18" t="s">
        <v>211</v>
      </c>
      <c r="C81" s="18" t="s">
        <v>15</v>
      </c>
      <c r="D81" s="66">
        <v>948</v>
      </c>
      <c r="E81" s="80" t="s">
        <v>163</v>
      </c>
    </row>
    <row r="82" spans="2:5" x14ac:dyDescent="0.3">
      <c r="B82" s="18" t="s">
        <v>101</v>
      </c>
      <c r="C82" s="18" t="s">
        <v>102</v>
      </c>
      <c r="E82" s="80" t="s">
        <v>163</v>
      </c>
    </row>
    <row r="83" spans="2:5" ht="28.8" x14ac:dyDescent="0.3">
      <c r="B83" s="18" t="s">
        <v>155</v>
      </c>
      <c r="C83" s="18" t="s">
        <v>160</v>
      </c>
      <c r="E83" s="80" t="s">
        <v>163</v>
      </c>
    </row>
    <row r="84" spans="2:5" x14ac:dyDescent="0.3">
      <c r="B84" s="70" t="s">
        <v>18</v>
      </c>
      <c r="C84" s="69" t="s">
        <v>17</v>
      </c>
      <c r="D84" s="66">
        <v>4353</v>
      </c>
      <c r="E84" s="80" t="s">
        <v>163</v>
      </c>
    </row>
    <row r="85" spans="2:5" ht="28.8" x14ac:dyDescent="0.3">
      <c r="B85" s="71" t="s">
        <v>147</v>
      </c>
      <c r="C85" s="69" t="s">
        <v>69</v>
      </c>
      <c r="D85" s="66">
        <v>4467</v>
      </c>
      <c r="E85" s="80" t="s">
        <v>163</v>
      </c>
    </row>
    <row r="86" spans="2:5" ht="28.8" x14ac:dyDescent="0.3">
      <c r="B86" s="71" t="s">
        <v>148</v>
      </c>
      <c r="C86" s="18" t="s">
        <v>68</v>
      </c>
      <c r="D86" s="66">
        <v>4469</v>
      </c>
      <c r="E86" s="80" t="s">
        <v>163</v>
      </c>
    </row>
    <row r="87" spans="2:5" ht="28.8" x14ac:dyDescent="0.3">
      <c r="B87" s="18" t="s">
        <v>150</v>
      </c>
      <c r="C87" s="18" t="s">
        <v>146</v>
      </c>
      <c r="E87" s="80" t="s">
        <v>163</v>
      </c>
    </row>
    <row r="88" spans="2:5" ht="28.8" x14ac:dyDescent="0.3">
      <c r="B88" s="18" t="s">
        <v>212</v>
      </c>
      <c r="C88" s="18" t="s">
        <v>197</v>
      </c>
      <c r="D88" s="66">
        <v>65</v>
      </c>
      <c r="E88" s="80" t="s">
        <v>163</v>
      </c>
    </row>
    <row r="89" spans="2:5" ht="28.8" x14ac:dyDescent="0.3">
      <c r="B89" s="18" t="s">
        <v>206</v>
      </c>
      <c r="C89" s="18" t="s">
        <v>196</v>
      </c>
      <c r="D89" s="66">
        <v>3159</v>
      </c>
      <c r="E89" s="80" t="s">
        <v>163</v>
      </c>
    </row>
    <row r="90" spans="2:5" ht="28.8" x14ac:dyDescent="0.3">
      <c r="B90" s="18" t="s">
        <v>207</v>
      </c>
      <c r="C90" s="18" t="s">
        <v>111</v>
      </c>
      <c r="E90" s="80" t="s">
        <v>163</v>
      </c>
    </row>
    <row r="91" spans="2:5" ht="28.8" x14ac:dyDescent="0.3">
      <c r="B91" s="18" t="s">
        <v>208</v>
      </c>
      <c r="C91" s="18" t="s">
        <v>112</v>
      </c>
      <c r="E91" s="80" t="s">
        <v>163</v>
      </c>
    </row>
  </sheetData>
  <conditionalFormatting sqref="B3:B10 B12:B65">
    <cfRule type="expression" dxfId="35" priority="36">
      <formula>$I3="Да"</formula>
    </cfRule>
  </conditionalFormatting>
  <conditionalFormatting sqref="B3:B10 B12:B65">
    <cfRule type="expression" dxfId="34" priority="35">
      <formula>#REF!=1</formula>
    </cfRule>
  </conditionalFormatting>
  <conditionalFormatting sqref="B66">
    <cfRule type="expression" dxfId="33" priority="34">
      <formula>$I66="Да"</formula>
    </cfRule>
  </conditionalFormatting>
  <conditionalFormatting sqref="B66">
    <cfRule type="expression" dxfId="32" priority="33">
      <formula>#REF!=1</formula>
    </cfRule>
  </conditionalFormatting>
  <conditionalFormatting sqref="B67">
    <cfRule type="expression" dxfId="31" priority="32">
      <formula>$I67="Да"</formula>
    </cfRule>
  </conditionalFormatting>
  <conditionalFormatting sqref="B67">
    <cfRule type="expression" dxfId="30" priority="31">
      <formula>#REF!=1</formula>
    </cfRule>
  </conditionalFormatting>
  <conditionalFormatting sqref="B68">
    <cfRule type="expression" dxfId="29" priority="30">
      <formula>$I68="Да"</formula>
    </cfRule>
  </conditionalFormatting>
  <conditionalFormatting sqref="B68">
    <cfRule type="expression" dxfId="28" priority="29">
      <formula>#REF!=1</formula>
    </cfRule>
  </conditionalFormatting>
  <conditionalFormatting sqref="B69">
    <cfRule type="expression" dxfId="27" priority="28">
      <formula>$I69="Да"</formula>
    </cfRule>
  </conditionalFormatting>
  <conditionalFormatting sqref="B69">
    <cfRule type="expression" dxfId="26" priority="27">
      <formula>#REF!=1</formula>
    </cfRule>
  </conditionalFormatting>
  <conditionalFormatting sqref="B71:B76">
    <cfRule type="expression" dxfId="25" priority="26">
      <formula>$I71="Да"</formula>
    </cfRule>
  </conditionalFormatting>
  <conditionalFormatting sqref="B71:B76">
    <cfRule type="expression" dxfId="24" priority="25">
      <formula>#REF!=1</formula>
    </cfRule>
  </conditionalFormatting>
  <conditionalFormatting sqref="B78:B81 B84:B85">
    <cfRule type="expression" dxfId="23" priority="24">
      <formula>$I78="Да"</formula>
    </cfRule>
  </conditionalFormatting>
  <conditionalFormatting sqref="B78:B81 B84:B85">
    <cfRule type="expression" dxfId="22" priority="23">
      <formula>#REF!=1</formula>
    </cfRule>
  </conditionalFormatting>
  <conditionalFormatting sqref="B86:B88">
    <cfRule type="expression" dxfId="21" priority="22">
      <formula>$I86="Да"</formula>
    </cfRule>
  </conditionalFormatting>
  <conditionalFormatting sqref="B86:B88">
    <cfRule type="expression" dxfId="20" priority="21">
      <formula>#REF!=1</formula>
    </cfRule>
  </conditionalFormatting>
  <conditionalFormatting sqref="B82:B83">
    <cfRule type="expression" dxfId="19" priority="20">
      <formula>$I82="Да"</formula>
    </cfRule>
  </conditionalFormatting>
  <conditionalFormatting sqref="B82:B83">
    <cfRule type="expression" dxfId="18" priority="19">
      <formula>#REF!=1</formula>
    </cfRule>
  </conditionalFormatting>
  <conditionalFormatting sqref="C30 C3:C10 C12:C20 C49:C65">
    <cfRule type="expression" dxfId="17" priority="18">
      <formula>$I3="Да"</formula>
    </cfRule>
  </conditionalFormatting>
  <conditionalFormatting sqref="C30 C3:C10 C12:C20 C49:C65">
    <cfRule type="expression" dxfId="16" priority="17">
      <formula>#REF!=1</formula>
    </cfRule>
  </conditionalFormatting>
  <conditionalFormatting sqref="C23">
    <cfRule type="expression" dxfId="15" priority="16">
      <formula>$I23="Да"</formula>
    </cfRule>
  </conditionalFormatting>
  <conditionalFormatting sqref="C23">
    <cfRule type="expression" dxfId="14" priority="15">
      <formula>#REF!=1</formula>
    </cfRule>
  </conditionalFormatting>
  <conditionalFormatting sqref="C24">
    <cfRule type="expression" dxfId="13" priority="14">
      <formula>$I24="Да"</formula>
    </cfRule>
  </conditionalFormatting>
  <conditionalFormatting sqref="C24">
    <cfRule type="expression" dxfId="12" priority="13">
      <formula>#REF!=1</formula>
    </cfRule>
  </conditionalFormatting>
  <conditionalFormatting sqref="C66:C69">
    <cfRule type="expression" dxfId="11" priority="12">
      <formula>$I66="Да"</formula>
    </cfRule>
  </conditionalFormatting>
  <conditionalFormatting sqref="C66:C69">
    <cfRule type="expression" dxfId="10" priority="11">
      <formula>#REF!=1</formula>
    </cfRule>
  </conditionalFormatting>
  <conditionalFormatting sqref="C71:C76">
    <cfRule type="expression" dxfId="9" priority="10">
      <formula>$I71="Да"</formula>
    </cfRule>
  </conditionalFormatting>
  <conditionalFormatting sqref="C71:C76">
    <cfRule type="expression" dxfId="8" priority="9">
      <formula>#REF!=1</formula>
    </cfRule>
  </conditionalFormatting>
  <conditionalFormatting sqref="C78:C85">
    <cfRule type="expression" dxfId="7" priority="8">
      <formula>$I78="Да"</formula>
    </cfRule>
  </conditionalFormatting>
  <conditionalFormatting sqref="C78:C85">
    <cfRule type="expression" dxfId="6" priority="7">
      <formula>#REF!=1</formula>
    </cfRule>
  </conditionalFormatting>
  <conditionalFormatting sqref="C86:C88">
    <cfRule type="expression" dxfId="5" priority="6">
      <formula>$I86="Да"</formula>
    </cfRule>
  </conditionalFormatting>
  <conditionalFormatting sqref="C86:C88">
    <cfRule type="expression" dxfId="4" priority="5">
      <formula>#REF!=1</formula>
    </cfRule>
  </conditionalFormatting>
  <conditionalFormatting sqref="C40">
    <cfRule type="expression" dxfId="3" priority="1">
      <formula>#REF!=1</formula>
    </cfRule>
  </conditionalFormatting>
  <conditionalFormatting sqref="C35">
    <cfRule type="expression" dxfId="2" priority="4">
      <formula>$I35="Да"</formula>
    </cfRule>
  </conditionalFormatting>
  <conditionalFormatting sqref="C35">
    <cfRule type="expression" dxfId="1" priority="3">
      <formula>#REF!=1</formula>
    </cfRule>
  </conditionalFormatting>
  <conditionalFormatting sqref="C40">
    <cfRule type="expression" dxfId="0" priority="2">
      <formula>$I40="Да"</formula>
    </cfRule>
  </conditionalFormatting>
  <pageMargins left="0.7" right="0.7" top="0.75" bottom="0.75" header="0.3" footer="0.3"/>
  <ignoredErrors>
    <ignoredError sqref="C2:E2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0106A1D-B010-428A-9A6A-E68A613F0C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Склад</vt:lpstr>
      <vt:lpstr>Коробка</vt:lpstr>
      <vt:lpstr>Поступление</vt:lpstr>
      <vt:lpstr>Расходование</vt:lpstr>
      <vt:lpstr>Справочник элементов</vt:lpstr>
      <vt:lpstr>Список_элементов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2016-08-04T14:40:31Z</dcterms:created>
  <dcterms:modified xsi:type="dcterms:W3CDTF">2016-08-18T12:21:46Z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