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dardUser/Documents/MATH/STAT 360/STAT 360 Project/"/>
    </mc:Choice>
  </mc:AlternateContent>
  <xr:revisionPtr revIDLastSave="0" documentId="8_{8ED4D28F-8BF4-F144-A527-3FACEE2CD344}" xr6:coauthVersionLast="45" xr6:coauthVersionMax="45" xr10:uidLastSave="{00000000-0000-0000-0000-000000000000}"/>
  <bookViews>
    <workbookView xWindow="9260" yWindow="1300" windowWidth="37780" windowHeight="21360" xr2:uid="{00000000-000D-0000-FFFF-FFFF00000000}"/>
  </bookViews>
  <sheets>
    <sheet name="Data, Charts, Calculations" sheetId="2" r:id="rId1"/>
    <sheet name="LR Humerus" sheetId="4" r:id="rId2"/>
    <sheet name="LR Radius" sheetId="6" r:id="rId3"/>
    <sheet name="LR Ulna" sheetId="7" r:id="rId4"/>
    <sheet name="LR Femur" sheetId="8" r:id="rId5"/>
    <sheet name="LR Tibia" sheetId="9" r:id="rId6"/>
    <sheet name="LR Fibula" sheetId="10" r:id="rId7"/>
    <sheet name="LR Equat. - All Bones" sheetId="12" r:id="rId8"/>
    <sheet name="LR Equat. - All Bones Prop" sheetId="17" r:id="rId9"/>
    <sheet name="Raw Data" sheetId="5" r:id="rId10"/>
    <sheet name="Humerus Height Prop Attempt" sheetId="13" r:id="rId11"/>
    <sheet name="Raw Data &amp; Scratch Calculations" sheetId="1" r:id="rId12"/>
    <sheet name="Prop Calcs" sheetId="15" r:id="rId13"/>
    <sheet name="Best Bones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8" l="1"/>
  <c r="M2" i="18"/>
  <c r="I7" i="17" l="1"/>
  <c r="J7" i="17" s="1"/>
  <c r="I8" i="17"/>
  <c r="J8" i="17"/>
  <c r="I9" i="17"/>
  <c r="J9" i="17" s="1"/>
  <c r="I10" i="17"/>
  <c r="J10" i="17"/>
  <c r="I11" i="17"/>
  <c r="J11" i="17" s="1"/>
  <c r="I12" i="17"/>
  <c r="J12" i="17"/>
  <c r="I13" i="17"/>
  <c r="J13" i="17" s="1"/>
  <c r="I14" i="17"/>
  <c r="J14" i="17" s="1"/>
  <c r="I15" i="17"/>
  <c r="J15" i="17" s="1"/>
  <c r="I16" i="17"/>
  <c r="J16" i="17" s="1"/>
  <c r="I17" i="17"/>
  <c r="J17" i="17"/>
  <c r="I18" i="17"/>
  <c r="J18" i="17" s="1"/>
  <c r="I19" i="17"/>
  <c r="J19" i="17" s="1"/>
  <c r="I20" i="17"/>
  <c r="J20" i="17"/>
  <c r="I21" i="17"/>
  <c r="J21" i="17" s="1"/>
  <c r="I22" i="17"/>
  <c r="J22" i="17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/>
  <c r="I29" i="17"/>
  <c r="J29" i="17"/>
  <c r="I30" i="17"/>
  <c r="J30" i="17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/>
  <c r="I37" i="17"/>
  <c r="J37" i="17"/>
  <c r="I38" i="17"/>
  <c r="J38" i="17"/>
  <c r="I39" i="17"/>
  <c r="J39" i="17" s="1"/>
  <c r="I40" i="17"/>
  <c r="J40" i="17"/>
  <c r="I41" i="17"/>
  <c r="J41" i="17" s="1"/>
  <c r="I42" i="17"/>
  <c r="J42" i="17" s="1"/>
  <c r="I43" i="17"/>
  <c r="J43" i="17" s="1"/>
  <c r="I44" i="17"/>
  <c r="J44" i="17"/>
  <c r="I45" i="17"/>
  <c r="J45" i="17"/>
  <c r="I46" i="17"/>
  <c r="J46" i="17"/>
  <c r="I47" i="17"/>
  <c r="J47" i="17" s="1"/>
  <c r="I48" i="17"/>
  <c r="J48" i="17" s="1"/>
  <c r="I49" i="17"/>
  <c r="J49" i="17"/>
  <c r="I50" i="17"/>
  <c r="J50" i="17" s="1"/>
  <c r="I51" i="17"/>
  <c r="J51" i="17" s="1"/>
  <c r="I52" i="17"/>
  <c r="J52" i="17"/>
  <c r="I53" i="17"/>
  <c r="J53" i="17"/>
  <c r="I54" i="17"/>
  <c r="J54" i="17"/>
  <c r="I55" i="17"/>
  <c r="J55" i="17" s="1"/>
  <c r="I56" i="17"/>
  <c r="J56" i="17" s="1"/>
  <c r="I57" i="17"/>
  <c r="J57" i="17" s="1"/>
  <c r="I58" i="17"/>
  <c r="J58" i="17"/>
  <c r="I59" i="17"/>
  <c r="J59" i="17" s="1"/>
  <c r="I60" i="17"/>
  <c r="J60" i="17"/>
  <c r="I61" i="17"/>
  <c r="J61" i="17"/>
  <c r="I62" i="17"/>
  <c r="J62" i="17"/>
  <c r="I63" i="17"/>
  <c r="J63" i="17" s="1"/>
  <c r="I64" i="17"/>
  <c r="J64" i="17" s="1"/>
  <c r="I65" i="17"/>
  <c r="J65" i="17" s="1"/>
  <c r="I66" i="17"/>
  <c r="J66" i="17" s="1"/>
  <c r="I67" i="17"/>
  <c r="J67" i="17" s="1"/>
  <c r="I68" i="17"/>
  <c r="J68" i="17"/>
  <c r="I69" i="17"/>
  <c r="J69" i="17"/>
  <c r="I70" i="17"/>
  <c r="J70" i="17"/>
  <c r="I71" i="17"/>
  <c r="J71" i="17" s="1"/>
  <c r="I72" i="17"/>
  <c r="J72" i="17"/>
  <c r="I73" i="17"/>
  <c r="J73" i="17" s="1"/>
  <c r="I74" i="17"/>
  <c r="J74" i="17" s="1"/>
  <c r="I75" i="17"/>
  <c r="J75" i="17" s="1"/>
  <c r="I76" i="17"/>
  <c r="J76" i="17"/>
  <c r="I77" i="17"/>
  <c r="J77" i="17"/>
  <c r="I78" i="17"/>
  <c r="J78" i="17"/>
  <c r="I79" i="17"/>
  <c r="J79" i="17" s="1"/>
  <c r="I80" i="17"/>
  <c r="J80" i="17" s="1"/>
  <c r="I81" i="17"/>
  <c r="J81" i="17"/>
  <c r="I82" i="17"/>
  <c r="J82" i="17" s="1"/>
  <c r="I83" i="17"/>
  <c r="J83" i="17" s="1"/>
  <c r="I84" i="17"/>
  <c r="J84" i="17"/>
  <c r="I85" i="17"/>
  <c r="J85" i="17"/>
  <c r="I86" i="17"/>
  <c r="J86" i="17"/>
  <c r="I87" i="17"/>
  <c r="J87" i="17" s="1"/>
  <c r="I88" i="17"/>
  <c r="J88" i="17" s="1"/>
  <c r="I89" i="17"/>
  <c r="J89" i="17" s="1"/>
  <c r="I90" i="17"/>
  <c r="J90" i="17"/>
  <c r="I91" i="17"/>
  <c r="J91" i="17" s="1"/>
  <c r="I92" i="17"/>
  <c r="J92" i="17"/>
  <c r="I6" i="17"/>
  <c r="J6" i="17" s="1"/>
  <c r="L7" i="15"/>
  <c r="M7" i="15"/>
  <c r="N7" i="15"/>
  <c r="O7" i="15"/>
  <c r="P7" i="15"/>
  <c r="Q7" i="15"/>
  <c r="L8" i="15"/>
  <c r="M8" i="15"/>
  <c r="N8" i="15"/>
  <c r="O8" i="15"/>
  <c r="P8" i="15"/>
  <c r="Q8" i="15"/>
  <c r="L9" i="15"/>
  <c r="M9" i="15"/>
  <c r="N9" i="15"/>
  <c r="O9" i="15"/>
  <c r="P9" i="15"/>
  <c r="Q9" i="15"/>
  <c r="L10" i="15"/>
  <c r="M10" i="15"/>
  <c r="N10" i="15"/>
  <c r="O10" i="15"/>
  <c r="P10" i="15"/>
  <c r="Q10" i="15"/>
  <c r="L11" i="15"/>
  <c r="M11" i="15"/>
  <c r="N11" i="15"/>
  <c r="O11" i="15"/>
  <c r="P11" i="15"/>
  <c r="Q11" i="15"/>
  <c r="L12" i="15"/>
  <c r="M12" i="15"/>
  <c r="N12" i="15"/>
  <c r="O12" i="15"/>
  <c r="P12" i="15"/>
  <c r="Q12" i="15"/>
  <c r="L13" i="15"/>
  <c r="M13" i="15"/>
  <c r="N13" i="15"/>
  <c r="O13" i="15"/>
  <c r="P13" i="15"/>
  <c r="Q13" i="15"/>
  <c r="L14" i="15"/>
  <c r="M14" i="15"/>
  <c r="N14" i="15"/>
  <c r="O14" i="15"/>
  <c r="P14" i="15"/>
  <c r="Q14" i="15"/>
  <c r="L15" i="15"/>
  <c r="M15" i="15"/>
  <c r="N15" i="15"/>
  <c r="O15" i="15"/>
  <c r="P15" i="15"/>
  <c r="Q15" i="15"/>
  <c r="L16" i="15"/>
  <c r="M16" i="15"/>
  <c r="N16" i="15"/>
  <c r="O16" i="15"/>
  <c r="P16" i="15"/>
  <c r="Q16" i="15"/>
  <c r="L17" i="15"/>
  <c r="M17" i="15"/>
  <c r="N17" i="15"/>
  <c r="O17" i="15"/>
  <c r="P17" i="15"/>
  <c r="Q17" i="15"/>
  <c r="L18" i="15"/>
  <c r="M18" i="15"/>
  <c r="N18" i="15"/>
  <c r="O18" i="15"/>
  <c r="P18" i="15"/>
  <c r="Q18" i="15"/>
  <c r="L19" i="15"/>
  <c r="M19" i="15"/>
  <c r="N19" i="15"/>
  <c r="O19" i="15"/>
  <c r="P19" i="15"/>
  <c r="Q19" i="15"/>
  <c r="L20" i="15"/>
  <c r="M20" i="15"/>
  <c r="N20" i="15"/>
  <c r="O20" i="15"/>
  <c r="P20" i="15"/>
  <c r="Q20" i="15"/>
  <c r="L21" i="15"/>
  <c r="M21" i="15"/>
  <c r="N21" i="15"/>
  <c r="O21" i="15"/>
  <c r="P21" i="15"/>
  <c r="Q21" i="15"/>
  <c r="L22" i="15"/>
  <c r="M22" i="15"/>
  <c r="N22" i="15"/>
  <c r="O22" i="15"/>
  <c r="P22" i="15"/>
  <c r="Q22" i="15"/>
  <c r="L23" i="15"/>
  <c r="M23" i="15"/>
  <c r="N23" i="15"/>
  <c r="O23" i="15"/>
  <c r="P23" i="15"/>
  <c r="Q23" i="15"/>
  <c r="L24" i="15"/>
  <c r="M24" i="15"/>
  <c r="N24" i="15"/>
  <c r="O24" i="15"/>
  <c r="P24" i="15"/>
  <c r="Q24" i="15"/>
  <c r="L25" i="15"/>
  <c r="M25" i="15"/>
  <c r="N25" i="15"/>
  <c r="O25" i="15"/>
  <c r="P25" i="15"/>
  <c r="Q25" i="15"/>
  <c r="L26" i="15"/>
  <c r="M26" i="15"/>
  <c r="N26" i="15"/>
  <c r="O26" i="15"/>
  <c r="P26" i="15"/>
  <c r="Q26" i="15"/>
  <c r="L27" i="15"/>
  <c r="M27" i="15"/>
  <c r="N27" i="15"/>
  <c r="O27" i="15"/>
  <c r="P27" i="15"/>
  <c r="Q27" i="15"/>
  <c r="L28" i="15"/>
  <c r="M28" i="15"/>
  <c r="N28" i="15"/>
  <c r="O28" i="15"/>
  <c r="P28" i="15"/>
  <c r="Q28" i="15"/>
  <c r="L29" i="15"/>
  <c r="M29" i="15"/>
  <c r="N29" i="15"/>
  <c r="O29" i="15"/>
  <c r="P29" i="15"/>
  <c r="Q29" i="15"/>
  <c r="L30" i="15"/>
  <c r="M30" i="15"/>
  <c r="N30" i="15"/>
  <c r="O30" i="15"/>
  <c r="P30" i="15"/>
  <c r="Q30" i="15"/>
  <c r="L31" i="15"/>
  <c r="M31" i="15"/>
  <c r="N31" i="15"/>
  <c r="O31" i="15"/>
  <c r="P31" i="15"/>
  <c r="Q31" i="15"/>
  <c r="L32" i="15"/>
  <c r="M32" i="15"/>
  <c r="N32" i="15"/>
  <c r="O32" i="15"/>
  <c r="P32" i="15"/>
  <c r="Q32" i="15"/>
  <c r="L33" i="15"/>
  <c r="M33" i="15"/>
  <c r="N33" i="15"/>
  <c r="O33" i="15"/>
  <c r="P33" i="15"/>
  <c r="Q33" i="15"/>
  <c r="L34" i="15"/>
  <c r="M34" i="15"/>
  <c r="N34" i="15"/>
  <c r="O34" i="15"/>
  <c r="P34" i="15"/>
  <c r="Q34" i="15"/>
  <c r="L35" i="15"/>
  <c r="M35" i="15"/>
  <c r="N35" i="15"/>
  <c r="O35" i="15"/>
  <c r="P35" i="15"/>
  <c r="Q35" i="15"/>
  <c r="L36" i="15"/>
  <c r="M36" i="15"/>
  <c r="N36" i="15"/>
  <c r="O36" i="15"/>
  <c r="P36" i="15"/>
  <c r="Q36" i="15"/>
  <c r="L37" i="15"/>
  <c r="M37" i="15"/>
  <c r="N37" i="15"/>
  <c r="O37" i="15"/>
  <c r="P37" i="15"/>
  <c r="Q37" i="15"/>
  <c r="L38" i="15"/>
  <c r="M38" i="15"/>
  <c r="N38" i="15"/>
  <c r="O38" i="15"/>
  <c r="P38" i="15"/>
  <c r="Q38" i="15"/>
  <c r="L39" i="15"/>
  <c r="M39" i="15"/>
  <c r="N39" i="15"/>
  <c r="O39" i="15"/>
  <c r="P39" i="15"/>
  <c r="Q39" i="15"/>
  <c r="L40" i="15"/>
  <c r="M40" i="15"/>
  <c r="N40" i="15"/>
  <c r="O40" i="15"/>
  <c r="P40" i="15"/>
  <c r="Q40" i="15"/>
  <c r="L41" i="15"/>
  <c r="M41" i="15"/>
  <c r="N41" i="15"/>
  <c r="O41" i="15"/>
  <c r="P41" i="15"/>
  <c r="Q41" i="15"/>
  <c r="L42" i="15"/>
  <c r="M42" i="15"/>
  <c r="N42" i="15"/>
  <c r="O42" i="15"/>
  <c r="P42" i="15"/>
  <c r="Q42" i="15"/>
  <c r="L43" i="15"/>
  <c r="M43" i="15"/>
  <c r="N43" i="15"/>
  <c r="O43" i="15"/>
  <c r="P43" i="15"/>
  <c r="Q43" i="15"/>
  <c r="L44" i="15"/>
  <c r="M44" i="15"/>
  <c r="N44" i="15"/>
  <c r="O44" i="15"/>
  <c r="P44" i="15"/>
  <c r="Q44" i="15"/>
  <c r="L45" i="15"/>
  <c r="M45" i="15"/>
  <c r="N45" i="15"/>
  <c r="O45" i="15"/>
  <c r="P45" i="15"/>
  <c r="Q45" i="15"/>
  <c r="L46" i="15"/>
  <c r="M46" i="15"/>
  <c r="N46" i="15"/>
  <c r="O46" i="15"/>
  <c r="P46" i="15"/>
  <c r="Q46" i="15"/>
  <c r="L47" i="15"/>
  <c r="M47" i="15"/>
  <c r="N47" i="15"/>
  <c r="O47" i="15"/>
  <c r="P47" i="15"/>
  <c r="Q47" i="15"/>
  <c r="L48" i="15"/>
  <c r="M48" i="15"/>
  <c r="N48" i="15"/>
  <c r="O48" i="15"/>
  <c r="P48" i="15"/>
  <c r="Q48" i="15"/>
  <c r="L49" i="15"/>
  <c r="M49" i="15"/>
  <c r="N49" i="15"/>
  <c r="O49" i="15"/>
  <c r="P49" i="15"/>
  <c r="Q49" i="15"/>
  <c r="L50" i="15"/>
  <c r="M50" i="15"/>
  <c r="N50" i="15"/>
  <c r="O50" i="15"/>
  <c r="P50" i="15"/>
  <c r="Q50" i="15"/>
  <c r="L51" i="15"/>
  <c r="M51" i="15"/>
  <c r="N51" i="15"/>
  <c r="O51" i="15"/>
  <c r="P51" i="15"/>
  <c r="Q51" i="15"/>
  <c r="L52" i="15"/>
  <c r="M52" i="15"/>
  <c r="N52" i="15"/>
  <c r="O52" i="15"/>
  <c r="P52" i="15"/>
  <c r="Q52" i="15"/>
  <c r="L53" i="15"/>
  <c r="M53" i="15"/>
  <c r="N53" i="15"/>
  <c r="O53" i="15"/>
  <c r="P53" i="15"/>
  <c r="Q53" i="15"/>
  <c r="L54" i="15"/>
  <c r="M54" i="15"/>
  <c r="N54" i="15"/>
  <c r="O54" i="15"/>
  <c r="P54" i="15"/>
  <c r="Q54" i="15"/>
  <c r="L55" i="15"/>
  <c r="M55" i="15"/>
  <c r="N55" i="15"/>
  <c r="O55" i="15"/>
  <c r="P55" i="15"/>
  <c r="Q55" i="15"/>
  <c r="L56" i="15"/>
  <c r="M56" i="15"/>
  <c r="N56" i="15"/>
  <c r="O56" i="15"/>
  <c r="P56" i="15"/>
  <c r="Q56" i="15"/>
  <c r="L57" i="15"/>
  <c r="M57" i="15"/>
  <c r="N57" i="15"/>
  <c r="O57" i="15"/>
  <c r="P57" i="15"/>
  <c r="Q57" i="15"/>
  <c r="L58" i="15"/>
  <c r="M58" i="15"/>
  <c r="N58" i="15"/>
  <c r="O58" i="15"/>
  <c r="P58" i="15"/>
  <c r="Q58" i="15"/>
  <c r="L59" i="15"/>
  <c r="M59" i="15"/>
  <c r="N59" i="15"/>
  <c r="O59" i="15"/>
  <c r="P59" i="15"/>
  <c r="Q59" i="15"/>
  <c r="L60" i="15"/>
  <c r="M60" i="15"/>
  <c r="N60" i="15"/>
  <c r="O60" i="15"/>
  <c r="P60" i="15"/>
  <c r="Q60" i="15"/>
  <c r="L61" i="15"/>
  <c r="M61" i="15"/>
  <c r="N61" i="15"/>
  <c r="O61" i="15"/>
  <c r="P61" i="15"/>
  <c r="Q61" i="15"/>
  <c r="L62" i="15"/>
  <c r="M62" i="15"/>
  <c r="N62" i="15"/>
  <c r="O62" i="15"/>
  <c r="P62" i="15"/>
  <c r="Q62" i="15"/>
  <c r="L63" i="15"/>
  <c r="M63" i="15"/>
  <c r="N63" i="15"/>
  <c r="O63" i="15"/>
  <c r="P63" i="15"/>
  <c r="Q63" i="15"/>
  <c r="L64" i="15"/>
  <c r="M64" i="15"/>
  <c r="N64" i="15"/>
  <c r="O64" i="15"/>
  <c r="P64" i="15"/>
  <c r="Q64" i="15"/>
  <c r="L65" i="15"/>
  <c r="M65" i="15"/>
  <c r="N65" i="15"/>
  <c r="O65" i="15"/>
  <c r="P65" i="15"/>
  <c r="Q65" i="15"/>
  <c r="L66" i="15"/>
  <c r="M66" i="15"/>
  <c r="N66" i="15"/>
  <c r="O66" i="15"/>
  <c r="P66" i="15"/>
  <c r="Q66" i="15"/>
  <c r="L67" i="15"/>
  <c r="M67" i="15"/>
  <c r="N67" i="15"/>
  <c r="O67" i="15"/>
  <c r="P67" i="15"/>
  <c r="Q67" i="15"/>
  <c r="L68" i="15"/>
  <c r="M68" i="15"/>
  <c r="N68" i="15"/>
  <c r="O68" i="15"/>
  <c r="P68" i="15"/>
  <c r="Q68" i="15"/>
  <c r="L69" i="15"/>
  <c r="M69" i="15"/>
  <c r="N69" i="15"/>
  <c r="O69" i="15"/>
  <c r="P69" i="15"/>
  <c r="Q69" i="15"/>
  <c r="L70" i="15"/>
  <c r="M70" i="15"/>
  <c r="N70" i="15"/>
  <c r="O70" i="15"/>
  <c r="P70" i="15"/>
  <c r="Q70" i="15"/>
  <c r="L71" i="15"/>
  <c r="M71" i="15"/>
  <c r="N71" i="15"/>
  <c r="O71" i="15"/>
  <c r="P71" i="15"/>
  <c r="Q71" i="15"/>
  <c r="L72" i="15"/>
  <c r="M72" i="15"/>
  <c r="N72" i="15"/>
  <c r="O72" i="15"/>
  <c r="P72" i="15"/>
  <c r="Q72" i="15"/>
  <c r="L73" i="15"/>
  <c r="M73" i="15"/>
  <c r="N73" i="15"/>
  <c r="O73" i="15"/>
  <c r="P73" i="15"/>
  <c r="Q73" i="15"/>
  <c r="L74" i="15"/>
  <c r="M74" i="15"/>
  <c r="N74" i="15"/>
  <c r="O74" i="15"/>
  <c r="P74" i="15"/>
  <c r="Q74" i="15"/>
  <c r="L75" i="15"/>
  <c r="M75" i="15"/>
  <c r="N75" i="15"/>
  <c r="O75" i="15"/>
  <c r="P75" i="15"/>
  <c r="Q75" i="15"/>
  <c r="L76" i="15"/>
  <c r="M76" i="15"/>
  <c r="N76" i="15"/>
  <c r="O76" i="15"/>
  <c r="P76" i="15"/>
  <c r="Q76" i="15"/>
  <c r="L77" i="15"/>
  <c r="M77" i="15"/>
  <c r="N77" i="15"/>
  <c r="O77" i="15"/>
  <c r="P77" i="15"/>
  <c r="Q77" i="15"/>
  <c r="L78" i="15"/>
  <c r="M78" i="15"/>
  <c r="N78" i="15"/>
  <c r="O78" i="15"/>
  <c r="P78" i="15"/>
  <c r="Q78" i="15"/>
  <c r="L79" i="15"/>
  <c r="M79" i="15"/>
  <c r="N79" i="15"/>
  <c r="O79" i="15"/>
  <c r="P79" i="15"/>
  <c r="Q79" i="15"/>
  <c r="L80" i="15"/>
  <c r="M80" i="15"/>
  <c r="N80" i="15"/>
  <c r="O80" i="15"/>
  <c r="P80" i="15"/>
  <c r="Q80" i="15"/>
  <c r="L81" i="15"/>
  <c r="M81" i="15"/>
  <c r="N81" i="15"/>
  <c r="O81" i="15"/>
  <c r="P81" i="15"/>
  <c r="Q81" i="15"/>
  <c r="L82" i="15"/>
  <c r="M82" i="15"/>
  <c r="N82" i="15"/>
  <c r="O82" i="15"/>
  <c r="P82" i="15"/>
  <c r="Q82" i="15"/>
  <c r="L83" i="15"/>
  <c r="M83" i="15"/>
  <c r="N83" i="15"/>
  <c r="O83" i="15"/>
  <c r="P83" i="15"/>
  <c r="Q83" i="15"/>
  <c r="L84" i="15"/>
  <c r="M84" i="15"/>
  <c r="N84" i="15"/>
  <c r="O84" i="15"/>
  <c r="P84" i="15"/>
  <c r="Q84" i="15"/>
  <c r="L85" i="15"/>
  <c r="M85" i="15"/>
  <c r="N85" i="15"/>
  <c r="O85" i="15"/>
  <c r="P85" i="15"/>
  <c r="Q85" i="15"/>
  <c r="L86" i="15"/>
  <c r="M86" i="15"/>
  <c r="N86" i="15"/>
  <c r="O86" i="15"/>
  <c r="P86" i="15"/>
  <c r="Q86" i="15"/>
  <c r="L87" i="15"/>
  <c r="M87" i="15"/>
  <c r="N87" i="15"/>
  <c r="O87" i="15"/>
  <c r="P87" i="15"/>
  <c r="Q87" i="15"/>
  <c r="L88" i="15"/>
  <c r="M88" i="15"/>
  <c r="N88" i="15"/>
  <c r="O88" i="15"/>
  <c r="P88" i="15"/>
  <c r="Q88" i="15"/>
  <c r="L89" i="15"/>
  <c r="M89" i="15"/>
  <c r="N89" i="15"/>
  <c r="O89" i="15"/>
  <c r="P89" i="15"/>
  <c r="Q89" i="15"/>
  <c r="L90" i="15"/>
  <c r="M90" i="15"/>
  <c r="N90" i="15"/>
  <c r="O90" i="15"/>
  <c r="P90" i="15"/>
  <c r="Q90" i="15"/>
  <c r="L91" i="15"/>
  <c r="M91" i="15"/>
  <c r="N91" i="15"/>
  <c r="O91" i="15"/>
  <c r="P91" i="15"/>
  <c r="Q91" i="15"/>
  <c r="L92" i="15"/>
  <c r="M92" i="15"/>
  <c r="N92" i="15"/>
  <c r="O92" i="15"/>
  <c r="P92" i="15"/>
  <c r="Q92" i="15"/>
  <c r="Q6" i="15"/>
  <c r="P6" i="15"/>
  <c r="O6" i="15"/>
  <c r="N6" i="15"/>
  <c r="M6" i="15"/>
  <c r="L6" i="15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I16" i="12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I24" i="12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I32" i="12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I48" i="12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I56" i="12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I64" i="12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I80" i="12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I88" i="12"/>
  <c r="I89" i="12"/>
  <c r="J89" i="12" s="1"/>
  <c r="I90" i="12"/>
  <c r="J90" i="12" s="1"/>
  <c r="I91" i="12"/>
  <c r="J91" i="12" s="1"/>
  <c r="I92" i="12"/>
  <c r="J92" i="12" s="1"/>
  <c r="I6" i="12"/>
  <c r="J6" i="12" s="1"/>
  <c r="J15" i="12"/>
  <c r="J16" i="12"/>
  <c r="J23" i="12"/>
  <c r="J24" i="12"/>
  <c r="J31" i="12"/>
  <c r="J32" i="12"/>
  <c r="J47" i="12"/>
  <c r="J48" i="12"/>
  <c r="J55" i="12"/>
  <c r="J56" i="12"/>
  <c r="J63" i="12"/>
  <c r="J64" i="12"/>
  <c r="J79" i="12"/>
  <c r="J80" i="12"/>
  <c r="J87" i="12"/>
  <c r="J88" i="12"/>
  <c r="F7" i="13" l="1"/>
  <c r="G7" i="13" s="1"/>
  <c r="F11" i="13"/>
  <c r="G11" i="13" s="1"/>
  <c r="F12" i="13"/>
  <c r="G12" i="13" s="1"/>
  <c r="F16" i="13"/>
  <c r="G16" i="13" s="1"/>
  <c r="F19" i="13"/>
  <c r="G19" i="13" s="1"/>
  <c r="F20" i="13"/>
  <c r="G20" i="13" s="1"/>
  <c r="F24" i="13"/>
  <c r="G24" i="13" s="1"/>
  <c r="F27" i="13"/>
  <c r="G27" i="13" s="1"/>
  <c r="F28" i="13"/>
  <c r="G28" i="13" s="1"/>
  <c r="F32" i="13"/>
  <c r="G32" i="13" s="1"/>
  <c r="F35" i="13"/>
  <c r="G35" i="13" s="1"/>
  <c r="F36" i="13"/>
  <c r="G36" i="13" s="1"/>
  <c r="F40" i="13"/>
  <c r="G40" i="13" s="1"/>
  <c r="F43" i="13"/>
  <c r="G43" i="13" s="1"/>
  <c r="F44" i="13"/>
  <c r="G44" i="13" s="1"/>
  <c r="F48" i="13"/>
  <c r="G48" i="13" s="1"/>
  <c r="F51" i="13"/>
  <c r="G51" i="13" s="1"/>
  <c r="F52" i="13"/>
  <c r="G52" i="13" s="1"/>
  <c r="F56" i="13"/>
  <c r="G56" i="13" s="1"/>
  <c r="F59" i="13"/>
  <c r="G59" i="13" s="1"/>
  <c r="F60" i="13"/>
  <c r="G60" i="13" s="1"/>
  <c r="F64" i="13"/>
  <c r="G64" i="13" s="1"/>
  <c r="F67" i="13"/>
  <c r="G67" i="13" s="1"/>
  <c r="F68" i="13"/>
  <c r="G68" i="13" s="1"/>
  <c r="F72" i="13"/>
  <c r="G72" i="13" s="1"/>
  <c r="F75" i="13"/>
  <c r="G75" i="13" s="1"/>
  <c r="F76" i="13"/>
  <c r="G76" i="13" s="1"/>
  <c r="F80" i="13"/>
  <c r="G80" i="13" s="1"/>
  <c r="F83" i="13"/>
  <c r="G83" i="13" s="1"/>
  <c r="F84" i="13"/>
  <c r="G84" i="13" s="1"/>
  <c r="F88" i="13"/>
  <c r="G88" i="13" s="1"/>
  <c r="F4" i="13"/>
  <c r="G4" i="13" s="1"/>
  <c r="D5" i="13"/>
  <c r="F5" i="13" s="1"/>
  <c r="G5" i="13" s="1"/>
  <c r="D6" i="13"/>
  <c r="F6" i="13" s="1"/>
  <c r="G6" i="13" s="1"/>
  <c r="D7" i="13"/>
  <c r="D8" i="13"/>
  <c r="F8" i="13" s="1"/>
  <c r="G8" i="13" s="1"/>
  <c r="D9" i="13"/>
  <c r="F9" i="13" s="1"/>
  <c r="G9" i="13" s="1"/>
  <c r="D10" i="13"/>
  <c r="F10" i="13" s="1"/>
  <c r="G10" i="13" s="1"/>
  <c r="D11" i="13"/>
  <c r="D12" i="13"/>
  <c r="D13" i="13"/>
  <c r="F13" i="13" s="1"/>
  <c r="G13" i="13" s="1"/>
  <c r="D14" i="13"/>
  <c r="F14" i="13" s="1"/>
  <c r="G14" i="13" s="1"/>
  <c r="D15" i="13"/>
  <c r="F15" i="13" s="1"/>
  <c r="G15" i="13" s="1"/>
  <c r="D16" i="13"/>
  <c r="D17" i="13"/>
  <c r="F17" i="13" s="1"/>
  <c r="G17" i="13" s="1"/>
  <c r="D18" i="13"/>
  <c r="F18" i="13" s="1"/>
  <c r="G18" i="13" s="1"/>
  <c r="D19" i="13"/>
  <c r="D20" i="13"/>
  <c r="D21" i="13"/>
  <c r="F21" i="13" s="1"/>
  <c r="G21" i="13" s="1"/>
  <c r="D22" i="13"/>
  <c r="F22" i="13" s="1"/>
  <c r="G22" i="13" s="1"/>
  <c r="D23" i="13"/>
  <c r="F23" i="13" s="1"/>
  <c r="G23" i="13" s="1"/>
  <c r="D24" i="13"/>
  <c r="D25" i="13"/>
  <c r="F25" i="13" s="1"/>
  <c r="G25" i="13" s="1"/>
  <c r="D26" i="13"/>
  <c r="F26" i="13" s="1"/>
  <c r="G26" i="13" s="1"/>
  <c r="D27" i="13"/>
  <c r="D28" i="13"/>
  <c r="D29" i="13"/>
  <c r="F29" i="13" s="1"/>
  <c r="G29" i="13" s="1"/>
  <c r="D30" i="13"/>
  <c r="F30" i="13" s="1"/>
  <c r="G30" i="13" s="1"/>
  <c r="D31" i="13"/>
  <c r="F31" i="13" s="1"/>
  <c r="G31" i="13" s="1"/>
  <c r="D32" i="13"/>
  <c r="D33" i="13"/>
  <c r="F33" i="13" s="1"/>
  <c r="G33" i="13" s="1"/>
  <c r="D34" i="13"/>
  <c r="F34" i="13" s="1"/>
  <c r="G34" i="13" s="1"/>
  <c r="D35" i="13"/>
  <c r="D36" i="13"/>
  <c r="D37" i="13"/>
  <c r="F37" i="13" s="1"/>
  <c r="G37" i="13" s="1"/>
  <c r="D38" i="13"/>
  <c r="F38" i="13" s="1"/>
  <c r="G38" i="13" s="1"/>
  <c r="D39" i="13"/>
  <c r="F39" i="13" s="1"/>
  <c r="G39" i="13" s="1"/>
  <c r="D40" i="13"/>
  <c r="D41" i="13"/>
  <c r="F41" i="13" s="1"/>
  <c r="G41" i="13" s="1"/>
  <c r="D42" i="13"/>
  <c r="F42" i="13" s="1"/>
  <c r="G42" i="13" s="1"/>
  <c r="D43" i="13"/>
  <c r="D44" i="13"/>
  <c r="D45" i="13"/>
  <c r="F45" i="13" s="1"/>
  <c r="G45" i="13" s="1"/>
  <c r="D46" i="13"/>
  <c r="F46" i="13" s="1"/>
  <c r="G46" i="13" s="1"/>
  <c r="D47" i="13"/>
  <c r="F47" i="13" s="1"/>
  <c r="G47" i="13" s="1"/>
  <c r="D48" i="13"/>
  <c r="D49" i="13"/>
  <c r="F49" i="13" s="1"/>
  <c r="G49" i="13" s="1"/>
  <c r="D50" i="13"/>
  <c r="F50" i="13" s="1"/>
  <c r="G50" i="13" s="1"/>
  <c r="D51" i="13"/>
  <c r="D52" i="13"/>
  <c r="D53" i="13"/>
  <c r="F53" i="13" s="1"/>
  <c r="G53" i="13" s="1"/>
  <c r="D54" i="13"/>
  <c r="F54" i="13" s="1"/>
  <c r="G54" i="13" s="1"/>
  <c r="D55" i="13"/>
  <c r="F55" i="13" s="1"/>
  <c r="G55" i="13" s="1"/>
  <c r="D56" i="13"/>
  <c r="D57" i="13"/>
  <c r="F57" i="13" s="1"/>
  <c r="G57" i="13" s="1"/>
  <c r="D58" i="13"/>
  <c r="F58" i="13" s="1"/>
  <c r="G58" i="13" s="1"/>
  <c r="D59" i="13"/>
  <c r="D60" i="13"/>
  <c r="D61" i="13"/>
  <c r="F61" i="13" s="1"/>
  <c r="G61" i="13" s="1"/>
  <c r="D62" i="13"/>
  <c r="F62" i="13" s="1"/>
  <c r="G62" i="13" s="1"/>
  <c r="D63" i="13"/>
  <c r="F63" i="13" s="1"/>
  <c r="G63" i="13" s="1"/>
  <c r="D64" i="13"/>
  <c r="D65" i="13"/>
  <c r="F65" i="13" s="1"/>
  <c r="G65" i="13" s="1"/>
  <c r="D66" i="13"/>
  <c r="F66" i="13" s="1"/>
  <c r="G66" i="13" s="1"/>
  <c r="D67" i="13"/>
  <c r="D68" i="13"/>
  <c r="D69" i="13"/>
  <c r="F69" i="13" s="1"/>
  <c r="G69" i="13" s="1"/>
  <c r="D70" i="13"/>
  <c r="F70" i="13" s="1"/>
  <c r="G70" i="13" s="1"/>
  <c r="D71" i="13"/>
  <c r="F71" i="13" s="1"/>
  <c r="G71" i="13" s="1"/>
  <c r="D72" i="13"/>
  <c r="D73" i="13"/>
  <c r="F73" i="13" s="1"/>
  <c r="G73" i="13" s="1"/>
  <c r="D74" i="13"/>
  <c r="F74" i="13" s="1"/>
  <c r="G74" i="13" s="1"/>
  <c r="D75" i="13"/>
  <c r="D76" i="13"/>
  <c r="D77" i="13"/>
  <c r="F77" i="13" s="1"/>
  <c r="G77" i="13" s="1"/>
  <c r="D78" i="13"/>
  <c r="F78" i="13" s="1"/>
  <c r="G78" i="13" s="1"/>
  <c r="D79" i="13"/>
  <c r="F79" i="13" s="1"/>
  <c r="G79" i="13" s="1"/>
  <c r="D80" i="13"/>
  <c r="D81" i="13"/>
  <c r="F81" i="13" s="1"/>
  <c r="G81" i="13" s="1"/>
  <c r="D82" i="13"/>
  <c r="F82" i="13" s="1"/>
  <c r="G82" i="13" s="1"/>
  <c r="D83" i="13"/>
  <c r="D84" i="13"/>
  <c r="D85" i="13"/>
  <c r="F85" i="13" s="1"/>
  <c r="G85" i="13" s="1"/>
  <c r="D86" i="13"/>
  <c r="F86" i="13" s="1"/>
  <c r="G86" i="13" s="1"/>
  <c r="D87" i="13"/>
  <c r="F87" i="13" s="1"/>
  <c r="G87" i="13" s="1"/>
  <c r="D88" i="13"/>
  <c r="D89" i="13"/>
  <c r="F89" i="13" s="1"/>
  <c r="G89" i="13" s="1"/>
  <c r="D90" i="13"/>
  <c r="F90" i="13" s="1"/>
  <c r="G90" i="13" s="1"/>
  <c r="D4" i="13"/>
  <c r="C2" i="10"/>
  <c r="C2" i="9"/>
  <c r="C2" i="8"/>
  <c r="C2" i="7"/>
  <c r="C2" i="6"/>
  <c r="C2" i="4"/>
  <c r="C90" i="10" l="1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4" i="4"/>
  <c r="M39" i="1" l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M35" i="1"/>
  <c r="M34" i="1"/>
  <c r="M3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<sst xmlns="http://schemas.openxmlformats.org/spreadsheetml/2006/main" count="292" uniqueCount="64">
  <si>
    <t>Table 1. Data from Forensic Anthropology Data Bank (FDB) Key to Data (in order from left to right): sex (1 = female, 2 = male), height (cm), humerus (mm), radius (mm), ulna (mm), femur (mm), tibia (mm), fibula (mm)</t>
  </si>
  <si>
    <t>http://www.utdanacenter.org/mathtoolkit/mmacd/curric/pr/pdf/pr-tg.pdf</t>
  </si>
  <si>
    <t>original data row</t>
  </si>
  <si>
    <t>Sex(1=female)</t>
  </si>
  <si>
    <t>Height(cm)</t>
  </si>
  <si>
    <t>Humerus(mm)</t>
  </si>
  <si>
    <t>Radius(mm)</t>
  </si>
  <si>
    <t>Ulna(mm)</t>
  </si>
  <si>
    <t>Femur(mm)</t>
  </si>
  <si>
    <t>Tibia(mm)</t>
  </si>
  <si>
    <t>Fibula(mm)</t>
  </si>
  <si>
    <t>All</t>
  </si>
  <si>
    <t>Male</t>
  </si>
  <si>
    <t>Female</t>
  </si>
  <si>
    <t>Mean Height (cm)</t>
  </si>
  <si>
    <t>Mean Humerus (mm)</t>
  </si>
  <si>
    <t>Mean Radius (mm)</t>
  </si>
  <si>
    <t>Mean Ulna (mm)</t>
  </si>
  <si>
    <t>Mean Femur (mm)</t>
  </si>
  <si>
    <t>Mean Tibia (mm)</t>
  </si>
  <si>
    <t>Mean Fibula (mm)</t>
  </si>
  <si>
    <t>Overall Height SD =</t>
  </si>
  <si>
    <t>height sd =</t>
  </si>
  <si>
    <t>SUMMARY OUTPUT</t>
  </si>
  <si>
    <t>Regression Statistics</t>
  </si>
  <si>
    <t>Chi Square</t>
  </si>
  <si>
    <t>Residual Dev.</t>
  </si>
  <si>
    <t># of iterations</t>
  </si>
  <si>
    <t>Observations</t>
  </si>
  <si>
    <t>Coefficients</t>
  </si>
  <si>
    <t>Standard Error</t>
  </si>
  <si>
    <t>P-value</t>
  </si>
  <si>
    <t>Odd Ratio</t>
  </si>
  <si>
    <t>Lower 95%</t>
  </si>
  <si>
    <t>Upper 95%</t>
  </si>
  <si>
    <t>Intercept</t>
  </si>
  <si>
    <t>Sex (0 = female, 1= male )</t>
  </si>
  <si>
    <t>p(male)</t>
  </si>
  <si>
    <t>Test Humerus for male (mm):</t>
  </si>
  <si>
    <t>Test Radius for male (mm):</t>
  </si>
  <si>
    <t>Test Ulna for male (mm):</t>
  </si>
  <si>
    <t>Test Femur for male (mm):</t>
  </si>
  <si>
    <t>Test Tibia for male (mm):</t>
  </si>
  <si>
    <t>Humerus(mm)/Height(cm)</t>
  </si>
  <si>
    <t>Bone/Height Proportion Graph</t>
  </si>
  <si>
    <t>Sex(0 = female)</t>
  </si>
  <si>
    <t>Sex (0 = female)</t>
  </si>
  <si>
    <t>Log Odds</t>
  </si>
  <si>
    <t xml:space="preserve">Log Odds </t>
  </si>
  <si>
    <t>Humerus(mm)/Height (cm)</t>
  </si>
  <si>
    <t>Radius(mm)/Height(cm)</t>
  </si>
  <si>
    <t>Ulna(mm)/Height(cm)</t>
  </si>
  <si>
    <t>Femur(mm)/Height(cm)</t>
  </si>
  <si>
    <t>Tibia(mm)/Height(cm)</t>
  </si>
  <si>
    <t>Fibula(mm)/Height(cm)</t>
  </si>
  <si>
    <t>Humerus</t>
  </si>
  <si>
    <t>Chi-Squared</t>
  </si>
  <si>
    <t>Bone</t>
  </si>
  <si>
    <t>Radius</t>
  </si>
  <si>
    <t>Ulna</t>
  </si>
  <si>
    <t>Fibula</t>
  </si>
  <si>
    <t>Tibia</t>
  </si>
  <si>
    <t>Femur</t>
  </si>
  <si>
    <t>Pr(male)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</si>
</sst>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Border="1" applyAlignment="1"/>
    <xf numFmtId="0" fontId="3" fillId="0" borderId="0" xfId="0" applyFont="1" applyFill="1" applyBorder="1" applyAlignment="1"/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10" fontId="4" fillId="6" borderId="1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9" fillId="0" borderId="0" xfId="0" applyFont="1" applyAlignment="1"/>
    <xf numFmtId="11" fontId="3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4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Humerus(mm)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60476815398075"/>
                  <c:y val="-6.032954214056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3-D04A-806B-8575350D391A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3-D04A-806B-8575350D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1"/>
        <c:axId val="408319"/>
      </c:scatterChart>
      <c:valAx>
        <c:axId val="2885871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9"/>
        <c:crosses val="autoZero"/>
        <c:crossBetween val="midCat"/>
      </c:valAx>
      <c:valAx>
        <c:axId val="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'Humerus Height Prop Attempt'!$A$1</c:f>
          <c:strCache>
            <c:ptCount val="1"/>
            <c:pt idx="0">
              <c:v>Bone/Height Proportion Graph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'Humerus Height Prop Attempt'!$E$3</c:f>
              <c:strCache>
                <c:ptCount val="1"/>
                <c:pt idx="0">
                  <c:v>Sex (0 = female)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'Humerus Height Prop Attempt'!$D$4:$D$90</c:f>
              <c:numCache>
                <c:formatCode>General</c:formatCode>
                <c:ptCount val="87"/>
                <c:pt idx="0">
                  <c:v>1.8273809523809523</c:v>
                </c:pt>
                <c:pt idx="1">
                  <c:v>1.8876404494382022</c:v>
                </c:pt>
                <c:pt idx="2">
                  <c:v>1.826086956521739</c:v>
                </c:pt>
                <c:pt idx="3">
                  <c:v>2.0903225806451613</c:v>
                </c:pt>
                <c:pt idx="4">
                  <c:v>1.9030303030303031</c:v>
                </c:pt>
                <c:pt idx="5">
                  <c:v>1.8035714285714286</c:v>
                </c:pt>
                <c:pt idx="6">
                  <c:v>1.8848484848484848</c:v>
                </c:pt>
                <c:pt idx="7">
                  <c:v>1.8034682080924855</c:v>
                </c:pt>
                <c:pt idx="8">
                  <c:v>1.9515151515151514</c:v>
                </c:pt>
                <c:pt idx="9">
                  <c:v>1.8282208588957056</c:v>
                </c:pt>
                <c:pt idx="10">
                  <c:v>1.8300653594771241</c:v>
                </c:pt>
                <c:pt idx="11">
                  <c:v>1.7818181818181817</c:v>
                </c:pt>
                <c:pt idx="12">
                  <c:v>1.8294117647058823</c:v>
                </c:pt>
                <c:pt idx="13">
                  <c:v>1.9750000000000001</c:v>
                </c:pt>
                <c:pt idx="14">
                  <c:v>1.8364779874213837</c:v>
                </c:pt>
                <c:pt idx="15">
                  <c:v>1.9325153374233128</c:v>
                </c:pt>
                <c:pt idx="16">
                  <c:v>1.8363636363636364</c:v>
                </c:pt>
                <c:pt idx="17">
                  <c:v>1.8666666666666667</c:v>
                </c:pt>
                <c:pt idx="18">
                  <c:v>1.9090909090909092</c:v>
                </c:pt>
                <c:pt idx="19">
                  <c:v>1.8057142857142856</c:v>
                </c:pt>
                <c:pt idx="20">
                  <c:v>1.85</c:v>
                </c:pt>
                <c:pt idx="21">
                  <c:v>1.9107142857142858</c:v>
                </c:pt>
                <c:pt idx="22">
                  <c:v>1.834355828220859</c:v>
                </c:pt>
                <c:pt idx="23">
                  <c:v>1.8424242424242425</c:v>
                </c:pt>
                <c:pt idx="24">
                  <c:v>1.9312499999999999</c:v>
                </c:pt>
                <c:pt idx="25">
                  <c:v>2.018987341772152</c:v>
                </c:pt>
                <c:pt idx="26">
                  <c:v>1.9696969696969697</c:v>
                </c:pt>
                <c:pt idx="27">
                  <c:v>1.9705882352941178</c:v>
                </c:pt>
                <c:pt idx="28">
                  <c:v>1.8351648351648351</c:v>
                </c:pt>
                <c:pt idx="29">
                  <c:v>1.8606060606060606</c:v>
                </c:pt>
                <c:pt idx="30">
                  <c:v>1.8220858895705521</c:v>
                </c:pt>
                <c:pt idx="31">
                  <c:v>1.9720279720279721</c:v>
                </c:pt>
                <c:pt idx="32">
                  <c:v>1.9285714285714286</c:v>
                </c:pt>
                <c:pt idx="33">
                  <c:v>2</c:v>
                </c:pt>
                <c:pt idx="34">
                  <c:v>1.8703703703703705</c:v>
                </c:pt>
                <c:pt idx="35">
                  <c:v>2.0533333333333332</c:v>
                </c:pt>
                <c:pt idx="36">
                  <c:v>1.8343949044585988</c:v>
                </c:pt>
                <c:pt idx="37">
                  <c:v>1.9873417721518987</c:v>
                </c:pt>
                <c:pt idx="38">
                  <c:v>1.8888888888888888</c:v>
                </c:pt>
                <c:pt idx="39">
                  <c:v>1.949685534591195</c:v>
                </c:pt>
                <c:pt idx="40">
                  <c:v>1.9940828402366864</c:v>
                </c:pt>
                <c:pt idx="41">
                  <c:v>1.934640522875817</c:v>
                </c:pt>
                <c:pt idx="42">
                  <c:v>1.9371428571428571</c:v>
                </c:pt>
                <c:pt idx="43">
                  <c:v>1.9162011173184357</c:v>
                </c:pt>
                <c:pt idx="44">
                  <c:v>1.9664804469273742</c:v>
                </c:pt>
                <c:pt idx="45">
                  <c:v>1.7878787878787878</c:v>
                </c:pt>
                <c:pt idx="46">
                  <c:v>1.8901734104046244</c:v>
                </c:pt>
                <c:pt idx="47">
                  <c:v>1.9833333333333334</c:v>
                </c:pt>
                <c:pt idx="48">
                  <c:v>1.9325842696629214</c:v>
                </c:pt>
                <c:pt idx="49">
                  <c:v>1.9371428571428571</c:v>
                </c:pt>
                <c:pt idx="50">
                  <c:v>1.9378531073446328</c:v>
                </c:pt>
                <c:pt idx="51">
                  <c:v>1.961111111111111</c:v>
                </c:pt>
                <c:pt idx="52">
                  <c:v>1.7823529411764707</c:v>
                </c:pt>
                <c:pt idx="53">
                  <c:v>1.9057591623036649</c:v>
                </c:pt>
                <c:pt idx="54">
                  <c:v>1.8563829787234043</c:v>
                </c:pt>
                <c:pt idx="55">
                  <c:v>1.8044692737430168</c:v>
                </c:pt>
                <c:pt idx="56">
                  <c:v>1.9444444444444444</c:v>
                </c:pt>
                <c:pt idx="57">
                  <c:v>1.9337016574585635</c:v>
                </c:pt>
                <c:pt idx="58">
                  <c:v>1.8932584269662922</c:v>
                </c:pt>
                <c:pt idx="59">
                  <c:v>2</c:v>
                </c:pt>
                <c:pt idx="60">
                  <c:v>1.9148936170212767</c:v>
                </c:pt>
                <c:pt idx="61">
                  <c:v>1.835978835978836</c:v>
                </c:pt>
                <c:pt idx="62">
                  <c:v>1.8644067796610169</c:v>
                </c:pt>
                <c:pt idx="63">
                  <c:v>1.9397590361445782</c:v>
                </c:pt>
                <c:pt idx="64">
                  <c:v>1.7849462365591398</c:v>
                </c:pt>
                <c:pt idx="65">
                  <c:v>1.8192090395480225</c:v>
                </c:pt>
                <c:pt idx="66">
                  <c:v>1.8863636363636365</c:v>
                </c:pt>
                <c:pt idx="67">
                  <c:v>1.7944444444444445</c:v>
                </c:pt>
                <c:pt idx="68">
                  <c:v>1.9364161849710984</c:v>
                </c:pt>
                <c:pt idx="69">
                  <c:v>1.8857142857142857</c:v>
                </c:pt>
                <c:pt idx="70">
                  <c:v>1.8520710059171597</c:v>
                </c:pt>
                <c:pt idx="71">
                  <c:v>1.92</c:v>
                </c:pt>
                <c:pt idx="72">
                  <c:v>2.1546961325966851</c:v>
                </c:pt>
                <c:pt idx="73">
                  <c:v>1.8445595854922279</c:v>
                </c:pt>
                <c:pt idx="74">
                  <c:v>1.9890109890109891</c:v>
                </c:pt>
                <c:pt idx="75">
                  <c:v>1.9053254437869822</c:v>
                </c:pt>
                <c:pt idx="76">
                  <c:v>1.8722222222222222</c:v>
                </c:pt>
                <c:pt idx="77">
                  <c:v>1.9621621621621621</c:v>
                </c:pt>
                <c:pt idx="78">
                  <c:v>1.9722222222222223</c:v>
                </c:pt>
                <c:pt idx="79">
                  <c:v>2.223529411764706</c:v>
                </c:pt>
                <c:pt idx="80">
                  <c:v>2.0555555555555554</c:v>
                </c:pt>
                <c:pt idx="81">
                  <c:v>1.9028571428571428</c:v>
                </c:pt>
                <c:pt idx="82">
                  <c:v>2.0357142857142856</c:v>
                </c:pt>
                <c:pt idx="83">
                  <c:v>2.0411764705882351</c:v>
                </c:pt>
                <c:pt idx="84">
                  <c:v>1.8975903614457832</c:v>
                </c:pt>
                <c:pt idx="85">
                  <c:v>1.9621621621621621</c:v>
                </c:pt>
                <c:pt idx="86">
                  <c:v>2</c:v>
                </c:pt>
              </c:numCache>
            </c:numRef>
          </c:xVal>
          <c:yVal>
            <c:numRef>
              <c:f>'Humerus Height Prop Attempt'!$E$4:$E$90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4-494C-8648-689426EE3E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'Humerus Height Prop Attempt'!$D$4:$D$90</c:f>
              <c:numCache>
                <c:formatCode>General</c:formatCode>
                <c:ptCount val="87"/>
                <c:pt idx="0">
                  <c:v>1.8273809523809523</c:v>
                </c:pt>
                <c:pt idx="1">
                  <c:v>1.8876404494382022</c:v>
                </c:pt>
                <c:pt idx="2">
                  <c:v>1.826086956521739</c:v>
                </c:pt>
                <c:pt idx="3">
                  <c:v>2.0903225806451613</c:v>
                </c:pt>
                <c:pt idx="4">
                  <c:v>1.9030303030303031</c:v>
                </c:pt>
                <c:pt idx="5">
                  <c:v>1.8035714285714286</c:v>
                </c:pt>
                <c:pt idx="6">
                  <c:v>1.8848484848484848</c:v>
                </c:pt>
                <c:pt idx="7">
                  <c:v>1.8034682080924855</c:v>
                </c:pt>
                <c:pt idx="8">
                  <c:v>1.9515151515151514</c:v>
                </c:pt>
                <c:pt idx="9">
                  <c:v>1.8282208588957056</c:v>
                </c:pt>
                <c:pt idx="10">
                  <c:v>1.8300653594771241</c:v>
                </c:pt>
                <c:pt idx="11">
                  <c:v>1.7818181818181817</c:v>
                </c:pt>
                <c:pt idx="12">
                  <c:v>1.8294117647058823</c:v>
                </c:pt>
                <c:pt idx="13">
                  <c:v>1.9750000000000001</c:v>
                </c:pt>
                <c:pt idx="14">
                  <c:v>1.8364779874213837</c:v>
                </c:pt>
                <c:pt idx="15">
                  <c:v>1.9325153374233128</c:v>
                </c:pt>
                <c:pt idx="16">
                  <c:v>1.8363636363636364</c:v>
                </c:pt>
                <c:pt idx="17">
                  <c:v>1.8666666666666667</c:v>
                </c:pt>
                <c:pt idx="18">
                  <c:v>1.9090909090909092</c:v>
                </c:pt>
                <c:pt idx="19">
                  <c:v>1.8057142857142856</c:v>
                </c:pt>
                <c:pt idx="20">
                  <c:v>1.85</c:v>
                </c:pt>
                <c:pt idx="21">
                  <c:v>1.9107142857142858</c:v>
                </c:pt>
                <c:pt idx="22">
                  <c:v>1.834355828220859</c:v>
                </c:pt>
                <c:pt idx="23">
                  <c:v>1.8424242424242425</c:v>
                </c:pt>
                <c:pt idx="24">
                  <c:v>1.9312499999999999</c:v>
                </c:pt>
                <c:pt idx="25">
                  <c:v>2.018987341772152</c:v>
                </c:pt>
                <c:pt idx="26">
                  <c:v>1.9696969696969697</c:v>
                </c:pt>
                <c:pt idx="27">
                  <c:v>1.9705882352941178</c:v>
                </c:pt>
                <c:pt idx="28">
                  <c:v>1.8351648351648351</c:v>
                </c:pt>
                <c:pt idx="29">
                  <c:v>1.8606060606060606</c:v>
                </c:pt>
                <c:pt idx="30">
                  <c:v>1.8220858895705521</c:v>
                </c:pt>
                <c:pt idx="31">
                  <c:v>1.9720279720279721</c:v>
                </c:pt>
                <c:pt idx="32">
                  <c:v>1.9285714285714286</c:v>
                </c:pt>
                <c:pt idx="33">
                  <c:v>2</c:v>
                </c:pt>
                <c:pt idx="34">
                  <c:v>1.8703703703703705</c:v>
                </c:pt>
                <c:pt idx="35">
                  <c:v>2.0533333333333332</c:v>
                </c:pt>
                <c:pt idx="36">
                  <c:v>1.8343949044585988</c:v>
                </c:pt>
                <c:pt idx="37">
                  <c:v>1.9873417721518987</c:v>
                </c:pt>
                <c:pt idx="38">
                  <c:v>1.8888888888888888</c:v>
                </c:pt>
                <c:pt idx="39">
                  <c:v>1.949685534591195</c:v>
                </c:pt>
                <c:pt idx="40">
                  <c:v>1.9940828402366864</c:v>
                </c:pt>
                <c:pt idx="41">
                  <c:v>1.934640522875817</c:v>
                </c:pt>
                <c:pt idx="42">
                  <c:v>1.9371428571428571</c:v>
                </c:pt>
                <c:pt idx="43">
                  <c:v>1.9162011173184357</c:v>
                </c:pt>
                <c:pt idx="44">
                  <c:v>1.9664804469273742</c:v>
                </c:pt>
                <c:pt idx="45">
                  <c:v>1.7878787878787878</c:v>
                </c:pt>
                <c:pt idx="46">
                  <c:v>1.8901734104046244</c:v>
                </c:pt>
                <c:pt idx="47">
                  <c:v>1.9833333333333334</c:v>
                </c:pt>
                <c:pt idx="48">
                  <c:v>1.9325842696629214</c:v>
                </c:pt>
                <c:pt idx="49">
                  <c:v>1.9371428571428571</c:v>
                </c:pt>
                <c:pt idx="50">
                  <c:v>1.9378531073446328</c:v>
                </c:pt>
                <c:pt idx="51">
                  <c:v>1.961111111111111</c:v>
                </c:pt>
                <c:pt idx="52">
                  <c:v>1.7823529411764707</c:v>
                </c:pt>
                <c:pt idx="53">
                  <c:v>1.9057591623036649</c:v>
                </c:pt>
                <c:pt idx="54">
                  <c:v>1.8563829787234043</c:v>
                </c:pt>
                <c:pt idx="55">
                  <c:v>1.8044692737430168</c:v>
                </c:pt>
                <c:pt idx="56">
                  <c:v>1.9444444444444444</c:v>
                </c:pt>
                <c:pt idx="57">
                  <c:v>1.9337016574585635</c:v>
                </c:pt>
                <c:pt idx="58">
                  <c:v>1.8932584269662922</c:v>
                </c:pt>
                <c:pt idx="59">
                  <c:v>2</c:v>
                </c:pt>
                <c:pt idx="60">
                  <c:v>1.9148936170212767</c:v>
                </c:pt>
                <c:pt idx="61">
                  <c:v>1.835978835978836</c:v>
                </c:pt>
                <c:pt idx="62">
                  <c:v>1.8644067796610169</c:v>
                </c:pt>
                <c:pt idx="63">
                  <c:v>1.9397590361445782</c:v>
                </c:pt>
                <c:pt idx="64">
                  <c:v>1.7849462365591398</c:v>
                </c:pt>
                <c:pt idx="65">
                  <c:v>1.8192090395480225</c:v>
                </c:pt>
                <c:pt idx="66">
                  <c:v>1.8863636363636365</c:v>
                </c:pt>
                <c:pt idx="67">
                  <c:v>1.7944444444444445</c:v>
                </c:pt>
                <c:pt idx="68">
                  <c:v>1.9364161849710984</c:v>
                </c:pt>
                <c:pt idx="69">
                  <c:v>1.8857142857142857</c:v>
                </c:pt>
                <c:pt idx="70">
                  <c:v>1.8520710059171597</c:v>
                </c:pt>
                <c:pt idx="71">
                  <c:v>1.92</c:v>
                </c:pt>
                <c:pt idx="72">
                  <c:v>2.1546961325966851</c:v>
                </c:pt>
                <c:pt idx="73">
                  <c:v>1.8445595854922279</c:v>
                </c:pt>
                <c:pt idx="74">
                  <c:v>1.9890109890109891</c:v>
                </c:pt>
                <c:pt idx="75">
                  <c:v>1.9053254437869822</c:v>
                </c:pt>
                <c:pt idx="76">
                  <c:v>1.8722222222222222</c:v>
                </c:pt>
                <c:pt idx="77">
                  <c:v>1.9621621621621621</c:v>
                </c:pt>
                <c:pt idx="78">
                  <c:v>1.9722222222222223</c:v>
                </c:pt>
                <c:pt idx="79">
                  <c:v>2.223529411764706</c:v>
                </c:pt>
                <c:pt idx="80">
                  <c:v>2.0555555555555554</c:v>
                </c:pt>
                <c:pt idx="81">
                  <c:v>1.9028571428571428</c:v>
                </c:pt>
                <c:pt idx="82">
                  <c:v>2.0357142857142856</c:v>
                </c:pt>
                <c:pt idx="83">
                  <c:v>2.0411764705882351</c:v>
                </c:pt>
                <c:pt idx="84">
                  <c:v>1.8975903614457832</c:v>
                </c:pt>
                <c:pt idx="85">
                  <c:v>1.9621621621621621</c:v>
                </c:pt>
                <c:pt idx="86">
                  <c:v>2</c:v>
                </c:pt>
              </c:numCache>
            </c:numRef>
          </c:xVal>
          <c:yVal>
            <c:numRef>
              <c:f>'Humerus Height Prop Attempt'!$G$4:$G$90</c:f>
              <c:numCache>
                <c:formatCode>General</c:formatCode>
                <c:ptCount val="87"/>
                <c:pt idx="0">
                  <c:v>0.43588662506066483</c:v>
                </c:pt>
                <c:pt idx="1">
                  <c:v>0.51275214961997151</c:v>
                </c:pt>
                <c:pt idx="2">
                  <c:v>0.43425632037063289</c:v>
                </c:pt>
                <c:pt idx="3">
                  <c:v>0.74837736506937547</c:v>
                </c:pt>
                <c:pt idx="4">
                  <c:v>0.5324315787233399</c:v>
                </c:pt>
                <c:pt idx="5">
                  <c:v>0.40614578114013267</c:v>
                </c:pt>
                <c:pt idx="6">
                  <c:v>0.50917595309148234</c:v>
                </c:pt>
                <c:pt idx="7">
                  <c:v>0.40601817009026869</c:v>
                </c:pt>
                <c:pt idx="8">
                  <c:v>0.59349778282152399</c:v>
                </c:pt>
                <c:pt idx="9">
                  <c:v>0.43694556739515472</c:v>
                </c:pt>
                <c:pt idx="10">
                  <c:v>0.43927309300960904</c:v>
                </c:pt>
                <c:pt idx="11">
                  <c:v>0.37955680825719612</c:v>
                </c:pt>
                <c:pt idx="12">
                  <c:v>0.43844802830985985</c:v>
                </c:pt>
                <c:pt idx="13">
                  <c:v>0.62218396714102397</c:v>
                </c:pt>
                <c:pt idx="14">
                  <c:v>0.4473851847221324</c:v>
                </c:pt>
                <c:pt idx="15">
                  <c:v>0.56980368592884256</c:v>
                </c:pt>
                <c:pt idx="16">
                  <c:v>0.44724026980337411</c:v>
                </c:pt>
                <c:pt idx="17">
                  <c:v>0.48588054553373955</c:v>
                </c:pt>
                <c:pt idx="18">
                  <c:v>0.54015722791105414</c:v>
                </c:pt>
                <c:pt idx="19">
                  <c:v>0.40879782556209138</c:v>
                </c:pt>
                <c:pt idx="20">
                  <c:v>0.4645777205375487</c:v>
                </c:pt>
                <c:pt idx="21">
                  <c:v>0.54222348059846714</c:v>
                </c:pt>
                <c:pt idx="22">
                  <c:v>0.44469729468656549</c:v>
                </c:pt>
                <c:pt idx="23">
                  <c:v>0.45493251273773688</c:v>
                </c:pt>
                <c:pt idx="24">
                  <c:v>0.56821303222981523</c:v>
                </c:pt>
                <c:pt idx="25">
                  <c:v>0.67355527047517916</c:v>
                </c:pt>
                <c:pt idx="26">
                  <c:v>0.61577300020839565</c:v>
                </c:pt>
                <c:pt idx="27">
                  <c:v>0.61685335762109128</c:v>
                </c:pt>
                <c:pt idx="28">
                  <c:v>0.44572159595838645</c:v>
                </c:pt>
                <c:pt idx="29">
                  <c:v>0.47812403428692957</c:v>
                </c:pt>
                <c:pt idx="30">
                  <c:v>0.42922451920597565</c:v>
                </c:pt>
                <c:pt idx="31">
                  <c:v>0.61859611085220834</c:v>
                </c:pt>
                <c:pt idx="32">
                  <c:v>0.56484119758555595</c:v>
                </c:pt>
                <c:pt idx="33">
                  <c:v>0.65180425450357149</c:v>
                </c:pt>
                <c:pt idx="34">
                  <c:v>0.4906242253268927</c:v>
                </c:pt>
                <c:pt idx="35">
                  <c:v>0.71102520593370133</c:v>
                </c:pt>
                <c:pt idx="36">
                  <c:v>0.444746759232307</c:v>
                </c:pt>
                <c:pt idx="37">
                  <c:v>0.63693665207401917</c:v>
                </c:pt>
                <c:pt idx="38">
                  <c:v>0.51435086141321562</c:v>
                </c:pt>
                <c:pt idx="39">
                  <c:v>0.59123312708216258</c:v>
                </c:pt>
                <c:pt idx="40">
                  <c:v>0.64488901849215152</c:v>
                </c:pt>
                <c:pt idx="41">
                  <c:v>0.57247199758932565</c:v>
                </c:pt>
                <c:pt idx="42">
                  <c:v>0.57560843661764516</c:v>
                </c:pt>
                <c:pt idx="43">
                  <c:v>0.5491960303047807</c:v>
                </c:pt>
                <c:pt idx="44">
                  <c:v>0.61186461560261662</c:v>
                </c:pt>
                <c:pt idx="45">
                  <c:v>0.38689975016246203</c:v>
                </c:pt>
                <c:pt idx="46">
                  <c:v>0.51599547194892947</c:v>
                </c:pt>
                <c:pt idx="47">
                  <c:v>0.63217185426554412</c:v>
                </c:pt>
                <c:pt idx="48">
                  <c:v>0.56989029947254533</c:v>
                </c:pt>
                <c:pt idx="49">
                  <c:v>0.57560843661764516</c:v>
                </c:pt>
                <c:pt idx="50">
                  <c:v>0.57649757107534971</c:v>
                </c:pt>
                <c:pt idx="51">
                  <c:v>0.60530840266773922</c:v>
                </c:pt>
                <c:pt idx="52">
                  <c:v>0.38020255546389709</c:v>
                </c:pt>
                <c:pt idx="53">
                  <c:v>0.53591229205939006</c:v>
                </c:pt>
                <c:pt idx="54">
                  <c:v>0.47272523725443527</c:v>
                </c:pt>
                <c:pt idx="55">
                  <c:v>0.40725631628843723</c:v>
                </c:pt>
                <c:pt idx="56">
                  <c:v>0.58472467237313253</c:v>
                </c:pt>
                <c:pt idx="57">
                  <c:v>0.5712936999319248</c:v>
                </c:pt>
                <c:pt idx="58">
                  <c:v>0.51994382629018354</c:v>
                </c:pt>
                <c:pt idx="59">
                  <c:v>0.65180425450357149</c:v>
                </c:pt>
                <c:pt idx="60">
                  <c:v>0.5475361349525214</c:v>
                </c:pt>
                <c:pt idx="61">
                  <c:v>0.44675268556807884</c:v>
                </c:pt>
                <c:pt idx="62">
                  <c:v>0.48298729138652419</c:v>
                </c:pt>
                <c:pt idx="63">
                  <c:v>0.5788810666270271</c:v>
                </c:pt>
                <c:pt idx="64">
                  <c:v>0.3833400628631391</c:v>
                </c:pt>
                <c:pt idx="65">
                  <c:v>0.42561550706618567</c:v>
                </c:pt>
                <c:pt idx="66">
                  <c:v>0.51111683380430073</c:v>
                </c:pt>
                <c:pt idx="67">
                  <c:v>0.39491294017219275</c:v>
                </c:pt>
                <c:pt idx="68">
                  <c:v>0.57469823742497039</c:v>
                </c:pt>
                <c:pt idx="69">
                  <c:v>0.51028506541215468</c:v>
                </c:pt>
                <c:pt idx="70">
                  <c:v>0.46721938478037384</c:v>
                </c:pt>
                <c:pt idx="71">
                  <c:v>0.55401244231406721</c:v>
                </c:pt>
                <c:pt idx="72">
                  <c:v>0.80533189832392671</c:v>
                </c:pt>
                <c:pt idx="73">
                  <c:v>0.45764805809810777</c:v>
                </c:pt>
                <c:pt idx="74">
                  <c:v>0.63891299542783098</c:v>
                </c:pt>
                <c:pt idx="75">
                  <c:v>0.5353593005780416</c:v>
                </c:pt>
                <c:pt idx="76">
                  <c:v>0.49299675200054027</c:v>
                </c:pt>
                <c:pt idx="77">
                  <c:v>0.60659485353095399</c:v>
                </c:pt>
                <c:pt idx="78">
                  <c:v>0.61883101173079291</c:v>
                </c:pt>
                <c:pt idx="79">
                  <c:v>0.85480562371677982</c:v>
                </c:pt>
                <c:pt idx="80">
                  <c:v>0.71336010030826458</c:v>
                </c:pt>
                <c:pt idx="81">
                  <c:v>0.53221059939018212</c:v>
                </c:pt>
                <c:pt idx="82">
                  <c:v>0.69212067639241737</c:v>
                </c:pt>
                <c:pt idx="83">
                  <c:v>0.6980547481804299</c:v>
                </c:pt>
                <c:pt idx="84">
                  <c:v>0.52548373274175109</c:v>
                </c:pt>
                <c:pt idx="85">
                  <c:v>0.60659485353095399</c:v>
                </c:pt>
                <c:pt idx="86">
                  <c:v>0.65180425450357149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4-494C-8648-689426EE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56303"/>
        <c:axId val="2004775439"/>
      </c:scatterChart>
      <c:valAx>
        <c:axId val="20138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'Humerus Height Prop Attempt'!$D$3</c:f>
              <c:strCache>
                <c:ptCount val="1"/>
                <c:pt idx="0">
                  <c:v>Humerus(mm)/Height(cm)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5439"/>
        <c:crosses val="autoZero"/>
        <c:crossBetween val="midCat"/>
      </c:valAx>
      <c:valAx>
        <c:axId val="2004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'Humerus Height Prop Attempt'!$E$3</c:f>
              <c:strCache>
                <c:ptCount val="1"/>
                <c:pt idx="0">
                  <c:v>Sex (0 = female)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5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Femur vs. Humerus </a:t>
            </a:r>
          </a:p>
          <a:p>
            <a:pPr>
              <a:defRPr/>
            </a:pPr>
            <a:r>
              <a:rPr lang="en-US"/>
              <a:t>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371529646988411"/>
                  <c:y val="-0.1466282246219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5-0443-87A9-501FADA03C11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6-D845-9B9B-67B903C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97936"/>
        <c:axId val="1832006352"/>
      </c:scatterChart>
      <c:valAx>
        <c:axId val="1827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6352"/>
        <c:crosses val="autoZero"/>
        <c:crossBetween val="midCat"/>
      </c:valAx>
      <c:valAx>
        <c:axId val="1832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Humerus(mm)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60476815398075"/>
                  <c:y val="-6.032954214056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C-5948-8A34-B40630B02243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F-164E-8838-AADD5043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71"/>
        <c:axId val="408319"/>
      </c:scatterChart>
      <c:valAx>
        <c:axId val="2885871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9"/>
        <c:crosses val="autoZero"/>
        <c:crossBetween val="midCat"/>
      </c:valAx>
      <c:valAx>
        <c:axId val="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Femur(mm)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33202099737533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8-CD4A-9290-D025C6D89FDB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3-5C4A-8E86-F2F79832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0448"/>
        <c:axId val="1841562144"/>
      </c:scatterChart>
      <c:valAx>
        <c:axId val="1841560448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2144"/>
        <c:crosses val="autoZero"/>
        <c:crossBetween val="midCat"/>
      </c:valAx>
      <c:valAx>
        <c:axId val="1841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Femur vs. Humerus </a:t>
            </a:r>
          </a:p>
          <a:p>
            <a:pPr>
              <a:defRPr/>
            </a:pPr>
            <a:r>
              <a:rPr lang="en-US"/>
              <a:t>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371529646988411"/>
                  <c:y val="-0.1466282246219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Calculations'!$C$6:$C$92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5-1C47-A2B4-4EEE9712EF21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Calculations'!$C$6:$C$45</c:f>
              <c:numCache>
                <c:formatCode>General</c:formatCode>
                <c:ptCount val="40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5-1C47-A2B4-4EEE9712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97936"/>
        <c:axId val="1832006352"/>
      </c:scatterChart>
      <c:valAx>
        <c:axId val="1827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Calculations'!$C$5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6352"/>
        <c:crosses val="autoZero"/>
        <c:crossBetween val="midCat"/>
      </c:valAx>
      <c:valAx>
        <c:axId val="18320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(cm) vs. Femur(mm)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33202099737533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&amp; Scratch Calculations'!$B$6:$B$92</c:f>
              <c:numCache>
                <c:formatCode>General</c:formatCode>
                <c:ptCount val="87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  <c:pt idx="40">
                  <c:v>169</c:v>
                </c:pt>
                <c:pt idx="41">
                  <c:v>153</c:v>
                </c:pt>
                <c:pt idx="42">
                  <c:v>175</c:v>
                </c:pt>
                <c:pt idx="43">
                  <c:v>179</c:v>
                </c:pt>
                <c:pt idx="44">
                  <c:v>179</c:v>
                </c:pt>
                <c:pt idx="45">
                  <c:v>198</c:v>
                </c:pt>
                <c:pt idx="46">
                  <c:v>173</c:v>
                </c:pt>
                <c:pt idx="47">
                  <c:v>180</c:v>
                </c:pt>
                <c:pt idx="48">
                  <c:v>178</c:v>
                </c:pt>
                <c:pt idx="49">
                  <c:v>175</c:v>
                </c:pt>
                <c:pt idx="50">
                  <c:v>177</c:v>
                </c:pt>
                <c:pt idx="51">
                  <c:v>180</c:v>
                </c:pt>
                <c:pt idx="52">
                  <c:v>170</c:v>
                </c:pt>
                <c:pt idx="53">
                  <c:v>191</c:v>
                </c:pt>
                <c:pt idx="54">
                  <c:v>188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178</c:v>
                </c:pt>
                <c:pt idx="59">
                  <c:v>172</c:v>
                </c:pt>
                <c:pt idx="60">
                  <c:v>188</c:v>
                </c:pt>
                <c:pt idx="61">
                  <c:v>189</c:v>
                </c:pt>
                <c:pt idx="62">
                  <c:v>177</c:v>
                </c:pt>
                <c:pt idx="63">
                  <c:v>166</c:v>
                </c:pt>
                <c:pt idx="64">
                  <c:v>186</c:v>
                </c:pt>
                <c:pt idx="65">
                  <c:v>177</c:v>
                </c:pt>
                <c:pt idx="66">
                  <c:v>176</c:v>
                </c:pt>
                <c:pt idx="67">
                  <c:v>180</c:v>
                </c:pt>
                <c:pt idx="68">
                  <c:v>173</c:v>
                </c:pt>
                <c:pt idx="69">
                  <c:v>175</c:v>
                </c:pt>
                <c:pt idx="70">
                  <c:v>169</c:v>
                </c:pt>
                <c:pt idx="71">
                  <c:v>175</c:v>
                </c:pt>
                <c:pt idx="72">
                  <c:v>181</c:v>
                </c:pt>
                <c:pt idx="73">
                  <c:v>193</c:v>
                </c:pt>
                <c:pt idx="74">
                  <c:v>182</c:v>
                </c:pt>
                <c:pt idx="75">
                  <c:v>169</c:v>
                </c:pt>
                <c:pt idx="76">
                  <c:v>180</c:v>
                </c:pt>
                <c:pt idx="77">
                  <c:v>185</c:v>
                </c:pt>
                <c:pt idx="78">
                  <c:v>180</c:v>
                </c:pt>
                <c:pt idx="79">
                  <c:v>170</c:v>
                </c:pt>
                <c:pt idx="80">
                  <c:v>180</c:v>
                </c:pt>
                <c:pt idx="81">
                  <c:v>175</c:v>
                </c:pt>
                <c:pt idx="82">
                  <c:v>168</c:v>
                </c:pt>
                <c:pt idx="83">
                  <c:v>170</c:v>
                </c:pt>
                <c:pt idx="84">
                  <c:v>166</c:v>
                </c:pt>
                <c:pt idx="85">
                  <c:v>185</c:v>
                </c:pt>
                <c:pt idx="86">
                  <c:v>191</c:v>
                </c:pt>
              </c:numCache>
            </c:numRef>
          </c:xVal>
          <c:yVal>
            <c:numRef>
              <c:f>'Raw Data &amp; Scratch Calculations'!$F$6:$F$92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6-6D48-8312-D88DDC4CF75B}"/>
            </c:ext>
          </c:extLst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Scratch Calculations'!$B$6:$B$45</c:f>
              <c:numCache>
                <c:formatCode>General</c:formatCode>
                <c:ptCount val="40"/>
                <c:pt idx="0">
                  <c:v>168</c:v>
                </c:pt>
                <c:pt idx="1">
                  <c:v>178</c:v>
                </c:pt>
                <c:pt idx="2">
                  <c:v>161</c:v>
                </c:pt>
                <c:pt idx="3">
                  <c:v>155</c:v>
                </c:pt>
                <c:pt idx="4">
                  <c:v>165</c:v>
                </c:pt>
                <c:pt idx="5">
                  <c:v>168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163</c:v>
                </c:pt>
                <c:pt idx="10">
                  <c:v>153</c:v>
                </c:pt>
                <c:pt idx="11">
                  <c:v>165</c:v>
                </c:pt>
                <c:pt idx="12">
                  <c:v>170</c:v>
                </c:pt>
                <c:pt idx="13">
                  <c:v>160</c:v>
                </c:pt>
                <c:pt idx="14">
                  <c:v>159</c:v>
                </c:pt>
                <c:pt idx="15">
                  <c:v>163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175</c:v>
                </c:pt>
                <c:pt idx="20">
                  <c:v>180</c:v>
                </c:pt>
                <c:pt idx="21">
                  <c:v>168</c:v>
                </c:pt>
                <c:pt idx="22">
                  <c:v>163</c:v>
                </c:pt>
                <c:pt idx="23">
                  <c:v>165</c:v>
                </c:pt>
                <c:pt idx="24">
                  <c:v>160</c:v>
                </c:pt>
                <c:pt idx="25">
                  <c:v>158</c:v>
                </c:pt>
                <c:pt idx="26">
                  <c:v>165</c:v>
                </c:pt>
                <c:pt idx="27">
                  <c:v>170</c:v>
                </c:pt>
                <c:pt idx="28">
                  <c:v>182</c:v>
                </c:pt>
                <c:pt idx="29">
                  <c:v>165</c:v>
                </c:pt>
                <c:pt idx="30">
                  <c:v>163</c:v>
                </c:pt>
                <c:pt idx="31">
                  <c:v>143</c:v>
                </c:pt>
                <c:pt idx="32">
                  <c:v>154</c:v>
                </c:pt>
                <c:pt idx="33">
                  <c:v>171</c:v>
                </c:pt>
                <c:pt idx="34">
                  <c:v>162</c:v>
                </c:pt>
                <c:pt idx="35">
                  <c:v>150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159</c:v>
                </c:pt>
              </c:numCache>
            </c:numRef>
          </c:xVal>
          <c:yVal>
            <c:numRef>
              <c:f>'Raw Data &amp; Scratch Calculations'!$F$6:$F$45</c:f>
              <c:numCache>
                <c:formatCode>General</c:formatCode>
                <c:ptCount val="40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6-6D48-8312-D88DDC4C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60448"/>
        <c:axId val="1841562144"/>
      </c:scatterChart>
      <c:valAx>
        <c:axId val="1841560448"/>
        <c:scaling>
          <c:orientation val="minMax"/>
        </c:scaling>
        <c:delete val="0"/>
        <c:axPos val="b"/>
        <c:title>
          <c:tx>
            <c:strRef>
              <c:f>'Raw Data &amp; Scratch Calculations'!$B$5</c:f>
              <c:strCache>
                <c:ptCount val="1"/>
                <c:pt idx="0">
                  <c:v>Height(cm)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2144"/>
        <c:crosses val="autoZero"/>
        <c:crossBetween val="midCat"/>
      </c:valAx>
      <c:valAx>
        <c:axId val="1841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'Raw Data &amp; Scratch Calculations'!$F$5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Humerus'!$B$3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Humerus'!$A$4:$A$90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'LR Humerus'!$B$4:$B$90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3-3544-8B08-F736482D8EA5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Humerus'!$A$4:$A$90</c:f>
              <c:numCache>
                <c:formatCode>General</c:formatCode>
                <c:ptCount val="87"/>
                <c:pt idx="0">
                  <c:v>307</c:v>
                </c:pt>
                <c:pt idx="1">
                  <c:v>336</c:v>
                </c:pt>
                <c:pt idx="2">
                  <c:v>294</c:v>
                </c:pt>
                <c:pt idx="3">
                  <c:v>324</c:v>
                </c:pt>
                <c:pt idx="4">
                  <c:v>314</c:v>
                </c:pt>
                <c:pt idx="5">
                  <c:v>303</c:v>
                </c:pt>
                <c:pt idx="6">
                  <c:v>311</c:v>
                </c:pt>
                <c:pt idx="7">
                  <c:v>312</c:v>
                </c:pt>
                <c:pt idx="8">
                  <c:v>322</c:v>
                </c:pt>
                <c:pt idx="9">
                  <c:v>298</c:v>
                </c:pt>
                <c:pt idx="10">
                  <c:v>280</c:v>
                </c:pt>
                <c:pt idx="11">
                  <c:v>294</c:v>
                </c:pt>
                <c:pt idx="12">
                  <c:v>311</c:v>
                </c:pt>
                <c:pt idx="13">
                  <c:v>316</c:v>
                </c:pt>
                <c:pt idx="14">
                  <c:v>292</c:v>
                </c:pt>
                <c:pt idx="15">
                  <c:v>315</c:v>
                </c:pt>
                <c:pt idx="16">
                  <c:v>303</c:v>
                </c:pt>
                <c:pt idx="17">
                  <c:v>308</c:v>
                </c:pt>
                <c:pt idx="18">
                  <c:v>315</c:v>
                </c:pt>
                <c:pt idx="19">
                  <c:v>316</c:v>
                </c:pt>
                <c:pt idx="20">
                  <c:v>333</c:v>
                </c:pt>
                <c:pt idx="21">
                  <c:v>321</c:v>
                </c:pt>
                <c:pt idx="22">
                  <c:v>299</c:v>
                </c:pt>
                <c:pt idx="23">
                  <c:v>304</c:v>
                </c:pt>
                <c:pt idx="24">
                  <c:v>309</c:v>
                </c:pt>
                <c:pt idx="25">
                  <c:v>319</c:v>
                </c:pt>
                <c:pt idx="26">
                  <c:v>325</c:v>
                </c:pt>
                <c:pt idx="27">
                  <c:v>335</c:v>
                </c:pt>
                <c:pt idx="28">
                  <c:v>334</c:v>
                </c:pt>
                <c:pt idx="29">
                  <c:v>307</c:v>
                </c:pt>
                <c:pt idx="30">
                  <c:v>297</c:v>
                </c:pt>
                <c:pt idx="31">
                  <c:v>282</c:v>
                </c:pt>
                <c:pt idx="32">
                  <c:v>297</c:v>
                </c:pt>
                <c:pt idx="33">
                  <c:v>342</c:v>
                </c:pt>
                <c:pt idx="34">
                  <c:v>303</c:v>
                </c:pt>
                <c:pt idx="35">
                  <c:v>308</c:v>
                </c:pt>
                <c:pt idx="36">
                  <c:v>288</c:v>
                </c:pt>
                <c:pt idx="37">
                  <c:v>314</c:v>
                </c:pt>
                <c:pt idx="38">
                  <c:v>306</c:v>
                </c:pt>
                <c:pt idx="39">
                  <c:v>310</c:v>
                </c:pt>
                <c:pt idx="40">
                  <c:v>337</c:v>
                </c:pt>
                <c:pt idx="41">
                  <c:v>296</c:v>
                </c:pt>
                <c:pt idx="42">
                  <c:v>339</c:v>
                </c:pt>
                <c:pt idx="43">
                  <c:v>343</c:v>
                </c:pt>
                <c:pt idx="44">
                  <c:v>352</c:v>
                </c:pt>
                <c:pt idx="45">
                  <c:v>354</c:v>
                </c:pt>
                <c:pt idx="46">
                  <c:v>327</c:v>
                </c:pt>
                <c:pt idx="47">
                  <c:v>357</c:v>
                </c:pt>
                <c:pt idx="48">
                  <c:v>344</c:v>
                </c:pt>
                <c:pt idx="49">
                  <c:v>339</c:v>
                </c:pt>
                <c:pt idx="50">
                  <c:v>343</c:v>
                </c:pt>
                <c:pt idx="51">
                  <c:v>353</c:v>
                </c:pt>
                <c:pt idx="52">
                  <c:v>303</c:v>
                </c:pt>
                <c:pt idx="53">
                  <c:v>364</c:v>
                </c:pt>
                <c:pt idx="54">
                  <c:v>349</c:v>
                </c:pt>
                <c:pt idx="55">
                  <c:v>323</c:v>
                </c:pt>
                <c:pt idx="56">
                  <c:v>350</c:v>
                </c:pt>
                <c:pt idx="57">
                  <c:v>350</c:v>
                </c:pt>
                <c:pt idx="58">
                  <c:v>337</c:v>
                </c:pt>
                <c:pt idx="59">
                  <c:v>344</c:v>
                </c:pt>
                <c:pt idx="60">
                  <c:v>360</c:v>
                </c:pt>
                <c:pt idx="61">
                  <c:v>347</c:v>
                </c:pt>
                <c:pt idx="62">
                  <c:v>330</c:v>
                </c:pt>
                <c:pt idx="63">
                  <c:v>322</c:v>
                </c:pt>
                <c:pt idx="64">
                  <c:v>332</c:v>
                </c:pt>
                <c:pt idx="65">
                  <c:v>322</c:v>
                </c:pt>
                <c:pt idx="66">
                  <c:v>332</c:v>
                </c:pt>
                <c:pt idx="67">
                  <c:v>323</c:v>
                </c:pt>
                <c:pt idx="68">
                  <c:v>335</c:v>
                </c:pt>
                <c:pt idx="69">
                  <c:v>330</c:v>
                </c:pt>
                <c:pt idx="70">
                  <c:v>313</c:v>
                </c:pt>
                <c:pt idx="71">
                  <c:v>336</c:v>
                </c:pt>
                <c:pt idx="72">
                  <c:v>390</c:v>
                </c:pt>
                <c:pt idx="73">
                  <c:v>356</c:v>
                </c:pt>
                <c:pt idx="74">
                  <c:v>362</c:v>
                </c:pt>
                <c:pt idx="75">
                  <c:v>322</c:v>
                </c:pt>
                <c:pt idx="76">
                  <c:v>337</c:v>
                </c:pt>
                <c:pt idx="77">
                  <c:v>363</c:v>
                </c:pt>
                <c:pt idx="78">
                  <c:v>355</c:v>
                </c:pt>
                <c:pt idx="79">
                  <c:v>378</c:v>
                </c:pt>
                <c:pt idx="80">
                  <c:v>370</c:v>
                </c:pt>
                <c:pt idx="81">
                  <c:v>333</c:v>
                </c:pt>
                <c:pt idx="82">
                  <c:v>342</c:v>
                </c:pt>
                <c:pt idx="83">
                  <c:v>347</c:v>
                </c:pt>
                <c:pt idx="84">
                  <c:v>315</c:v>
                </c:pt>
                <c:pt idx="85">
                  <c:v>363</c:v>
                </c:pt>
                <c:pt idx="86">
                  <c:v>382</c:v>
                </c:pt>
              </c:numCache>
            </c:numRef>
          </c:xVal>
          <c:yVal>
            <c:numRef>
              <c:f>'LR Humerus'!$C$4:$C$90</c:f>
              <c:numCache>
                <c:formatCode>General</c:formatCode>
                <c:ptCount val="87"/>
                <c:pt idx="0">
                  <c:v>0.13384793860619637</c:v>
                </c:pt>
                <c:pt idx="1">
                  <c:v>0.79953489076052175</c:v>
                </c:pt>
                <c:pt idx="2">
                  <c:v>3.4737271213491766E-2</c:v>
                </c:pt>
                <c:pt idx="3">
                  <c:v>0.50956224715865317</c:v>
                </c:pt>
                <c:pt idx="4">
                  <c:v>0.2529966789143715</c:v>
                </c:pt>
                <c:pt idx="5">
                  <c:v>8.9828161762079084E-2</c:v>
                </c:pt>
                <c:pt idx="6">
                  <c:v>0.19482195356934534</c:v>
                </c:pt>
                <c:pt idx="7">
                  <c:v>0.21300895651213805</c:v>
                </c:pt>
                <c:pt idx="8">
                  <c:v>0.45364952630619332</c:v>
                </c:pt>
                <c:pt idx="9">
                  <c:v>5.3342279234517828E-2</c:v>
                </c:pt>
                <c:pt idx="10">
                  <c:v>7.4363367172175475E-3</c:v>
                </c:pt>
                <c:pt idx="11">
                  <c:v>3.4737271213491766E-2</c:v>
                </c:pt>
                <c:pt idx="12">
                  <c:v>0.19482195356934534</c:v>
                </c:pt>
                <c:pt idx="13">
                  <c:v>0.29765202174420297</c:v>
                </c:pt>
                <c:pt idx="14">
                  <c:v>2.7955802380129357E-2</c:v>
                </c:pt>
                <c:pt idx="15">
                  <c:v>0.27476120919568847</c:v>
                </c:pt>
                <c:pt idx="16">
                  <c:v>8.9828161762079084E-2</c:v>
                </c:pt>
                <c:pt idx="17">
                  <c:v>0.14738480702640588</c:v>
                </c:pt>
                <c:pt idx="18">
                  <c:v>0.27476120919568847</c:v>
                </c:pt>
                <c:pt idx="19">
                  <c:v>0.29765202174420297</c:v>
                </c:pt>
                <c:pt idx="20">
                  <c:v>0.7402187620585291</c:v>
                </c:pt>
                <c:pt idx="21">
                  <c:v>0.42603903291019007</c:v>
                </c:pt>
                <c:pt idx="22">
                  <c:v>5.9294495565803046E-2</c:v>
                </c:pt>
                <c:pt idx="23">
                  <c:v>9.9424074693439418E-2</c:v>
                </c:pt>
                <c:pt idx="24">
                  <c:v>0.16203462552280315</c:v>
                </c:pt>
                <c:pt idx="25">
                  <c:v>0.37233331496160194</c:v>
                </c:pt>
                <c:pt idx="26">
                  <c:v>0.53751644243475816</c:v>
                </c:pt>
                <c:pt idx="27">
                  <c:v>0.78096439563266085</c:v>
                </c:pt>
                <c:pt idx="28">
                  <c:v>0.76118742477166668</c:v>
                </c:pt>
                <c:pt idx="29">
                  <c:v>0.13384793860619637</c:v>
                </c:pt>
                <c:pt idx="30">
                  <c:v>4.7957109082410056E-2</c:v>
                </c:pt>
                <c:pt idx="31">
                  <c:v>9.2877903183832353E-3</c:v>
                </c:pt>
                <c:pt idx="32">
                  <c:v>4.7957109082410056E-2</c:v>
                </c:pt>
                <c:pt idx="33">
                  <c:v>0.88654826983921675</c:v>
                </c:pt>
                <c:pt idx="34">
                  <c:v>8.9828161762079084E-2</c:v>
                </c:pt>
                <c:pt idx="35">
                  <c:v>0.14738480702640588</c:v>
                </c:pt>
                <c:pt idx="36">
                  <c:v>1.8036524613483915E-2</c:v>
                </c:pt>
                <c:pt idx="37">
                  <c:v>0.2529966789143715</c:v>
                </c:pt>
                <c:pt idx="38">
                  <c:v>0.12137739438046564</c:v>
                </c:pt>
                <c:pt idx="39">
                  <c:v>0.17783688797565947</c:v>
                </c:pt>
                <c:pt idx="40">
                  <c:v>0.8169000620333734</c:v>
                </c:pt>
                <c:pt idx="41">
                  <c:v>4.3090851999003414E-2</c:v>
                </c:pt>
                <c:pt idx="42">
                  <c:v>0.84808684533180378</c:v>
                </c:pt>
                <c:pt idx="43">
                  <c:v>0.89734373362329978</c:v>
                </c:pt>
                <c:pt idx="44">
                  <c:v>0.95995586291638169</c:v>
                </c:pt>
                <c:pt idx="45">
                  <c:v>0.96773872108779402</c:v>
                </c:pt>
                <c:pt idx="46">
                  <c:v>0.59255499708860937</c:v>
                </c:pt>
                <c:pt idx="47">
                  <c:v>0.97673757227784086</c:v>
                </c:pt>
                <c:pt idx="48">
                  <c:v>0.90721946277480947</c:v>
                </c:pt>
                <c:pt idx="49">
                  <c:v>0.84808684533180378</c:v>
                </c:pt>
                <c:pt idx="50">
                  <c:v>0.89734373362329978</c:v>
                </c:pt>
                <c:pt idx="51">
                  <c:v>0.9640495026699254</c:v>
                </c:pt>
                <c:pt idx="52">
                  <c:v>8.9828161762079084E-2</c:v>
                </c:pt>
                <c:pt idx="53">
                  <c:v>0.98925000016066655</c:v>
                </c:pt>
                <c:pt idx="54">
                  <c:v>0.94483183835805862</c:v>
                </c:pt>
                <c:pt idx="55">
                  <c:v>0.48154812345821563</c:v>
                </c:pt>
                <c:pt idx="56">
                  <c:v>0.95039168081272363</c:v>
                </c:pt>
                <c:pt idx="57">
                  <c:v>0.95039168081272363</c:v>
                </c:pt>
                <c:pt idx="58">
                  <c:v>0.8169000620333734</c:v>
                </c:pt>
                <c:pt idx="59">
                  <c:v>0.90721946277480947</c:v>
                </c:pt>
                <c:pt idx="60">
                  <c:v>0.98326970940945091</c:v>
                </c:pt>
                <c:pt idx="61">
                  <c:v>0.93191163007045696</c:v>
                </c:pt>
                <c:pt idx="62">
                  <c:v>0.67058272345774095</c:v>
                </c:pt>
                <c:pt idx="63">
                  <c:v>0.45364952630619332</c:v>
                </c:pt>
                <c:pt idx="64">
                  <c:v>0.71809084053300365</c:v>
                </c:pt>
                <c:pt idx="65">
                  <c:v>0.45364952630619332</c:v>
                </c:pt>
                <c:pt idx="66">
                  <c:v>0.71809084053300365</c:v>
                </c:pt>
                <c:pt idx="67">
                  <c:v>0.48154812345821563</c:v>
                </c:pt>
                <c:pt idx="68">
                  <c:v>0.78096439563266085</c:v>
                </c:pt>
                <c:pt idx="69">
                  <c:v>0.67058272345774095</c:v>
                </c:pt>
                <c:pt idx="70">
                  <c:v>0.23240370656945014</c:v>
                </c:pt>
                <c:pt idx="71">
                  <c:v>0.79953489076052175</c:v>
                </c:pt>
                <c:pt idx="72">
                  <c:v>0.9994110047899778</c:v>
                </c:pt>
                <c:pt idx="73">
                  <c:v>0.97404981739579188</c:v>
                </c:pt>
                <c:pt idx="74">
                  <c:v>0.9865846817640751</c:v>
                </c:pt>
                <c:pt idx="75">
                  <c:v>0.45364952630619332</c:v>
                </c:pt>
                <c:pt idx="76">
                  <c:v>0.8169000620333734</c:v>
                </c:pt>
                <c:pt idx="77">
                  <c:v>0.98799016266012063</c:v>
                </c:pt>
                <c:pt idx="78">
                  <c:v>0.97106071867997112</c:v>
                </c:pt>
                <c:pt idx="79">
                  <c:v>0.99774279236770802</c:v>
                </c:pt>
                <c:pt idx="80">
                  <c:v>0.99448421088477656</c:v>
                </c:pt>
                <c:pt idx="81">
                  <c:v>0.7402187620585291</c:v>
                </c:pt>
                <c:pt idx="82">
                  <c:v>0.88654826983921675</c:v>
                </c:pt>
                <c:pt idx="83">
                  <c:v>0.93191163007045696</c:v>
                </c:pt>
                <c:pt idx="84">
                  <c:v>0.27476120919568847</c:v>
                </c:pt>
                <c:pt idx="85">
                  <c:v>0.98799016266012063</c:v>
                </c:pt>
                <c:pt idx="86">
                  <c:v>0.99855722886205889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3-3544-8B08-F736482D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Humerus'!$A$3</c:f>
              <c:strCache>
                <c:ptCount val="1"/>
                <c:pt idx="0">
                  <c:v>Humerus(mm)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Humerus'!$B$3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Radius'!$B$3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Radius'!$A$4:$A$90</c:f>
              <c:numCache>
                <c:formatCode>General</c:formatCode>
                <c:ptCount val="87"/>
                <c:pt idx="0">
                  <c:v>240</c:v>
                </c:pt>
                <c:pt idx="1">
                  <c:v>247</c:v>
                </c:pt>
                <c:pt idx="2">
                  <c:v>213</c:v>
                </c:pt>
                <c:pt idx="3">
                  <c:v>262</c:v>
                </c:pt>
                <c:pt idx="4">
                  <c:v>243</c:v>
                </c:pt>
                <c:pt idx="5">
                  <c:v>223</c:v>
                </c:pt>
                <c:pt idx="6">
                  <c:v>231</c:v>
                </c:pt>
                <c:pt idx="7">
                  <c:v>248</c:v>
                </c:pt>
                <c:pt idx="8">
                  <c:v>229</c:v>
                </c:pt>
                <c:pt idx="9">
                  <c:v>221</c:v>
                </c:pt>
                <c:pt idx="10">
                  <c:v>218</c:v>
                </c:pt>
                <c:pt idx="11">
                  <c:v>220</c:v>
                </c:pt>
                <c:pt idx="12">
                  <c:v>235</c:v>
                </c:pt>
                <c:pt idx="13">
                  <c:v>214</c:v>
                </c:pt>
                <c:pt idx="14">
                  <c:v>223</c:v>
                </c:pt>
                <c:pt idx="15">
                  <c:v>228</c:v>
                </c:pt>
                <c:pt idx="16">
                  <c:v>237</c:v>
                </c:pt>
                <c:pt idx="17">
                  <c:v>234</c:v>
                </c:pt>
                <c:pt idx="18">
                  <c:v>227</c:v>
                </c:pt>
                <c:pt idx="19">
                  <c:v>244</c:v>
                </c:pt>
                <c:pt idx="20">
                  <c:v>256</c:v>
                </c:pt>
                <c:pt idx="21">
                  <c:v>230</c:v>
                </c:pt>
                <c:pt idx="22">
                  <c:v>219</c:v>
                </c:pt>
                <c:pt idx="23">
                  <c:v>246</c:v>
                </c:pt>
                <c:pt idx="24">
                  <c:v>236</c:v>
                </c:pt>
                <c:pt idx="25">
                  <c:v>246</c:v>
                </c:pt>
                <c:pt idx="26">
                  <c:v>242</c:v>
                </c:pt>
                <c:pt idx="27">
                  <c:v>248</c:v>
                </c:pt>
                <c:pt idx="28">
                  <c:v>254</c:v>
                </c:pt>
                <c:pt idx="29">
                  <c:v>230</c:v>
                </c:pt>
                <c:pt idx="30">
                  <c:v>240</c:v>
                </c:pt>
                <c:pt idx="31">
                  <c:v>216</c:v>
                </c:pt>
                <c:pt idx="32">
                  <c:v>228</c:v>
                </c:pt>
                <c:pt idx="33">
                  <c:v>272</c:v>
                </c:pt>
                <c:pt idx="34">
                  <c:v>237</c:v>
                </c:pt>
                <c:pt idx="35">
                  <c:v>220</c:v>
                </c:pt>
                <c:pt idx="36">
                  <c:v>201</c:v>
                </c:pt>
                <c:pt idx="37">
                  <c:v>239</c:v>
                </c:pt>
                <c:pt idx="38">
                  <c:v>250</c:v>
                </c:pt>
                <c:pt idx="39">
                  <c:v>238</c:v>
                </c:pt>
                <c:pt idx="40">
                  <c:v>254</c:v>
                </c:pt>
                <c:pt idx="41">
                  <c:v>223</c:v>
                </c:pt>
                <c:pt idx="42">
                  <c:v>256</c:v>
                </c:pt>
                <c:pt idx="43">
                  <c:v>242</c:v>
                </c:pt>
                <c:pt idx="44">
                  <c:v>253</c:v>
                </c:pt>
                <c:pt idx="45">
                  <c:v>263</c:v>
                </c:pt>
                <c:pt idx="46">
                  <c:v>256</c:v>
                </c:pt>
                <c:pt idx="47">
                  <c:v>268</c:v>
                </c:pt>
                <c:pt idx="48">
                  <c:v>254</c:v>
                </c:pt>
                <c:pt idx="49">
                  <c:v>245</c:v>
                </c:pt>
                <c:pt idx="50">
                  <c:v>250</c:v>
                </c:pt>
                <c:pt idx="51">
                  <c:v>260</c:v>
                </c:pt>
                <c:pt idx="52">
                  <c:v>235</c:v>
                </c:pt>
                <c:pt idx="53">
                  <c:v>263</c:v>
                </c:pt>
                <c:pt idx="54">
                  <c:v>269</c:v>
                </c:pt>
                <c:pt idx="55">
                  <c:v>256</c:v>
                </c:pt>
                <c:pt idx="56">
                  <c:v>263</c:v>
                </c:pt>
                <c:pt idx="57">
                  <c:v>263</c:v>
                </c:pt>
                <c:pt idx="58">
                  <c:v>272</c:v>
                </c:pt>
                <c:pt idx="59">
                  <c:v>255</c:v>
                </c:pt>
                <c:pt idx="60">
                  <c:v>269</c:v>
                </c:pt>
                <c:pt idx="61">
                  <c:v>272</c:v>
                </c:pt>
                <c:pt idx="62">
                  <c:v>246</c:v>
                </c:pt>
                <c:pt idx="63">
                  <c:v>242</c:v>
                </c:pt>
                <c:pt idx="64">
                  <c:v>267</c:v>
                </c:pt>
                <c:pt idx="65">
                  <c:v>245</c:v>
                </c:pt>
                <c:pt idx="66">
                  <c:v>259</c:v>
                </c:pt>
                <c:pt idx="67">
                  <c:v>251</c:v>
                </c:pt>
                <c:pt idx="68">
                  <c:v>253</c:v>
                </c:pt>
                <c:pt idx="69">
                  <c:v>253</c:v>
                </c:pt>
                <c:pt idx="70">
                  <c:v>252</c:v>
                </c:pt>
                <c:pt idx="71">
                  <c:v>256</c:v>
                </c:pt>
                <c:pt idx="72">
                  <c:v>284</c:v>
                </c:pt>
                <c:pt idx="73">
                  <c:v>297</c:v>
                </c:pt>
                <c:pt idx="74">
                  <c:v>275</c:v>
                </c:pt>
                <c:pt idx="75">
                  <c:v>249</c:v>
                </c:pt>
                <c:pt idx="76">
                  <c:v>265</c:v>
                </c:pt>
                <c:pt idx="77">
                  <c:v>286</c:v>
                </c:pt>
                <c:pt idx="78">
                  <c:v>274</c:v>
                </c:pt>
                <c:pt idx="79">
                  <c:v>272</c:v>
                </c:pt>
                <c:pt idx="80">
                  <c:v>278</c:v>
                </c:pt>
                <c:pt idx="81">
                  <c:v>260</c:v>
                </c:pt>
                <c:pt idx="82">
                  <c:v>262</c:v>
                </c:pt>
                <c:pt idx="83">
                  <c:v>269</c:v>
                </c:pt>
                <c:pt idx="84">
                  <c:v>240</c:v>
                </c:pt>
                <c:pt idx="85">
                  <c:v>295</c:v>
                </c:pt>
                <c:pt idx="86">
                  <c:v>299</c:v>
                </c:pt>
              </c:numCache>
            </c:numRef>
          </c:xVal>
          <c:yVal>
            <c:numRef>
              <c:f>'LR Radius'!$B$4:$B$90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2-444F-9D66-2E454DC6B44A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Radius'!$A$4:$A$90</c:f>
              <c:numCache>
                <c:formatCode>General</c:formatCode>
                <c:ptCount val="87"/>
                <c:pt idx="0">
                  <c:v>240</c:v>
                </c:pt>
                <c:pt idx="1">
                  <c:v>247</c:v>
                </c:pt>
                <c:pt idx="2">
                  <c:v>213</c:v>
                </c:pt>
                <c:pt idx="3">
                  <c:v>262</c:v>
                </c:pt>
                <c:pt idx="4">
                  <c:v>243</c:v>
                </c:pt>
                <c:pt idx="5">
                  <c:v>223</c:v>
                </c:pt>
                <c:pt idx="6">
                  <c:v>231</c:v>
                </c:pt>
                <c:pt idx="7">
                  <c:v>248</c:v>
                </c:pt>
                <c:pt idx="8">
                  <c:v>229</c:v>
                </c:pt>
                <c:pt idx="9">
                  <c:v>221</c:v>
                </c:pt>
                <c:pt idx="10">
                  <c:v>218</c:v>
                </c:pt>
                <c:pt idx="11">
                  <c:v>220</c:v>
                </c:pt>
                <c:pt idx="12">
                  <c:v>235</c:v>
                </c:pt>
                <c:pt idx="13">
                  <c:v>214</c:v>
                </c:pt>
                <c:pt idx="14">
                  <c:v>223</c:v>
                </c:pt>
                <c:pt idx="15">
                  <c:v>228</c:v>
                </c:pt>
                <c:pt idx="16">
                  <c:v>237</c:v>
                </c:pt>
                <c:pt idx="17">
                  <c:v>234</c:v>
                </c:pt>
                <c:pt idx="18">
                  <c:v>227</c:v>
                </c:pt>
                <c:pt idx="19">
                  <c:v>244</c:v>
                </c:pt>
                <c:pt idx="20">
                  <c:v>256</c:v>
                </c:pt>
                <c:pt idx="21">
                  <c:v>230</c:v>
                </c:pt>
                <c:pt idx="22">
                  <c:v>219</c:v>
                </c:pt>
                <c:pt idx="23">
                  <c:v>246</c:v>
                </c:pt>
                <c:pt idx="24">
                  <c:v>236</c:v>
                </c:pt>
                <c:pt idx="25">
                  <c:v>246</c:v>
                </c:pt>
                <c:pt idx="26">
                  <c:v>242</c:v>
                </c:pt>
                <c:pt idx="27">
                  <c:v>248</c:v>
                </c:pt>
                <c:pt idx="28">
                  <c:v>254</c:v>
                </c:pt>
                <c:pt idx="29">
                  <c:v>230</c:v>
                </c:pt>
                <c:pt idx="30">
                  <c:v>240</c:v>
                </c:pt>
                <c:pt idx="31">
                  <c:v>216</c:v>
                </c:pt>
                <c:pt idx="32">
                  <c:v>228</c:v>
                </c:pt>
                <c:pt idx="33">
                  <c:v>272</c:v>
                </c:pt>
                <c:pt idx="34">
                  <c:v>237</c:v>
                </c:pt>
                <c:pt idx="35">
                  <c:v>220</c:v>
                </c:pt>
                <c:pt idx="36">
                  <c:v>201</c:v>
                </c:pt>
                <c:pt idx="37">
                  <c:v>239</c:v>
                </c:pt>
                <c:pt idx="38">
                  <c:v>250</c:v>
                </c:pt>
                <c:pt idx="39">
                  <c:v>238</c:v>
                </c:pt>
                <c:pt idx="40">
                  <c:v>254</c:v>
                </c:pt>
                <c:pt idx="41">
                  <c:v>223</c:v>
                </c:pt>
                <c:pt idx="42">
                  <c:v>256</c:v>
                </c:pt>
                <c:pt idx="43">
                  <c:v>242</c:v>
                </c:pt>
                <c:pt idx="44">
                  <c:v>253</c:v>
                </c:pt>
                <c:pt idx="45">
                  <c:v>263</c:v>
                </c:pt>
                <c:pt idx="46">
                  <c:v>256</c:v>
                </c:pt>
                <c:pt idx="47">
                  <c:v>268</c:v>
                </c:pt>
                <c:pt idx="48">
                  <c:v>254</c:v>
                </c:pt>
                <c:pt idx="49">
                  <c:v>245</c:v>
                </c:pt>
                <c:pt idx="50">
                  <c:v>250</c:v>
                </c:pt>
                <c:pt idx="51">
                  <c:v>260</c:v>
                </c:pt>
                <c:pt idx="52">
                  <c:v>235</c:v>
                </c:pt>
                <c:pt idx="53">
                  <c:v>263</c:v>
                </c:pt>
                <c:pt idx="54">
                  <c:v>269</c:v>
                </c:pt>
                <c:pt idx="55">
                  <c:v>256</c:v>
                </c:pt>
                <c:pt idx="56">
                  <c:v>263</c:v>
                </c:pt>
                <c:pt idx="57">
                  <c:v>263</c:v>
                </c:pt>
                <c:pt idx="58">
                  <c:v>272</c:v>
                </c:pt>
                <c:pt idx="59">
                  <c:v>255</c:v>
                </c:pt>
                <c:pt idx="60">
                  <c:v>269</c:v>
                </c:pt>
                <c:pt idx="61">
                  <c:v>272</c:v>
                </c:pt>
                <c:pt idx="62">
                  <c:v>246</c:v>
                </c:pt>
                <c:pt idx="63">
                  <c:v>242</c:v>
                </c:pt>
                <c:pt idx="64">
                  <c:v>267</c:v>
                </c:pt>
                <c:pt idx="65">
                  <c:v>245</c:v>
                </c:pt>
                <c:pt idx="66">
                  <c:v>259</c:v>
                </c:pt>
                <c:pt idx="67">
                  <c:v>251</c:v>
                </c:pt>
                <c:pt idx="68">
                  <c:v>253</c:v>
                </c:pt>
                <c:pt idx="69">
                  <c:v>253</c:v>
                </c:pt>
                <c:pt idx="70">
                  <c:v>252</c:v>
                </c:pt>
                <c:pt idx="71">
                  <c:v>256</c:v>
                </c:pt>
                <c:pt idx="72">
                  <c:v>284</c:v>
                </c:pt>
                <c:pt idx="73">
                  <c:v>297</c:v>
                </c:pt>
                <c:pt idx="74">
                  <c:v>275</c:v>
                </c:pt>
                <c:pt idx="75">
                  <c:v>249</c:v>
                </c:pt>
                <c:pt idx="76">
                  <c:v>265</c:v>
                </c:pt>
                <c:pt idx="77">
                  <c:v>286</c:v>
                </c:pt>
                <c:pt idx="78">
                  <c:v>274</c:v>
                </c:pt>
                <c:pt idx="79">
                  <c:v>272</c:v>
                </c:pt>
                <c:pt idx="80">
                  <c:v>278</c:v>
                </c:pt>
                <c:pt idx="81">
                  <c:v>260</c:v>
                </c:pt>
                <c:pt idx="82">
                  <c:v>262</c:v>
                </c:pt>
                <c:pt idx="83">
                  <c:v>269</c:v>
                </c:pt>
                <c:pt idx="84">
                  <c:v>240</c:v>
                </c:pt>
                <c:pt idx="85">
                  <c:v>295</c:v>
                </c:pt>
                <c:pt idx="86">
                  <c:v>299</c:v>
                </c:pt>
              </c:numCache>
            </c:numRef>
          </c:xVal>
          <c:yVal>
            <c:numRef>
              <c:f>'LR Radius'!$C$4:$C$90</c:f>
              <c:numCache>
                <c:formatCode>General</c:formatCode>
                <c:ptCount val="87"/>
                <c:pt idx="0">
                  <c:v>0.30841474236032801</c:v>
                </c:pt>
                <c:pt idx="1">
                  <c:v>0.52160259348130245</c:v>
                </c:pt>
                <c:pt idx="2">
                  <c:v>1.3982786881345076E-2</c:v>
                </c:pt>
                <c:pt idx="3">
                  <c:v>0.8810267823918505</c:v>
                </c:pt>
                <c:pt idx="4">
                  <c:v>0.39546532739836293</c:v>
                </c:pt>
                <c:pt idx="5">
                  <c:v>4.8397627931492014E-2</c:v>
                </c:pt>
                <c:pt idx="6">
                  <c:v>0.12379465994872005</c:v>
                </c:pt>
                <c:pt idx="7">
                  <c:v>0.55334105465635541</c:v>
                </c:pt>
                <c:pt idx="8">
                  <c:v>9.8641918173068943E-2</c:v>
                </c:pt>
                <c:pt idx="9">
                  <c:v>3.7901486253978919E-2</c:v>
                </c:pt>
                <c:pt idx="10">
                  <c:v>2.6153476087207521E-2</c:v>
                </c:pt>
                <c:pt idx="11">
                  <c:v>3.3509530333328125E-2</c:v>
                </c:pt>
                <c:pt idx="12">
                  <c:v>0.19060001661839793</c:v>
                </c:pt>
                <c:pt idx="13">
                  <c:v>1.5857443969959778E-2</c:v>
                </c:pt>
                <c:pt idx="14">
                  <c:v>4.8397627931492014E-2</c:v>
                </c:pt>
                <c:pt idx="15">
                  <c:v>8.785419155869488E-2</c:v>
                </c:pt>
                <c:pt idx="16">
                  <c:v>0.23313625377672356</c:v>
                </c:pt>
                <c:pt idx="17">
                  <c:v>0.17167091505895676</c:v>
                </c:pt>
                <c:pt idx="18">
                  <c:v>7.8143956342255655E-2</c:v>
                </c:pt>
                <c:pt idx="19">
                  <c:v>0.42636906885746928</c:v>
                </c:pt>
                <c:pt idx="20">
                  <c:v>0.77484944817555657</c:v>
                </c:pt>
                <c:pt idx="21">
                  <c:v>0.11059367669177379</c:v>
                </c:pt>
                <c:pt idx="22">
                  <c:v>2.9610842773143138E-2</c:v>
                </c:pt>
                <c:pt idx="23">
                  <c:v>0.48968875546938334</c:v>
                </c:pt>
                <c:pt idx="24">
                  <c:v>0.21108443083720096</c:v>
                </c:pt>
                <c:pt idx="25">
                  <c:v>0.48968875546938334</c:v>
                </c:pt>
                <c:pt idx="26">
                  <c:v>0.36537479400967054</c:v>
                </c:pt>
                <c:pt idx="27">
                  <c:v>0.55334105465635541</c:v>
                </c:pt>
                <c:pt idx="28">
                  <c:v>0.72720134495709687</c:v>
                </c:pt>
                <c:pt idx="29">
                  <c:v>0.11059367669177379</c:v>
                </c:pt>
                <c:pt idx="30">
                  <c:v>0.30841474236032801</c:v>
                </c:pt>
                <c:pt idx="31">
                  <c:v>2.0378184293210172E-2</c:v>
                </c:pt>
                <c:pt idx="32">
                  <c:v>8.785419155869488E-2</c:v>
                </c:pt>
                <c:pt idx="33">
                  <c:v>0.9637132069102009</c:v>
                </c:pt>
                <c:pt idx="34">
                  <c:v>0.23313625377672356</c:v>
                </c:pt>
                <c:pt idx="35">
                  <c:v>3.3509530333328125E-2</c:v>
                </c:pt>
                <c:pt idx="36">
                  <c:v>3.0534438408168839E-3</c:v>
                </c:pt>
                <c:pt idx="37">
                  <c:v>0.28185959930967097</c:v>
                </c:pt>
                <c:pt idx="38">
                  <c:v>0.61529127522257898</c:v>
                </c:pt>
                <c:pt idx="39">
                  <c:v>0.25674209273173637</c:v>
                </c:pt>
                <c:pt idx="40">
                  <c:v>0.72720134495709687</c:v>
                </c:pt>
                <c:pt idx="41">
                  <c:v>4.8397627931492014E-2</c:v>
                </c:pt>
                <c:pt idx="42">
                  <c:v>0.77484944817555657</c:v>
                </c:pt>
                <c:pt idx="43">
                  <c:v>0.36537479400967054</c:v>
                </c:pt>
                <c:pt idx="44">
                  <c:v>0.70114461478573875</c:v>
                </c:pt>
                <c:pt idx="45">
                  <c:v>0.89377595587001546</c:v>
                </c:pt>
                <c:pt idx="46">
                  <c:v>0.77484944817555657</c:v>
                </c:pt>
                <c:pt idx="47">
                  <c:v>0.94094857349203009</c:v>
                </c:pt>
                <c:pt idx="48">
                  <c:v>0.72720134495709687</c:v>
                </c:pt>
                <c:pt idx="49">
                  <c:v>0.45785874786761632</c:v>
                </c:pt>
                <c:pt idx="50">
                  <c:v>0.61529127522257898</c:v>
                </c:pt>
                <c:pt idx="51">
                  <c:v>0.8515436219826038</c:v>
                </c:pt>
                <c:pt idx="52">
                  <c:v>0.19060001661839793</c:v>
                </c:pt>
                <c:pt idx="53">
                  <c:v>0.89377595587001546</c:v>
                </c:pt>
                <c:pt idx="54">
                  <c:v>0.94765801217700663</c:v>
                </c:pt>
                <c:pt idx="55">
                  <c:v>0.77484944817555657</c:v>
                </c:pt>
                <c:pt idx="56">
                  <c:v>0.89377595587001546</c:v>
                </c:pt>
                <c:pt idx="57">
                  <c:v>0.89377595587001546</c:v>
                </c:pt>
                <c:pt idx="58">
                  <c:v>0.9637132069102009</c:v>
                </c:pt>
                <c:pt idx="59">
                  <c:v>0.75179047712478309</c:v>
                </c:pt>
                <c:pt idx="60">
                  <c:v>0.94765801217700663</c:v>
                </c:pt>
                <c:pt idx="61">
                  <c:v>0.9637132069102009</c:v>
                </c:pt>
                <c:pt idx="62">
                  <c:v>0.48968875546938334</c:v>
                </c:pt>
                <c:pt idx="63">
                  <c:v>0.36537479400967054</c:v>
                </c:pt>
                <c:pt idx="64">
                  <c:v>0.93343949482938926</c:v>
                </c:pt>
                <c:pt idx="65">
                  <c:v>0.45785874786761632</c:v>
                </c:pt>
                <c:pt idx="66">
                  <c:v>0.83466331750609135</c:v>
                </c:pt>
                <c:pt idx="67">
                  <c:v>0.64504391288179486</c:v>
                </c:pt>
                <c:pt idx="68">
                  <c:v>0.70114461478573875</c:v>
                </c:pt>
                <c:pt idx="69">
                  <c:v>0.70114461478573875</c:v>
                </c:pt>
                <c:pt idx="70">
                  <c:v>0.6737157475199681</c:v>
                </c:pt>
                <c:pt idx="71">
                  <c:v>0.77484944817555657</c:v>
                </c:pt>
                <c:pt idx="72">
                  <c:v>0.99193337075966259</c:v>
                </c:pt>
                <c:pt idx="73">
                  <c:v>0.99845658872683951</c:v>
                </c:pt>
                <c:pt idx="74">
                  <c:v>0.9749737428982822</c:v>
                </c:pt>
                <c:pt idx="75">
                  <c:v>0.58465058712453455</c:v>
                </c:pt>
                <c:pt idx="76">
                  <c:v>0.91570214351506596</c:v>
                </c:pt>
                <c:pt idx="77">
                  <c:v>0.99374034133598022</c:v>
                </c:pt>
                <c:pt idx="78">
                  <c:v>0.97166105298534078</c:v>
                </c:pt>
                <c:pt idx="79">
                  <c:v>0.9637132069102009</c:v>
                </c:pt>
                <c:pt idx="80">
                  <c:v>0.98280226178891816</c:v>
                </c:pt>
                <c:pt idx="81">
                  <c:v>0.8515436219826038</c:v>
                </c:pt>
                <c:pt idx="82">
                  <c:v>0.8810267823918505</c:v>
                </c:pt>
                <c:pt idx="83">
                  <c:v>0.94765801217700663</c:v>
                </c:pt>
                <c:pt idx="84">
                  <c:v>0.30841474236032801</c:v>
                </c:pt>
                <c:pt idx="85">
                  <c:v>0.99800832483259738</c:v>
                </c:pt>
                <c:pt idx="86">
                  <c:v>0.99880408331167048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2-444F-9D66-2E454DC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Radius'!$A$3</c:f>
              <c:strCache>
                <c:ptCount val="1"/>
                <c:pt idx="0">
                  <c:v>Radius(mm)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Radius'!$B$3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Ulna'!$B$3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Ulna'!$A$4:$A$90</c:f>
              <c:numCache>
                <c:formatCode>General</c:formatCode>
                <c:ptCount val="87"/>
                <c:pt idx="0">
                  <c:v>258</c:v>
                </c:pt>
                <c:pt idx="1">
                  <c:v>261</c:v>
                </c:pt>
                <c:pt idx="2">
                  <c:v>227</c:v>
                </c:pt>
                <c:pt idx="3">
                  <c:v>279</c:v>
                </c:pt>
                <c:pt idx="4">
                  <c:v>258</c:v>
                </c:pt>
                <c:pt idx="5">
                  <c:v>244</c:v>
                </c:pt>
                <c:pt idx="6">
                  <c:v>254</c:v>
                </c:pt>
                <c:pt idx="7">
                  <c:v>266</c:v>
                </c:pt>
                <c:pt idx="8">
                  <c:v>246</c:v>
                </c:pt>
                <c:pt idx="9">
                  <c:v>245</c:v>
                </c:pt>
                <c:pt idx="10">
                  <c:v>234</c:v>
                </c:pt>
                <c:pt idx="11">
                  <c:v>235</c:v>
                </c:pt>
                <c:pt idx="12">
                  <c:v>253</c:v>
                </c:pt>
                <c:pt idx="13">
                  <c:v>226</c:v>
                </c:pt>
                <c:pt idx="14">
                  <c:v>233</c:v>
                </c:pt>
                <c:pt idx="15">
                  <c:v>251</c:v>
                </c:pt>
                <c:pt idx="16">
                  <c:v>249</c:v>
                </c:pt>
                <c:pt idx="17">
                  <c:v>248</c:v>
                </c:pt>
                <c:pt idx="18">
                  <c:v>240</c:v>
                </c:pt>
                <c:pt idx="19">
                  <c:v>260</c:v>
                </c:pt>
                <c:pt idx="20">
                  <c:v>278</c:v>
                </c:pt>
                <c:pt idx="21">
                  <c:v>248</c:v>
                </c:pt>
                <c:pt idx="22">
                  <c:v>236</c:v>
                </c:pt>
                <c:pt idx="23">
                  <c:v>264</c:v>
                </c:pt>
                <c:pt idx="24">
                  <c:v>248</c:v>
                </c:pt>
                <c:pt idx="25">
                  <c:v>268</c:v>
                </c:pt>
                <c:pt idx="26">
                  <c:v>250</c:v>
                </c:pt>
                <c:pt idx="27">
                  <c:v>263</c:v>
                </c:pt>
                <c:pt idx="28">
                  <c:v>273</c:v>
                </c:pt>
                <c:pt idx="29">
                  <c:v>248</c:v>
                </c:pt>
                <c:pt idx="30">
                  <c:v>260</c:v>
                </c:pt>
                <c:pt idx="31">
                  <c:v>233</c:v>
                </c:pt>
                <c:pt idx="32">
                  <c:v>248</c:v>
                </c:pt>
                <c:pt idx="33">
                  <c:v>290</c:v>
                </c:pt>
                <c:pt idx="34">
                  <c:v>262</c:v>
                </c:pt>
                <c:pt idx="35">
                  <c:v>247</c:v>
                </c:pt>
                <c:pt idx="36">
                  <c:v>215</c:v>
                </c:pt>
                <c:pt idx="37">
                  <c:v>263</c:v>
                </c:pt>
                <c:pt idx="38">
                  <c:v>268</c:v>
                </c:pt>
                <c:pt idx="39">
                  <c:v>255</c:v>
                </c:pt>
                <c:pt idx="40">
                  <c:v>273</c:v>
                </c:pt>
                <c:pt idx="41">
                  <c:v>243</c:v>
                </c:pt>
                <c:pt idx="42">
                  <c:v>271</c:v>
                </c:pt>
                <c:pt idx="43">
                  <c:v>263</c:v>
                </c:pt>
                <c:pt idx="44">
                  <c:v>269</c:v>
                </c:pt>
                <c:pt idx="45">
                  <c:v>292</c:v>
                </c:pt>
                <c:pt idx="46">
                  <c:v>276</c:v>
                </c:pt>
                <c:pt idx="47">
                  <c:v>278</c:v>
                </c:pt>
                <c:pt idx="48">
                  <c:v>269</c:v>
                </c:pt>
                <c:pt idx="49">
                  <c:v>272</c:v>
                </c:pt>
                <c:pt idx="50">
                  <c:v>266</c:v>
                </c:pt>
                <c:pt idx="51">
                  <c:v>281</c:v>
                </c:pt>
                <c:pt idx="52">
                  <c:v>249</c:v>
                </c:pt>
                <c:pt idx="53">
                  <c:v>278</c:v>
                </c:pt>
                <c:pt idx="54">
                  <c:v>288</c:v>
                </c:pt>
                <c:pt idx="55">
                  <c:v>276</c:v>
                </c:pt>
                <c:pt idx="56">
                  <c:v>280</c:v>
                </c:pt>
                <c:pt idx="57">
                  <c:v>282</c:v>
                </c:pt>
                <c:pt idx="58">
                  <c:v>272</c:v>
                </c:pt>
                <c:pt idx="59">
                  <c:v>281</c:v>
                </c:pt>
                <c:pt idx="60">
                  <c:v>283</c:v>
                </c:pt>
                <c:pt idx="61">
                  <c:v>283</c:v>
                </c:pt>
                <c:pt idx="62">
                  <c:v>262</c:v>
                </c:pt>
                <c:pt idx="63">
                  <c:v>258</c:v>
                </c:pt>
                <c:pt idx="64">
                  <c:v>283</c:v>
                </c:pt>
                <c:pt idx="65">
                  <c:v>265</c:v>
                </c:pt>
                <c:pt idx="66">
                  <c:v>274</c:v>
                </c:pt>
                <c:pt idx="67">
                  <c:v>275</c:v>
                </c:pt>
                <c:pt idx="68">
                  <c:v>273</c:v>
                </c:pt>
                <c:pt idx="69">
                  <c:v>274</c:v>
                </c:pt>
                <c:pt idx="70">
                  <c:v>265</c:v>
                </c:pt>
                <c:pt idx="71">
                  <c:v>274</c:v>
                </c:pt>
                <c:pt idx="72">
                  <c:v>303</c:v>
                </c:pt>
                <c:pt idx="73">
                  <c:v>318</c:v>
                </c:pt>
                <c:pt idx="74">
                  <c:v>293</c:v>
                </c:pt>
                <c:pt idx="75">
                  <c:v>266</c:v>
                </c:pt>
                <c:pt idx="76">
                  <c:v>281</c:v>
                </c:pt>
                <c:pt idx="77">
                  <c:v>302</c:v>
                </c:pt>
                <c:pt idx="78">
                  <c:v>292</c:v>
                </c:pt>
                <c:pt idx="79">
                  <c:v>291</c:v>
                </c:pt>
                <c:pt idx="80">
                  <c:v>292</c:v>
                </c:pt>
                <c:pt idx="81">
                  <c:v>273</c:v>
                </c:pt>
                <c:pt idx="82">
                  <c:v>280</c:v>
                </c:pt>
                <c:pt idx="83">
                  <c:v>291</c:v>
                </c:pt>
                <c:pt idx="84">
                  <c:v>260</c:v>
                </c:pt>
                <c:pt idx="85">
                  <c:v>309</c:v>
                </c:pt>
                <c:pt idx="86">
                  <c:v>316</c:v>
                </c:pt>
              </c:numCache>
            </c:numRef>
          </c:xVal>
          <c:yVal>
            <c:numRef>
              <c:f>'LR Ulna'!$B$4:$B$90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0-A443-9F64-C68951E4EADD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Ulna'!$A$4:$A$90</c:f>
              <c:numCache>
                <c:formatCode>General</c:formatCode>
                <c:ptCount val="87"/>
                <c:pt idx="0">
                  <c:v>258</c:v>
                </c:pt>
                <c:pt idx="1">
                  <c:v>261</c:v>
                </c:pt>
                <c:pt idx="2">
                  <c:v>227</c:v>
                </c:pt>
                <c:pt idx="3">
                  <c:v>279</c:v>
                </c:pt>
                <c:pt idx="4">
                  <c:v>258</c:v>
                </c:pt>
                <c:pt idx="5">
                  <c:v>244</c:v>
                </c:pt>
                <c:pt idx="6">
                  <c:v>254</c:v>
                </c:pt>
                <c:pt idx="7">
                  <c:v>266</c:v>
                </c:pt>
                <c:pt idx="8">
                  <c:v>246</c:v>
                </c:pt>
                <c:pt idx="9">
                  <c:v>245</c:v>
                </c:pt>
                <c:pt idx="10">
                  <c:v>234</c:v>
                </c:pt>
                <c:pt idx="11">
                  <c:v>235</c:v>
                </c:pt>
                <c:pt idx="12">
                  <c:v>253</c:v>
                </c:pt>
                <c:pt idx="13">
                  <c:v>226</c:v>
                </c:pt>
                <c:pt idx="14">
                  <c:v>233</c:v>
                </c:pt>
                <c:pt idx="15">
                  <c:v>251</c:v>
                </c:pt>
                <c:pt idx="16">
                  <c:v>249</c:v>
                </c:pt>
                <c:pt idx="17">
                  <c:v>248</c:v>
                </c:pt>
                <c:pt idx="18">
                  <c:v>240</c:v>
                </c:pt>
                <c:pt idx="19">
                  <c:v>260</c:v>
                </c:pt>
                <c:pt idx="20">
                  <c:v>278</c:v>
                </c:pt>
                <c:pt idx="21">
                  <c:v>248</c:v>
                </c:pt>
                <c:pt idx="22">
                  <c:v>236</c:v>
                </c:pt>
                <c:pt idx="23">
                  <c:v>264</c:v>
                </c:pt>
                <c:pt idx="24">
                  <c:v>248</c:v>
                </c:pt>
                <c:pt idx="25">
                  <c:v>268</c:v>
                </c:pt>
                <c:pt idx="26">
                  <c:v>250</c:v>
                </c:pt>
                <c:pt idx="27">
                  <c:v>263</c:v>
                </c:pt>
                <c:pt idx="28">
                  <c:v>273</c:v>
                </c:pt>
                <c:pt idx="29">
                  <c:v>248</c:v>
                </c:pt>
                <c:pt idx="30">
                  <c:v>260</c:v>
                </c:pt>
                <c:pt idx="31">
                  <c:v>233</c:v>
                </c:pt>
                <c:pt idx="32">
                  <c:v>248</c:v>
                </c:pt>
                <c:pt idx="33">
                  <c:v>290</c:v>
                </c:pt>
                <c:pt idx="34">
                  <c:v>262</c:v>
                </c:pt>
                <c:pt idx="35">
                  <c:v>247</c:v>
                </c:pt>
                <c:pt idx="36">
                  <c:v>215</c:v>
                </c:pt>
                <c:pt idx="37">
                  <c:v>263</c:v>
                </c:pt>
                <c:pt idx="38">
                  <c:v>268</c:v>
                </c:pt>
                <c:pt idx="39">
                  <c:v>255</c:v>
                </c:pt>
                <c:pt idx="40">
                  <c:v>273</c:v>
                </c:pt>
                <c:pt idx="41">
                  <c:v>243</c:v>
                </c:pt>
                <c:pt idx="42">
                  <c:v>271</c:v>
                </c:pt>
                <c:pt idx="43">
                  <c:v>263</c:v>
                </c:pt>
                <c:pt idx="44">
                  <c:v>269</c:v>
                </c:pt>
                <c:pt idx="45">
                  <c:v>292</c:v>
                </c:pt>
                <c:pt idx="46">
                  <c:v>276</c:v>
                </c:pt>
                <c:pt idx="47">
                  <c:v>278</c:v>
                </c:pt>
                <c:pt idx="48">
                  <c:v>269</c:v>
                </c:pt>
                <c:pt idx="49">
                  <c:v>272</c:v>
                </c:pt>
                <c:pt idx="50">
                  <c:v>266</c:v>
                </c:pt>
                <c:pt idx="51">
                  <c:v>281</c:v>
                </c:pt>
                <c:pt idx="52">
                  <c:v>249</c:v>
                </c:pt>
                <c:pt idx="53">
                  <c:v>278</c:v>
                </c:pt>
                <c:pt idx="54">
                  <c:v>288</c:v>
                </c:pt>
                <c:pt idx="55">
                  <c:v>276</c:v>
                </c:pt>
                <c:pt idx="56">
                  <c:v>280</c:v>
                </c:pt>
                <c:pt idx="57">
                  <c:v>282</c:v>
                </c:pt>
                <c:pt idx="58">
                  <c:v>272</c:v>
                </c:pt>
                <c:pt idx="59">
                  <c:v>281</c:v>
                </c:pt>
                <c:pt idx="60">
                  <c:v>283</c:v>
                </c:pt>
                <c:pt idx="61">
                  <c:v>283</c:v>
                </c:pt>
                <c:pt idx="62">
                  <c:v>262</c:v>
                </c:pt>
                <c:pt idx="63">
                  <c:v>258</c:v>
                </c:pt>
                <c:pt idx="64">
                  <c:v>283</c:v>
                </c:pt>
                <c:pt idx="65">
                  <c:v>265</c:v>
                </c:pt>
                <c:pt idx="66">
                  <c:v>274</c:v>
                </c:pt>
                <c:pt idx="67">
                  <c:v>275</c:v>
                </c:pt>
                <c:pt idx="68">
                  <c:v>273</c:v>
                </c:pt>
                <c:pt idx="69">
                  <c:v>274</c:v>
                </c:pt>
                <c:pt idx="70">
                  <c:v>265</c:v>
                </c:pt>
                <c:pt idx="71">
                  <c:v>274</c:v>
                </c:pt>
                <c:pt idx="72">
                  <c:v>303</c:v>
                </c:pt>
                <c:pt idx="73">
                  <c:v>318</c:v>
                </c:pt>
                <c:pt idx="74">
                  <c:v>293</c:v>
                </c:pt>
                <c:pt idx="75">
                  <c:v>266</c:v>
                </c:pt>
                <c:pt idx="76">
                  <c:v>281</c:v>
                </c:pt>
                <c:pt idx="77">
                  <c:v>302</c:v>
                </c:pt>
                <c:pt idx="78">
                  <c:v>292</c:v>
                </c:pt>
                <c:pt idx="79">
                  <c:v>291</c:v>
                </c:pt>
                <c:pt idx="80">
                  <c:v>292</c:v>
                </c:pt>
                <c:pt idx="81">
                  <c:v>273</c:v>
                </c:pt>
                <c:pt idx="82">
                  <c:v>280</c:v>
                </c:pt>
                <c:pt idx="83">
                  <c:v>291</c:v>
                </c:pt>
                <c:pt idx="84">
                  <c:v>260</c:v>
                </c:pt>
                <c:pt idx="85">
                  <c:v>309</c:v>
                </c:pt>
                <c:pt idx="86">
                  <c:v>316</c:v>
                </c:pt>
              </c:numCache>
            </c:numRef>
          </c:xVal>
          <c:yVal>
            <c:numRef>
              <c:f>'LR Ulna'!$C$4:$C$90</c:f>
              <c:numCache>
                <c:formatCode>General</c:formatCode>
                <c:ptCount val="87"/>
                <c:pt idx="0">
                  <c:v>0.31596553958133811</c:v>
                </c:pt>
                <c:pt idx="1">
                  <c:v>0.40220704626379483</c:v>
                </c:pt>
                <c:pt idx="2">
                  <c:v>9.3896078214213488E-3</c:v>
                </c:pt>
                <c:pt idx="3">
                  <c:v>0.86533291200561602</c:v>
                </c:pt>
                <c:pt idx="4">
                  <c:v>0.31596553958133811</c:v>
                </c:pt>
                <c:pt idx="5">
                  <c:v>7.3952836173701644E-2</c:v>
                </c:pt>
                <c:pt idx="6">
                  <c:v>0.2186008367642249</c:v>
                </c:pt>
                <c:pt idx="7">
                  <c:v>0.55738403928827118</c:v>
                </c:pt>
                <c:pt idx="8">
                  <c:v>9.3065571176957032E-2</c:v>
                </c:pt>
                <c:pt idx="9">
                  <c:v>8.3010285532056832E-2</c:v>
                </c:pt>
                <c:pt idx="10">
                  <c:v>2.2288222029950761E-2</c:v>
                </c:pt>
                <c:pt idx="11">
                  <c:v>2.5190118832720019E-2</c:v>
                </c:pt>
                <c:pt idx="12">
                  <c:v>0.19794235976277924</c:v>
                </c:pt>
                <c:pt idx="13">
                  <c:v>8.292442740762497E-3</c:v>
                </c:pt>
                <c:pt idx="14">
                  <c:v>1.9713862571663278E-2</c:v>
                </c:pt>
                <c:pt idx="15">
                  <c:v>0.16111754774064216</c:v>
                </c:pt>
                <c:pt idx="16">
                  <c:v>0.13003286977108916</c:v>
                </c:pt>
                <c:pt idx="17">
                  <c:v>0.11649649642156307</c:v>
                </c:pt>
                <c:pt idx="18">
                  <c:v>4.6134519405418566E-2</c:v>
                </c:pt>
                <c:pt idx="19">
                  <c:v>0.37246804198648892</c:v>
                </c:pt>
                <c:pt idx="20">
                  <c:v>0.85004355353626482</c:v>
                </c:pt>
                <c:pt idx="21">
                  <c:v>0.11649649642156307</c:v>
                </c:pt>
                <c:pt idx="22">
                  <c:v>2.8458841208864244E-2</c:v>
                </c:pt>
                <c:pt idx="23">
                  <c:v>0.49495522339500231</c:v>
                </c:pt>
                <c:pt idx="24">
                  <c:v>0.11649649642156307</c:v>
                </c:pt>
                <c:pt idx="25">
                  <c:v>0.61805097382419261</c:v>
                </c:pt>
                <c:pt idx="26">
                  <c:v>0.14488417778587265</c:v>
                </c:pt>
                <c:pt idx="27">
                  <c:v>0.4636776762824274</c:v>
                </c:pt>
                <c:pt idx="28">
                  <c:v>0.75177719264727894</c:v>
                </c:pt>
                <c:pt idx="29">
                  <c:v>0.11649649642156307</c:v>
                </c:pt>
                <c:pt idx="30">
                  <c:v>0.37246804198648892</c:v>
                </c:pt>
                <c:pt idx="31">
                  <c:v>1.9713862571663278E-2</c:v>
                </c:pt>
                <c:pt idx="32">
                  <c:v>0.11649649642156307</c:v>
                </c:pt>
                <c:pt idx="33">
                  <c:v>0.96228792586104994</c:v>
                </c:pt>
                <c:pt idx="34">
                  <c:v>0.43268331850093816</c:v>
                </c:pt>
                <c:pt idx="35">
                  <c:v>0.10420047551997792</c:v>
                </c:pt>
                <c:pt idx="36">
                  <c:v>2.1012729143731245E-3</c:v>
                </c:pt>
                <c:pt idx="37">
                  <c:v>0.4636776762824274</c:v>
                </c:pt>
                <c:pt idx="38">
                  <c:v>0.61805097382419261</c:v>
                </c:pt>
                <c:pt idx="39">
                  <c:v>0.24076813989595053</c:v>
                </c:pt>
                <c:pt idx="40">
                  <c:v>0.75177719264727894</c:v>
                </c:pt>
                <c:pt idx="41">
                  <c:v>6.5812737364111265E-2</c:v>
                </c:pt>
                <c:pt idx="42">
                  <c:v>0.70211327418124181</c:v>
                </c:pt>
                <c:pt idx="43">
                  <c:v>0.4636776762824274</c:v>
                </c:pt>
                <c:pt idx="44">
                  <c:v>0.64717616762183783</c:v>
                </c:pt>
                <c:pt idx="45">
                  <c:v>0.9704037677637054</c:v>
                </c:pt>
                <c:pt idx="46">
                  <c:v>0.81520777132607103</c:v>
                </c:pt>
                <c:pt idx="47">
                  <c:v>0.85004355353626482</c:v>
                </c:pt>
                <c:pt idx="48">
                  <c:v>0.64717616762183783</c:v>
                </c:pt>
                <c:pt idx="49">
                  <c:v>0.72765300886218187</c:v>
                </c:pt>
                <c:pt idx="50">
                  <c:v>0.55738403928827118</c:v>
                </c:pt>
                <c:pt idx="51">
                  <c:v>0.89197162213448966</c:v>
                </c:pt>
                <c:pt idx="52">
                  <c:v>0.13003286977108916</c:v>
                </c:pt>
                <c:pt idx="53">
                  <c:v>0.85004355353626482</c:v>
                </c:pt>
                <c:pt idx="54">
                  <c:v>0.95205652109242556</c:v>
                </c:pt>
                <c:pt idx="55">
                  <c:v>0.81520777132607103</c:v>
                </c:pt>
                <c:pt idx="56">
                  <c:v>0.8792847658728874</c:v>
                </c:pt>
                <c:pt idx="57">
                  <c:v>0.90347149959795836</c:v>
                </c:pt>
                <c:pt idx="58">
                  <c:v>0.72765300886218187</c:v>
                </c:pt>
                <c:pt idx="59">
                  <c:v>0.89197162213448966</c:v>
                </c:pt>
                <c:pt idx="60">
                  <c:v>0.91386540348513956</c:v>
                </c:pt>
                <c:pt idx="61">
                  <c:v>0.91386540348513956</c:v>
                </c:pt>
                <c:pt idx="62">
                  <c:v>0.43268331850093816</c:v>
                </c:pt>
                <c:pt idx="63">
                  <c:v>0.31596553958133811</c:v>
                </c:pt>
                <c:pt idx="64">
                  <c:v>0.91386540348513956</c:v>
                </c:pt>
                <c:pt idx="65">
                  <c:v>0.52627230627087751</c:v>
                </c:pt>
                <c:pt idx="66">
                  <c:v>0.77442692249945655</c:v>
                </c:pt>
                <c:pt idx="67">
                  <c:v>0.7955719186737884</c:v>
                </c:pt>
                <c:pt idx="68">
                  <c:v>0.75177719264727894</c:v>
                </c:pt>
                <c:pt idx="69">
                  <c:v>0.77442692249945655</c:v>
                </c:pt>
                <c:pt idx="70">
                  <c:v>0.52627230627087751</c:v>
                </c:pt>
                <c:pt idx="71">
                  <c:v>0.77442692249945655</c:v>
                </c:pt>
                <c:pt idx="72">
                  <c:v>0.99237818685991996</c:v>
                </c:pt>
                <c:pt idx="73">
                  <c:v>0.99882999709642939</c:v>
                </c:pt>
                <c:pt idx="74">
                  <c:v>0.97379960543292565</c:v>
                </c:pt>
                <c:pt idx="75">
                  <c:v>0.55738403928827118</c:v>
                </c:pt>
                <c:pt idx="76">
                  <c:v>0.89197162213448966</c:v>
                </c:pt>
                <c:pt idx="77">
                  <c:v>0.99136897989606054</c:v>
                </c:pt>
                <c:pt idx="78">
                  <c:v>0.9704037677637054</c:v>
                </c:pt>
                <c:pt idx="79">
                  <c:v>0.96658289875114622</c:v>
                </c:pt>
                <c:pt idx="80">
                  <c:v>0.9704037677637054</c:v>
                </c:pt>
                <c:pt idx="81">
                  <c:v>0.75177719264727894</c:v>
                </c:pt>
                <c:pt idx="82">
                  <c:v>0.8792847658728874</c:v>
                </c:pt>
                <c:pt idx="83">
                  <c:v>0.96658289875114622</c:v>
                </c:pt>
                <c:pt idx="84">
                  <c:v>0.37246804198648892</c:v>
                </c:pt>
                <c:pt idx="85">
                  <c:v>0.99639307180414094</c:v>
                </c:pt>
                <c:pt idx="86">
                  <c:v>0.99849708785025304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0-A443-9F64-C68951E4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Ulna'!$A$3</c:f>
              <c:strCache>
                <c:ptCount val="1"/>
                <c:pt idx="0">
                  <c:v>Ulna(mm)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Ulna'!$B$3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Femur'!$B$3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Femur'!$A$4:$A$90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xVal>
          <c:yVal>
            <c:numRef>
              <c:f>'LR Femur'!$B$4:$B$90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A-A943-8AF8-EBE4616A204E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Femur'!$A$4:$A$90</c:f>
              <c:numCache>
                <c:formatCode>General</c:formatCode>
                <c:ptCount val="87"/>
                <c:pt idx="0">
                  <c:v>448</c:v>
                </c:pt>
                <c:pt idx="1">
                  <c:v>463</c:v>
                </c:pt>
                <c:pt idx="2">
                  <c:v>413</c:v>
                </c:pt>
                <c:pt idx="3">
                  <c:v>465</c:v>
                </c:pt>
                <c:pt idx="4">
                  <c:v>432</c:v>
                </c:pt>
                <c:pt idx="5">
                  <c:v>441</c:v>
                </c:pt>
                <c:pt idx="6">
                  <c:v>436</c:v>
                </c:pt>
                <c:pt idx="7">
                  <c:v>483</c:v>
                </c:pt>
                <c:pt idx="8">
                  <c:v>448</c:v>
                </c:pt>
                <c:pt idx="9">
                  <c:v>443</c:v>
                </c:pt>
                <c:pt idx="10">
                  <c:v>410</c:v>
                </c:pt>
                <c:pt idx="11">
                  <c:v>448</c:v>
                </c:pt>
                <c:pt idx="12">
                  <c:v>440</c:v>
                </c:pt>
                <c:pt idx="13">
                  <c:v>437</c:v>
                </c:pt>
                <c:pt idx="14">
                  <c:v>419</c:v>
                </c:pt>
                <c:pt idx="15">
                  <c:v>438</c:v>
                </c:pt>
                <c:pt idx="16">
                  <c:v>451</c:v>
                </c:pt>
                <c:pt idx="17">
                  <c:v>439</c:v>
                </c:pt>
                <c:pt idx="18">
                  <c:v>448</c:v>
                </c:pt>
                <c:pt idx="19">
                  <c:v>473</c:v>
                </c:pt>
                <c:pt idx="20">
                  <c:v>475</c:v>
                </c:pt>
                <c:pt idx="21">
                  <c:v>450</c:v>
                </c:pt>
                <c:pt idx="22">
                  <c:v>435</c:v>
                </c:pt>
                <c:pt idx="23">
                  <c:v>467</c:v>
                </c:pt>
                <c:pt idx="24">
                  <c:v>432</c:v>
                </c:pt>
                <c:pt idx="25">
                  <c:v>442</c:v>
                </c:pt>
                <c:pt idx="26">
                  <c:v>448</c:v>
                </c:pt>
                <c:pt idx="27">
                  <c:v>474</c:v>
                </c:pt>
                <c:pt idx="28">
                  <c:v>514</c:v>
                </c:pt>
                <c:pt idx="29">
                  <c:v>452</c:v>
                </c:pt>
                <c:pt idx="30">
                  <c:v>435</c:v>
                </c:pt>
                <c:pt idx="31">
                  <c:v>398</c:v>
                </c:pt>
                <c:pt idx="32">
                  <c:v>423</c:v>
                </c:pt>
                <c:pt idx="33">
                  <c:v>485</c:v>
                </c:pt>
                <c:pt idx="34">
                  <c:v>433</c:v>
                </c:pt>
                <c:pt idx="35">
                  <c:v>383</c:v>
                </c:pt>
                <c:pt idx="36">
                  <c:v>429</c:v>
                </c:pt>
                <c:pt idx="37">
                  <c:v>432</c:v>
                </c:pt>
                <c:pt idx="38">
                  <c:v>444</c:v>
                </c:pt>
                <c:pt idx="39">
                  <c:v>449</c:v>
                </c:pt>
                <c:pt idx="40">
                  <c:v>460</c:v>
                </c:pt>
                <c:pt idx="41">
                  <c:v>407</c:v>
                </c:pt>
                <c:pt idx="42">
                  <c:v>470</c:v>
                </c:pt>
                <c:pt idx="43">
                  <c:v>464</c:v>
                </c:pt>
                <c:pt idx="44">
                  <c:v>484</c:v>
                </c:pt>
                <c:pt idx="45">
                  <c:v>508</c:v>
                </c:pt>
                <c:pt idx="46">
                  <c:v>463</c:v>
                </c:pt>
                <c:pt idx="47">
                  <c:v>494</c:v>
                </c:pt>
                <c:pt idx="48">
                  <c:v>464</c:v>
                </c:pt>
                <c:pt idx="49">
                  <c:v>456</c:v>
                </c:pt>
                <c:pt idx="50">
                  <c:v>483</c:v>
                </c:pt>
                <c:pt idx="51">
                  <c:v>490</c:v>
                </c:pt>
                <c:pt idx="52">
                  <c:v>435</c:v>
                </c:pt>
                <c:pt idx="53">
                  <c:v>511</c:v>
                </c:pt>
                <c:pt idx="54">
                  <c:v>498</c:v>
                </c:pt>
                <c:pt idx="55">
                  <c:v>486</c:v>
                </c:pt>
                <c:pt idx="56">
                  <c:v>480</c:v>
                </c:pt>
                <c:pt idx="57">
                  <c:v>488</c:v>
                </c:pt>
                <c:pt idx="58">
                  <c:v>475</c:v>
                </c:pt>
                <c:pt idx="59">
                  <c:v>470</c:v>
                </c:pt>
                <c:pt idx="60">
                  <c:v>510</c:v>
                </c:pt>
                <c:pt idx="61">
                  <c:v>547</c:v>
                </c:pt>
                <c:pt idx="62">
                  <c:v>462</c:v>
                </c:pt>
                <c:pt idx="63">
                  <c:v>442</c:v>
                </c:pt>
                <c:pt idx="64">
                  <c:v>478</c:v>
                </c:pt>
                <c:pt idx="65">
                  <c:v>457</c:v>
                </c:pt>
                <c:pt idx="66">
                  <c:v>458</c:v>
                </c:pt>
                <c:pt idx="67">
                  <c:v>448</c:v>
                </c:pt>
                <c:pt idx="68">
                  <c:v>497</c:v>
                </c:pt>
                <c:pt idx="69">
                  <c:v>470</c:v>
                </c:pt>
                <c:pt idx="70">
                  <c:v>472</c:v>
                </c:pt>
                <c:pt idx="71">
                  <c:v>464</c:v>
                </c:pt>
                <c:pt idx="72">
                  <c:v>521</c:v>
                </c:pt>
                <c:pt idx="73">
                  <c:v>522</c:v>
                </c:pt>
                <c:pt idx="74">
                  <c:v>499</c:v>
                </c:pt>
                <c:pt idx="75">
                  <c:v>426</c:v>
                </c:pt>
                <c:pt idx="76">
                  <c:v>482</c:v>
                </c:pt>
                <c:pt idx="77">
                  <c:v>520</c:v>
                </c:pt>
                <c:pt idx="78">
                  <c:v>490</c:v>
                </c:pt>
                <c:pt idx="79">
                  <c:v>512</c:v>
                </c:pt>
                <c:pt idx="80">
                  <c:v>523</c:v>
                </c:pt>
                <c:pt idx="81">
                  <c:v>484</c:v>
                </c:pt>
                <c:pt idx="82">
                  <c:v>484</c:v>
                </c:pt>
                <c:pt idx="83">
                  <c:v>476</c:v>
                </c:pt>
                <c:pt idx="84">
                  <c:v>456</c:v>
                </c:pt>
                <c:pt idx="85">
                  <c:v>524</c:v>
                </c:pt>
                <c:pt idx="86">
                  <c:v>537</c:v>
                </c:pt>
              </c:numCache>
            </c:numRef>
          </c:xVal>
          <c:yVal>
            <c:numRef>
              <c:f>'LR Femur'!$C$4:$C$90</c:f>
              <c:numCache>
                <c:formatCode>General</c:formatCode>
                <c:ptCount val="87"/>
                <c:pt idx="0">
                  <c:v>0.35134618435850912</c:v>
                </c:pt>
                <c:pt idx="1">
                  <c:v>0.55524521970280538</c:v>
                </c:pt>
                <c:pt idx="2">
                  <c:v>7.1658161728707356E-2</c:v>
                </c:pt>
                <c:pt idx="3">
                  <c:v>0.58254312427248112</c:v>
                </c:pt>
                <c:pt idx="4">
                  <c:v>0.18185816213214737</c:v>
                </c:pt>
                <c:pt idx="5">
                  <c:v>0.26839120355415225</c:v>
                </c:pt>
                <c:pt idx="6">
                  <c:v>0.21735652482161419</c:v>
                </c:pt>
                <c:pt idx="7">
                  <c:v>0.79170585309472086</c:v>
                </c:pt>
                <c:pt idx="8">
                  <c:v>0.35134618435850912</c:v>
                </c:pt>
                <c:pt idx="9">
                  <c:v>0.29080757080160818</c:v>
                </c:pt>
                <c:pt idx="10">
                  <c:v>6.1312680409065887E-2</c:v>
                </c:pt>
                <c:pt idx="11">
                  <c:v>0.35134618435850912</c:v>
                </c:pt>
                <c:pt idx="12">
                  <c:v>0.25760234908166901</c:v>
                </c:pt>
                <c:pt idx="13">
                  <c:v>0.22697514416160622</c:v>
                </c:pt>
                <c:pt idx="14">
                  <c:v>9.7309124989280363E-2</c:v>
                </c:pt>
                <c:pt idx="15">
                  <c:v>0.23689057783855288</c:v>
                </c:pt>
                <c:pt idx="16">
                  <c:v>0.39028262830101512</c:v>
                </c:pt>
                <c:pt idx="17">
                  <c:v>0.24710070788177121</c:v>
                </c:pt>
                <c:pt idx="18">
                  <c:v>0.35134618435850912</c:v>
                </c:pt>
                <c:pt idx="19">
                  <c:v>0.6853702662142237</c:v>
                </c:pt>
                <c:pt idx="20">
                  <c:v>0.70886910587243546</c:v>
                </c:pt>
                <c:pt idx="21">
                  <c:v>0.37711964522380154</c:v>
                </c:pt>
                <c:pt idx="22">
                  <c:v>0.20803582141787197</c:v>
                </c:pt>
                <c:pt idx="23">
                  <c:v>0.60934437300961741</c:v>
                </c:pt>
                <c:pt idx="24">
                  <c:v>0.18185816213214737</c:v>
                </c:pt>
                <c:pt idx="25">
                  <c:v>0.27946182173636464</c:v>
                </c:pt>
                <c:pt idx="26">
                  <c:v>0.35134618435850912</c:v>
                </c:pt>
                <c:pt idx="27">
                  <c:v>0.69724866558289711</c:v>
                </c:pt>
                <c:pt idx="28">
                  <c:v>0.95525224320342395</c:v>
                </c:pt>
                <c:pt idx="29">
                  <c:v>0.40360734861767111</c:v>
                </c:pt>
                <c:pt idx="30">
                  <c:v>0.20803582141787197</c:v>
                </c:pt>
                <c:pt idx="31">
                  <c:v>3.2404811545516096E-2</c:v>
                </c:pt>
                <c:pt idx="32">
                  <c:v>0.1186980930917886</c:v>
                </c:pt>
                <c:pt idx="33">
                  <c:v>0.80947058860637389</c:v>
                </c:pt>
                <c:pt idx="34">
                  <c:v>0.1902878222861292</c:v>
                </c:pt>
                <c:pt idx="35">
                  <c:v>1.4322170806411681E-2</c:v>
                </c:pt>
                <c:pt idx="36">
                  <c:v>0.15831602175993501</c:v>
                </c:pt>
                <c:pt idx="37">
                  <c:v>0.18185816213214737</c:v>
                </c:pt>
                <c:pt idx="38">
                  <c:v>0.30242061144764587</c:v>
                </c:pt>
                <c:pt idx="39">
                  <c:v>0.36413547437122812</c:v>
                </c:pt>
                <c:pt idx="40">
                  <c:v>0.51371755527750596</c:v>
                </c:pt>
                <c:pt idx="41">
                  <c:v>5.2376535652545769E-2</c:v>
                </c:pt>
                <c:pt idx="42">
                  <c:v>0.64829656399334445</c:v>
                </c:pt>
                <c:pt idx="43">
                  <c:v>0.56894654434777714</c:v>
                </c:pt>
                <c:pt idx="44">
                  <c:v>0.80073688483663641</c:v>
                </c:pt>
                <c:pt idx="45">
                  <c:v>0.93859705970677898</c:v>
                </c:pt>
                <c:pt idx="46">
                  <c:v>0.55524521970280538</c:v>
                </c:pt>
                <c:pt idx="47">
                  <c:v>0.8751827681820642</c:v>
                </c:pt>
                <c:pt idx="48">
                  <c:v>0.56894654434777714</c:v>
                </c:pt>
                <c:pt idx="49">
                  <c:v>0.45815153501017092</c:v>
                </c:pt>
                <c:pt idx="50">
                  <c:v>0.79170585309472086</c:v>
                </c:pt>
                <c:pt idx="51">
                  <c:v>0.8487604312064253</c:v>
                </c:pt>
                <c:pt idx="52">
                  <c:v>0.20803582141787197</c:v>
                </c:pt>
                <c:pt idx="53">
                  <c:v>0.94754562446351476</c:v>
                </c:pt>
                <c:pt idx="54">
                  <c:v>0.89754619725052043</c:v>
                </c:pt>
                <c:pt idx="55">
                  <c:v>0.81790854426905024</c:v>
                </c:pt>
                <c:pt idx="56">
                  <c:v>0.76282599690233577</c:v>
                </c:pt>
                <c:pt idx="57">
                  <c:v>0.83390736541959065</c:v>
                </c:pt>
                <c:pt idx="58">
                  <c:v>0.70886910587243546</c:v>
                </c:pt>
                <c:pt idx="59">
                  <c:v>0.64829656399334445</c:v>
                </c:pt>
                <c:pt idx="60">
                  <c:v>0.94470884027246527</c:v>
                </c:pt>
                <c:pt idx="61">
                  <c:v>0.99259351123820427</c:v>
                </c:pt>
                <c:pt idx="62">
                  <c:v>0.54145938373271829</c:v>
                </c:pt>
                <c:pt idx="63">
                  <c:v>0.27946182173636464</c:v>
                </c:pt>
                <c:pt idx="64">
                  <c:v>0.74209782011062342</c:v>
                </c:pt>
                <c:pt idx="65">
                  <c:v>0.4719996280253746</c:v>
                </c:pt>
                <c:pt idx="66">
                  <c:v>0.48589094767153312</c:v>
                </c:pt>
                <c:pt idx="67">
                  <c:v>0.35134618435850912</c:v>
                </c:pt>
                <c:pt idx="68">
                  <c:v>0.89231270294753728</c:v>
                </c:pt>
                <c:pt idx="69">
                  <c:v>0.64829656399334445</c:v>
                </c:pt>
                <c:pt idx="70">
                  <c:v>0.67324422617698243</c:v>
                </c:pt>
                <c:pt idx="71">
                  <c:v>0.56894654434777714</c:v>
                </c:pt>
                <c:pt idx="72">
                  <c:v>0.96924924595670658</c:v>
                </c:pt>
                <c:pt idx="73">
                  <c:v>0.97086578214986896</c:v>
                </c:pt>
                <c:pt idx="74">
                  <c:v>0.90255312500631646</c:v>
                </c:pt>
                <c:pt idx="75">
                  <c:v>0.13731000456845333</c:v>
                </c:pt>
                <c:pt idx="76">
                  <c:v>0.78237675621105063</c:v>
                </c:pt>
                <c:pt idx="77">
                  <c:v>0.96754601322360201</c:v>
                </c:pt>
                <c:pt idx="78">
                  <c:v>0.8487604312064253</c:v>
                </c:pt>
                <c:pt idx="79">
                  <c:v>0.95024452927361225</c:v>
                </c:pt>
                <c:pt idx="80">
                  <c:v>0.97239975853482219</c:v>
                </c:pt>
                <c:pt idx="81">
                  <c:v>0.80073688483663641</c:v>
                </c:pt>
                <c:pt idx="82">
                  <c:v>0.80073688483663641</c:v>
                </c:pt>
                <c:pt idx="83">
                  <c:v>0.72022249290057538</c:v>
                </c:pt>
                <c:pt idx="84">
                  <c:v>0.45815153501017092</c:v>
                </c:pt>
                <c:pt idx="85">
                  <c:v>0.9738551429227339</c:v>
                </c:pt>
                <c:pt idx="86">
                  <c:v>0.98714759737760283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A-A943-8AF8-EBE4616A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Femur'!$A$3</c:f>
              <c:strCache>
                <c:ptCount val="1"/>
                <c:pt idx="0">
                  <c:v>Femur(mm)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Femur'!$B$3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Tibia'!$B$3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Tibia'!$A$4:$A$90</c:f>
              <c:numCache>
                <c:formatCode>General</c:formatCode>
                <c:ptCount val="87"/>
                <c:pt idx="0">
                  <c:v>384</c:v>
                </c:pt>
                <c:pt idx="1">
                  <c:v>404</c:v>
                </c:pt>
                <c:pt idx="2">
                  <c:v>335</c:v>
                </c:pt>
                <c:pt idx="3">
                  <c:v>395</c:v>
                </c:pt>
                <c:pt idx="4">
                  <c:v>364</c:v>
                </c:pt>
                <c:pt idx="5">
                  <c:v>355</c:v>
                </c:pt>
                <c:pt idx="6">
                  <c:v>362</c:v>
                </c:pt>
                <c:pt idx="7">
                  <c:v>405</c:v>
                </c:pt>
                <c:pt idx="8">
                  <c:v>368</c:v>
                </c:pt>
                <c:pt idx="9">
                  <c:v>355</c:v>
                </c:pt>
                <c:pt idx="10">
                  <c:v>345</c:v>
                </c:pt>
                <c:pt idx="11">
                  <c:v>354</c:v>
                </c:pt>
                <c:pt idx="12">
                  <c:v>360</c:v>
                </c:pt>
                <c:pt idx="13">
                  <c:v>356</c:v>
                </c:pt>
                <c:pt idx="14">
                  <c:v>346</c:v>
                </c:pt>
                <c:pt idx="15">
                  <c:v>356</c:v>
                </c:pt>
                <c:pt idx="16">
                  <c:v>356</c:v>
                </c:pt>
                <c:pt idx="17">
                  <c:v>348</c:v>
                </c:pt>
                <c:pt idx="18">
                  <c:v>363</c:v>
                </c:pt>
                <c:pt idx="19">
                  <c:v>390</c:v>
                </c:pt>
                <c:pt idx="20">
                  <c:v>391</c:v>
                </c:pt>
                <c:pt idx="21">
                  <c:v>365</c:v>
                </c:pt>
                <c:pt idx="22">
                  <c:v>357</c:v>
                </c:pt>
                <c:pt idx="23">
                  <c:v>392</c:v>
                </c:pt>
                <c:pt idx="24">
                  <c:v>364</c:v>
                </c:pt>
                <c:pt idx="25">
                  <c:v>371</c:v>
                </c:pt>
                <c:pt idx="26">
                  <c:v>378</c:v>
                </c:pt>
                <c:pt idx="27">
                  <c:v>400</c:v>
                </c:pt>
                <c:pt idx="28">
                  <c:v>420</c:v>
                </c:pt>
                <c:pt idx="29">
                  <c:v>363</c:v>
                </c:pt>
                <c:pt idx="30">
                  <c:v>356</c:v>
                </c:pt>
                <c:pt idx="31">
                  <c:v>334</c:v>
                </c:pt>
                <c:pt idx="32">
                  <c:v>344</c:v>
                </c:pt>
                <c:pt idx="33">
                  <c:v>418</c:v>
                </c:pt>
                <c:pt idx="34">
                  <c:v>367</c:v>
                </c:pt>
                <c:pt idx="35">
                  <c:v>352</c:v>
                </c:pt>
                <c:pt idx="36">
                  <c:v>363</c:v>
                </c:pt>
                <c:pt idx="37">
                  <c:v>371</c:v>
                </c:pt>
                <c:pt idx="38">
                  <c:v>355</c:v>
                </c:pt>
                <c:pt idx="39">
                  <c:v>362</c:v>
                </c:pt>
                <c:pt idx="40">
                  <c:v>396</c:v>
                </c:pt>
                <c:pt idx="41">
                  <c:v>337</c:v>
                </c:pt>
                <c:pt idx="42">
                  <c:v>390</c:v>
                </c:pt>
                <c:pt idx="43">
                  <c:v>378</c:v>
                </c:pt>
                <c:pt idx="44">
                  <c:v>407</c:v>
                </c:pt>
                <c:pt idx="45">
                  <c:v>417</c:v>
                </c:pt>
                <c:pt idx="46">
                  <c:v>383</c:v>
                </c:pt>
                <c:pt idx="47">
                  <c:v>401</c:v>
                </c:pt>
                <c:pt idx="48">
                  <c:v>371</c:v>
                </c:pt>
                <c:pt idx="49">
                  <c:v>374</c:v>
                </c:pt>
                <c:pt idx="50">
                  <c:v>361</c:v>
                </c:pt>
                <c:pt idx="51">
                  <c:v>420</c:v>
                </c:pt>
                <c:pt idx="52">
                  <c:v>366</c:v>
                </c:pt>
                <c:pt idx="53">
                  <c:v>430</c:v>
                </c:pt>
                <c:pt idx="54">
                  <c:v>427</c:v>
                </c:pt>
                <c:pt idx="55">
                  <c:v>398</c:v>
                </c:pt>
                <c:pt idx="56">
                  <c:v>419</c:v>
                </c:pt>
                <c:pt idx="57">
                  <c:v>391</c:v>
                </c:pt>
                <c:pt idx="58">
                  <c:v>393</c:v>
                </c:pt>
                <c:pt idx="59">
                  <c:v>400</c:v>
                </c:pt>
                <c:pt idx="60">
                  <c:v>422</c:v>
                </c:pt>
                <c:pt idx="61">
                  <c:v>432</c:v>
                </c:pt>
                <c:pt idx="62">
                  <c:v>386</c:v>
                </c:pt>
                <c:pt idx="63">
                  <c:v>373</c:v>
                </c:pt>
                <c:pt idx="64">
                  <c:v>391</c:v>
                </c:pt>
                <c:pt idx="65">
                  <c:v>397</c:v>
                </c:pt>
                <c:pt idx="66">
                  <c:v>382</c:v>
                </c:pt>
                <c:pt idx="67">
                  <c:v>390</c:v>
                </c:pt>
                <c:pt idx="68">
                  <c:v>404</c:v>
                </c:pt>
                <c:pt idx="69">
                  <c:v>384</c:v>
                </c:pt>
                <c:pt idx="70">
                  <c:v>391</c:v>
                </c:pt>
                <c:pt idx="71">
                  <c:v>388</c:v>
                </c:pt>
                <c:pt idx="72">
                  <c:v>440</c:v>
                </c:pt>
                <c:pt idx="73">
                  <c:v>451</c:v>
                </c:pt>
                <c:pt idx="74">
                  <c:v>424</c:v>
                </c:pt>
                <c:pt idx="75">
                  <c:v>366</c:v>
                </c:pt>
                <c:pt idx="76">
                  <c:v>412</c:v>
                </c:pt>
                <c:pt idx="77">
                  <c:v>429</c:v>
                </c:pt>
                <c:pt idx="78">
                  <c:v>422</c:v>
                </c:pt>
                <c:pt idx="79">
                  <c:v>404</c:v>
                </c:pt>
                <c:pt idx="80">
                  <c:v>429</c:v>
                </c:pt>
                <c:pt idx="81">
                  <c:v>398</c:v>
                </c:pt>
                <c:pt idx="82">
                  <c:v>404</c:v>
                </c:pt>
                <c:pt idx="83">
                  <c:v>396</c:v>
                </c:pt>
                <c:pt idx="84">
                  <c:v>377</c:v>
                </c:pt>
                <c:pt idx="85">
                  <c:v>446</c:v>
                </c:pt>
                <c:pt idx="86">
                  <c:v>479</c:v>
                </c:pt>
              </c:numCache>
            </c:numRef>
          </c:xVal>
          <c:yVal>
            <c:numRef>
              <c:f>'LR Tibia'!$B$4:$B$90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F-6F42-8054-BA20D38DE1D0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Tibia'!$A$4:$A$90</c:f>
              <c:numCache>
                <c:formatCode>General</c:formatCode>
                <c:ptCount val="87"/>
                <c:pt idx="0">
                  <c:v>384</c:v>
                </c:pt>
                <c:pt idx="1">
                  <c:v>404</c:v>
                </c:pt>
                <c:pt idx="2">
                  <c:v>335</c:v>
                </c:pt>
                <c:pt idx="3">
                  <c:v>395</c:v>
                </c:pt>
                <c:pt idx="4">
                  <c:v>364</c:v>
                </c:pt>
                <c:pt idx="5">
                  <c:v>355</c:v>
                </c:pt>
                <c:pt idx="6">
                  <c:v>362</c:v>
                </c:pt>
                <c:pt idx="7">
                  <c:v>405</c:v>
                </c:pt>
                <c:pt idx="8">
                  <c:v>368</c:v>
                </c:pt>
                <c:pt idx="9">
                  <c:v>355</c:v>
                </c:pt>
                <c:pt idx="10">
                  <c:v>345</c:v>
                </c:pt>
                <c:pt idx="11">
                  <c:v>354</c:v>
                </c:pt>
                <c:pt idx="12">
                  <c:v>360</c:v>
                </c:pt>
                <c:pt idx="13">
                  <c:v>356</c:v>
                </c:pt>
                <c:pt idx="14">
                  <c:v>346</c:v>
                </c:pt>
                <c:pt idx="15">
                  <c:v>356</c:v>
                </c:pt>
                <c:pt idx="16">
                  <c:v>356</c:v>
                </c:pt>
                <c:pt idx="17">
                  <c:v>348</c:v>
                </c:pt>
                <c:pt idx="18">
                  <c:v>363</c:v>
                </c:pt>
                <c:pt idx="19">
                  <c:v>390</c:v>
                </c:pt>
                <c:pt idx="20">
                  <c:v>391</c:v>
                </c:pt>
                <c:pt idx="21">
                  <c:v>365</c:v>
                </c:pt>
                <c:pt idx="22">
                  <c:v>357</c:v>
                </c:pt>
                <c:pt idx="23">
                  <c:v>392</c:v>
                </c:pt>
                <c:pt idx="24">
                  <c:v>364</c:v>
                </c:pt>
                <c:pt idx="25">
                  <c:v>371</c:v>
                </c:pt>
                <c:pt idx="26">
                  <c:v>378</c:v>
                </c:pt>
                <c:pt idx="27">
                  <c:v>400</c:v>
                </c:pt>
                <c:pt idx="28">
                  <c:v>420</c:v>
                </c:pt>
                <c:pt idx="29">
                  <c:v>363</c:v>
                </c:pt>
                <c:pt idx="30">
                  <c:v>356</c:v>
                </c:pt>
                <c:pt idx="31">
                  <c:v>334</c:v>
                </c:pt>
                <c:pt idx="32">
                  <c:v>344</c:v>
                </c:pt>
                <c:pt idx="33">
                  <c:v>418</c:v>
                </c:pt>
                <c:pt idx="34">
                  <c:v>367</c:v>
                </c:pt>
                <c:pt idx="35">
                  <c:v>352</c:v>
                </c:pt>
                <c:pt idx="36">
                  <c:v>363</c:v>
                </c:pt>
                <c:pt idx="37">
                  <c:v>371</c:v>
                </c:pt>
                <c:pt idx="38">
                  <c:v>355</c:v>
                </c:pt>
                <c:pt idx="39">
                  <c:v>362</c:v>
                </c:pt>
                <c:pt idx="40">
                  <c:v>396</c:v>
                </c:pt>
                <c:pt idx="41">
                  <c:v>337</c:v>
                </c:pt>
                <c:pt idx="42">
                  <c:v>390</c:v>
                </c:pt>
                <c:pt idx="43">
                  <c:v>378</c:v>
                </c:pt>
                <c:pt idx="44">
                  <c:v>407</c:v>
                </c:pt>
                <c:pt idx="45">
                  <c:v>417</c:v>
                </c:pt>
                <c:pt idx="46">
                  <c:v>383</c:v>
                </c:pt>
                <c:pt idx="47">
                  <c:v>401</c:v>
                </c:pt>
                <c:pt idx="48">
                  <c:v>371</c:v>
                </c:pt>
                <c:pt idx="49">
                  <c:v>374</c:v>
                </c:pt>
                <c:pt idx="50">
                  <c:v>361</c:v>
                </c:pt>
                <c:pt idx="51">
                  <c:v>420</c:v>
                </c:pt>
                <c:pt idx="52">
                  <c:v>366</c:v>
                </c:pt>
                <c:pt idx="53">
                  <c:v>430</c:v>
                </c:pt>
                <c:pt idx="54">
                  <c:v>427</c:v>
                </c:pt>
                <c:pt idx="55">
                  <c:v>398</c:v>
                </c:pt>
                <c:pt idx="56">
                  <c:v>419</c:v>
                </c:pt>
                <c:pt idx="57">
                  <c:v>391</c:v>
                </c:pt>
                <c:pt idx="58">
                  <c:v>393</c:v>
                </c:pt>
                <c:pt idx="59">
                  <c:v>400</c:v>
                </c:pt>
                <c:pt idx="60">
                  <c:v>422</c:v>
                </c:pt>
                <c:pt idx="61">
                  <c:v>432</c:v>
                </c:pt>
                <c:pt idx="62">
                  <c:v>386</c:v>
                </c:pt>
                <c:pt idx="63">
                  <c:v>373</c:v>
                </c:pt>
                <c:pt idx="64">
                  <c:v>391</c:v>
                </c:pt>
                <c:pt idx="65">
                  <c:v>397</c:v>
                </c:pt>
                <c:pt idx="66">
                  <c:v>382</c:v>
                </c:pt>
                <c:pt idx="67">
                  <c:v>390</c:v>
                </c:pt>
                <c:pt idx="68">
                  <c:v>404</c:v>
                </c:pt>
                <c:pt idx="69">
                  <c:v>384</c:v>
                </c:pt>
                <c:pt idx="70">
                  <c:v>391</c:v>
                </c:pt>
                <c:pt idx="71">
                  <c:v>388</c:v>
                </c:pt>
                <c:pt idx="72">
                  <c:v>440</c:v>
                </c:pt>
                <c:pt idx="73">
                  <c:v>451</c:v>
                </c:pt>
                <c:pt idx="74">
                  <c:v>424</c:v>
                </c:pt>
                <c:pt idx="75">
                  <c:v>366</c:v>
                </c:pt>
                <c:pt idx="76">
                  <c:v>412</c:v>
                </c:pt>
                <c:pt idx="77">
                  <c:v>429</c:v>
                </c:pt>
                <c:pt idx="78">
                  <c:v>422</c:v>
                </c:pt>
                <c:pt idx="79">
                  <c:v>404</c:v>
                </c:pt>
                <c:pt idx="80">
                  <c:v>429</c:v>
                </c:pt>
                <c:pt idx="81">
                  <c:v>398</c:v>
                </c:pt>
                <c:pt idx="82">
                  <c:v>404</c:v>
                </c:pt>
                <c:pt idx="83">
                  <c:v>396</c:v>
                </c:pt>
                <c:pt idx="84">
                  <c:v>377</c:v>
                </c:pt>
                <c:pt idx="85">
                  <c:v>446</c:v>
                </c:pt>
                <c:pt idx="86">
                  <c:v>479</c:v>
                </c:pt>
              </c:numCache>
            </c:numRef>
          </c:xVal>
          <c:yVal>
            <c:numRef>
              <c:f>'LR Tibia'!$C$4:$C$90</c:f>
              <c:numCache>
                <c:formatCode>General</c:formatCode>
                <c:ptCount val="87"/>
                <c:pt idx="0">
                  <c:v>0.55031694546127297</c:v>
                </c:pt>
                <c:pt idx="1">
                  <c:v>0.7992706821048754</c:v>
                </c:pt>
                <c:pt idx="2">
                  <c:v>6.3653187879709777E-2</c:v>
                </c:pt>
                <c:pt idx="3">
                  <c:v>0.70074256745318875</c:v>
                </c:pt>
                <c:pt idx="4">
                  <c:v>0.27332066242874475</c:v>
                </c:pt>
                <c:pt idx="5">
                  <c:v>0.18112477705646163</c:v>
                </c:pt>
                <c:pt idx="6">
                  <c:v>0.25052416210291373</c:v>
                </c:pt>
                <c:pt idx="7">
                  <c:v>0.80856796320382041</c:v>
                </c:pt>
                <c:pt idx="8">
                  <c:v>0.32259286711853774</c:v>
                </c:pt>
                <c:pt idx="9">
                  <c:v>0.18112477705646163</c:v>
                </c:pt>
                <c:pt idx="10">
                  <c:v>0.1092289753424506</c:v>
                </c:pt>
                <c:pt idx="11">
                  <c:v>0.17253951111710741</c:v>
                </c:pt>
                <c:pt idx="12">
                  <c:v>0.22902976292303298</c:v>
                </c:pt>
                <c:pt idx="13">
                  <c:v>0.19003912057567229</c:v>
                </c:pt>
                <c:pt idx="14">
                  <c:v>0.1151022244544954</c:v>
                </c:pt>
                <c:pt idx="15">
                  <c:v>0.19003912057567229</c:v>
                </c:pt>
                <c:pt idx="16">
                  <c:v>0.19003912057567229</c:v>
                </c:pt>
                <c:pt idx="17">
                  <c:v>0.12767518903308744</c:v>
                </c:pt>
                <c:pt idx="18">
                  <c:v>0.26176227298116994</c:v>
                </c:pt>
                <c:pt idx="19">
                  <c:v>0.63550072246536005</c:v>
                </c:pt>
                <c:pt idx="20">
                  <c:v>0.64905278231559793</c:v>
                </c:pt>
                <c:pt idx="21">
                  <c:v>0.28519226009344795</c:v>
                </c:pt>
                <c:pt idx="22">
                  <c:v>0.19928542534774529</c:v>
                </c:pt>
                <c:pt idx="23">
                  <c:v>0.66236867267949695</c:v>
                </c:pt>
                <c:pt idx="24">
                  <c:v>0.27332066242874475</c:v>
                </c:pt>
                <c:pt idx="25">
                  <c:v>0.36241150357226859</c:v>
                </c:pt>
                <c:pt idx="26">
                  <c:v>0.46207649193990369</c:v>
                </c:pt>
                <c:pt idx="27">
                  <c:v>0.7587400317455304</c:v>
                </c:pt>
                <c:pt idx="28">
                  <c:v>0.91097312629483318</c:v>
                </c:pt>
                <c:pt idx="29">
                  <c:v>0.26176227298116994</c:v>
                </c:pt>
                <c:pt idx="30">
                  <c:v>0.19003912057567229</c:v>
                </c:pt>
                <c:pt idx="31">
                  <c:v>6.0226520367324406E-2</c:v>
                </c:pt>
                <c:pt idx="32">
                  <c:v>0.1036203234728519</c:v>
                </c:pt>
                <c:pt idx="33">
                  <c:v>0.90092956551128445</c:v>
                </c:pt>
                <c:pt idx="34">
                  <c:v>0.30983924204580937</c:v>
                </c:pt>
                <c:pt idx="35">
                  <c:v>0.15634029691782994</c:v>
                </c:pt>
                <c:pt idx="36">
                  <c:v>0.26176227298116994</c:v>
                </c:pt>
                <c:pt idx="37">
                  <c:v>0.36241150357226859</c:v>
                </c:pt>
                <c:pt idx="38">
                  <c:v>0.18112477705646163</c:v>
                </c:pt>
                <c:pt idx="39">
                  <c:v>0.25052416210291373</c:v>
                </c:pt>
                <c:pt idx="40">
                  <c:v>0.71296454559036204</c:v>
                </c:pt>
                <c:pt idx="41">
                  <c:v>7.1057500407984531E-2</c:v>
                </c:pt>
                <c:pt idx="42">
                  <c:v>0.63550072246536005</c:v>
                </c:pt>
                <c:pt idx="43">
                  <c:v>0.46207649193990369</c:v>
                </c:pt>
                <c:pt idx="44">
                  <c:v>0.82616831026736082</c:v>
                </c:pt>
                <c:pt idx="45">
                  <c:v>0.89553848546060832</c:v>
                </c:pt>
                <c:pt idx="46">
                  <c:v>0.53567970610542393</c:v>
                </c:pt>
                <c:pt idx="47">
                  <c:v>0.76937290847935158</c:v>
                </c:pt>
                <c:pt idx="48">
                  <c:v>0.36241150357226859</c:v>
                </c:pt>
                <c:pt idx="49">
                  <c:v>0.4042123091580867</c:v>
                </c:pt>
                <c:pt idx="50">
                  <c:v>0.23961193150305959</c:v>
                </c:pt>
                <c:pt idx="51">
                  <c:v>0.91097312629483318</c:v>
                </c:pt>
                <c:pt idx="52">
                  <c:v>0.29736848934020443</c:v>
                </c:pt>
                <c:pt idx="53">
                  <c:v>0.94860592712914982</c:v>
                </c:pt>
                <c:pt idx="54">
                  <c:v>0.9392606898389928</c:v>
                </c:pt>
                <c:pt idx="55">
                  <c:v>0.73649013745519876</c:v>
                </c:pt>
                <c:pt idx="56">
                  <c:v>0.90607160266312703</c:v>
                </c:pt>
                <c:pt idx="57">
                  <c:v>0.64905278231559793</c:v>
                </c:pt>
                <c:pt idx="58">
                  <c:v>0.67543197493392493</c:v>
                </c:pt>
                <c:pt idx="59">
                  <c:v>0.7587400317455304</c:v>
                </c:pt>
                <c:pt idx="60">
                  <c:v>0.92008880370739565</c:v>
                </c:pt>
                <c:pt idx="61">
                  <c:v>0.95406260086058181</c:v>
                </c:pt>
                <c:pt idx="62">
                  <c:v>0.57930730534089225</c:v>
                </c:pt>
                <c:pt idx="63">
                  <c:v>0.39009006001221741</c:v>
                </c:pt>
                <c:pt idx="64">
                  <c:v>0.64905278231559793</c:v>
                </c:pt>
                <c:pt idx="65">
                  <c:v>0.72488333879563904</c:v>
                </c:pt>
                <c:pt idx="66">
                  <c:v>0.52098073986304605</c:v>
                </c:pt>
                <c:pt idx="67">
                  <c:v>0.63550072246536005</c:v>
                </c:pt>
                <c:pt idx="68">
                  <c:v>0.7992706821048754</c:v>
                </c:pt>
                <c:pt idx="69">
                  <c:v>0.55031694546127297</c:v>
                </c:pt>
                <c:pt idx="70">
                  <c:v>0.64905278231559793</c:v>
                </c:pt>
                <c:pt idx="71">
                  <c:v>0.60776080829353318</c:v>
                </c:pt>
                <c:pt idx="72">
                  <c:v>0.97084006592203498</c:v>
                </c:pt>
                <c:pt idx="73">
                  <c:v>0.9845450624523745</c:v>
                </c:pt>
                <c:pt idx="74">
                  <c:v>0.92834452248273192</c:v>
                </c:pt>
                <c:pt idx="75">
                  <c:v>0.29736848934020443</c:v>
                </c:pt>
                <c:pt idx="76">
                  <c:v>0.86455610795207527</c:v>
                </c:pt>
                <c:pt idx="77">
                  <c:v>0.94565273177777631</c:v>
                </c:pt>
                <c:pt idx="78">
                  <c:v>0.92008880370739565</c:v>
                </c:pt>
                <c:pt idx="79">
                  <c:v>0.7992706821048754</c:v>
                </c:pt>
                <c:pt idx="80">
                  <c:v>0.94565273177777631</c:v>
                </c:pt>
                <c:pt idx="81">
                  <c:v>0.73649013745519876</c:v>
                </c:pt>
                <c:pt idx="82">
                  <c:v>0.7992706821048754</c:v>
                </c:pt>
                <c:pt idx="83">
                  <c:v>0.71296454559036204</c:v>
                </c:pt>
                <c:pt idx="84">
                  <c:v>0.44745090272625737</c:v>
                </c:pt>
                <c:pt idx="85">
                  <c:v>0.97935262128693457</c:v>
                </c:pt>
                <c:pt idx="86">
                  <c:v>0.99699946162902064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F-6F42-8054-BA20D38D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Tibia'!$A$3</c:f>
              <c:strCache>
                <c:ptCount val="1"/>
                <c:pt idx="0">
                  <c:v>Tibia(mm)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Tibia'!$B$3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Dot</a:t>
            </a:r>
            <a:r>
              <a:rPr lang="en-US" sz="2400" b="1" baseline="0"/>
              <a:t> Plot and 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Fibula'!$B$3</c:f>
              <c:strCache>
                <c:ptCount val="1"/>
                <c:pt idx="0">
                  <c:v>Sex (0 = female, 1= male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 Fibula'!$A$4:$A$90</c:f>
              <c:numCache>
                <c:formatCode>General</c:formatCode>
                <c:ptCount val="87"/>
                <c:pt idx="0">
                  <c:v>368</c:v>
                </c:pt>
                <c:pt idx="1">
                  <c:v>390</c:v>
                </c:pt>
                <c:pt idx="2">
                  <c:v>322</c:v>
                </c:pt>
                <c:pt idx="3">
                  <c:v>375</c:v>
                </c:pt>
                <c:pt idx="4">
                  <c:v>364</c:v>
                </c:pt>
                <c:pt idx="5">
                  <c:v>342</c:v>
                </c:pt>
                <c:pt idx="6">
                  <c:v>360</c:v>
                </c:pt>
                <c:pt idx="7">
                  <c:v>401</c:v>
                </c:pt>
                <c:pt idx="8">
                  <c:v>352</c:v>
                </c:pt>
                <c:pt idx="9">
                  <c:v>361</c:v>
                </c:pt>
                <c:pt idx="10">
                  <c:v>344</c:v>
                </c:pt>
                <c:pt idx="11">
                  <c:v>353</c:v>
                </c:pt>
                <c:pt idx="12">
                  <c:v>347</c:v>
                </c:pt>
                <c:pt idx="13">
                  <c:v>348</c:v>
                </c:pt>
                <c:pt idx="14">
                  <c:v>336</c:v>
                </c:pt>
                <c:pt idx="15">
                  <c:v>347</c:v>
                </c:pt>
                <c:pt idx="16">
                  <c:v>348</c:v>
                </c:pt>
                <c:pt idx="17">
                  <c:v>344</c:v>
                </c:pt>
                <c:pt idx="18">
                  <c:v>353</c:v>
                </c:pt>
                <c:pt idx="19">
                  <c:v>374</c:v>
                </c:pt>
                <c:pt idx="20">
                  <c:v>381</c:v>
                </c:pt>
                <c:pt idx="21">
                  <c:v>362</c:v>
                </c:pt>
                <c:pt idx="22">
                  <c:v>339</c:v>
                </c:pt>
                <c:pt idx="23">
                  <c:v>383</c:v>
                </c:pt>
                <c:pt idx="24">
                  <c:v>358</c:v>
                </c:pt>
                <c:pt idx="25">
                  <c:v>364</c:v>
                </c:pt>
                <c:pt idx="26">
                  <c:v>365</c:v>
                </c:pt>
                <c:pt idx="27">
                  <c:v>382</c:v>
                </c:pt>
                <c:pt idx="28">
                  <c:v>407</c:v>
                </c:pt>
                <c:pt idx="29">
                  <c:v>355</c:v>
                </c:pt>
                <c:pt idx="30">
                  <c:v>356</c:v>
                </c:pt>
                <c:pt idx="31">
                  <c:v>318</c:v>
                </c:pt>
                <c:pt idx="32">
                  <c:v>334</c:v>
                </c:pt>
                <c:pt idx="33">
                  <c:v>407</c:v>
                </c:pt>
                <c:pt idx="34">
                  <c:v>364</c:v>
                </c:pt>
                <c:pt idx="35">
                  <c:v>341</c:v>
                </c:pt>
                <c:pt idx="36">
                  <c:v>350</c:v>
                </c:pt>
                <c:pt idx="37">
                  <c:v>358</c:v>
                </c:pt>
                <c:pt idx="38">
                  <c:v>352</c:v>
                </c:pt>
                <c:pt idx="39">
                  <c:v>352</c:v>
                </c:pt>
                <c:pt idx="40">
                  <c:v>385</c:v>
                </c:pt>
                <c:pt idx="41">
                  <c:v>338</c:v>
                </c:pt>
                <c:pt idx="42">
                  <c:v>381</c:v>
                </c:pt>
                <c:pt idx="43">
                  <c:v>371</c:v>
                </c:pt>
                <c:pt idx="44">
                  <c:v>397</c:v>
                </c:pt>
                <c:pt idx="45">
                  <c:v>412</c:v>
                </c:pt>
                <c:pt idx="46">
                  <c:v>387</c:v>
                </c:pt>
                <c:pt idx="47">
                  <c:v>390</c:v>
                </c:pt>
                <c:pt idx="48">
                  <c:v>366</c:v>
                </c:pt>
                <c:pt idx="49">
                  <c:v>366</c:v>
                </c:pt>
                <c:pt idx="50">
                  <c:v>365</c:v>
                </c:pt>
                <c:pt idx="51">
                  <c:v>415</c:v>
                </c:pt>
                <c:pt idx="52">
                  <c:v>361</c:v>
                </c:pt>
                <c:pt idx="53">
                  <c:v>417</c:v>
                </c:pt>
                <c:pt idx="54">
                  <c:v>423</c:v>
                </c:pt>
                <c:pt idx="55">
                  <c:v>400</c:v>
                </c:pt>
                <c:pt idx="56">
                  <c:v>418</c:v>
                </c:pt>
                <c:pt idx="57">
                  <c:v>381</c:v>
                </c:pt>
                <c:pt idx="58">
                  <c:v>390</c:v>
                </c:pt>
                <c:pt idx="59">
                  <c:v>393</c:v>
                </c:pt>
                <c:pt idx="60">
                  <c:v>416</c:v>
                </c:pt>
                <c:pt idx="61">
                  <c:v>445</c:v>
                </c:pt>
                <c:pt idx="62">
                  <c:v>370</c:v>
                </c:pt>
                <c:pt idx="63">
                  <c:v>374</c:v>
                </c:pt>
                <c:pt idx="64">
                  <c:v>388</c:v>
                </c:pt>
                <c:pt idx="65">
                  <c:v>395</c:v>
                </c:pt>
                <c:pt idx="66">
                  <c:v>378</c:v>
                </c:pt>
                <c:pt idx="67">
                  <c:v>387</c:v>
                </c:pt>
                <c:pt idx="68">
                  <c:v>389</c:v>
                </c:pt>
                <c:pt idx="69">
                  <c:v>382</c:v>
                </c:pt>
                <c:pt idx="70">
                  <c:v>385</c:v>
                </c:pt>
                <c:pt idx="71">
                  <c:v>377</c:v>
                </c:pt>
                <c:pt idx="72">
                  <c:v>435</c:v>
                </c:pt>
                <c:pt idx="73">
                  <c:v>433</c:v>
                </c:pt>
                <c:pt idx="74">
                  <c:v>405</c:v>
                </c:pt>
                <c:pt idx="75">
                  <c:v>356</c:v>
                </c:pt>
                <c:pt idx="76">
                  <c:v>399</c:v>
                </c:pt>
                <c:pt idx="77">
                  <c:v>420</c:v>
                </c:pt>
                <c:pt idx="78">
                  <c:v>424</c:v>
                </c:pt>
                <c:pt idx="79">
                  <c:v>390</c:v>
                </c:pt>
                <c:pt idx="80">
                  <c:v>420</c:v>
                </c:pt>
                <c:pt idx="81">
                  <c:v>386</c:v>
                </c:pt>
                <c:pt idx="82">
                  <c:v>385</c:v>
                </c:pt>
                <c:pt idx="83">
                  <c:v>393</c:v>
                </c:pt>
                <c:pt idx="84">
                  <c:v>362</c:v>
                </c:pt>
                <c:pt idx="85">
                  <c:v>427</c:v>
                </c:pt>
                <c:pt idx="86">
                  <c:v>466</c:v>
                </c:pt>
              </c:numCache>
            </c:numRef>
          </c:xVal>
          <c:yVal>
            <c:numRef>
              <c:f>'LR Fibula'!$B$4:$B$90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0141-90D2-30E8C2A5E99C}"/>
            </c:ext>
          </c:extLst>
        </c:ser>
        <c:ser>
          <c:idx val="1"/>
          <c:order val="1"/>
          <c:tx>
            <c:v>Logistic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 Fibula'!$A$4:$A$90</c:f>
              <c:numCache>
                <c:formatCode>General</c:formatCode>
                <c:ptCount val="87"/>
                <c:pt idx="0">
                  <c:v>368</c:v>
                </c:pt>
                <c:pt idx="1">
                  <c:v>390</c:v>
                </c:pt>
                <c:pt idx="2">
                  <c:v>322</c:v>
                </c:pt>
                <c:pt idx="3">
                  <c:v>375</c:v>
                </c:pt>
                <c:pt idx="4">
                  <c:v>364</c:v>
                </c:pt>
                <c:pt idx="5">
                  <c:v>342</c:v>
                </c:pt>
                <c:pt idx="6">
                  <c:v>360</c:v>
                </c:pt>
                <c:pt idx="7">
                  <c:v>401</c:v>
                </c:pt>
                <c:pt idx="8">
                  <c:v>352</c:v>
                </c:pt>
                <c:pt idx="9">
                  <c:v>361</c:v>
                </c:pt>
                <c:pt idx="10">
                  <c:v>344</c:v>
                </c:pt>
                <c:pt idx="11">
                  <c:v>353</c:v>
                </c:pt>
                <c:pt idx="12">
                  <c:v>347</c:v>
                </c:pt>
                <c:pt idx="13">
                  <c:v>348</c:v>
                </c:pt>
                <c:pt idx="14">
                  <c:v>336</c:v>
                </c:pt>
                <c:pt idx="15">
                  <c:v>347</c:v>
                </c:pt>
                <c:pt idx="16">
                  <c:v>348</c:v>
                </c:pt>
                <c:pt idx="17">
                  <c:v>344</c:v>
                </c:pt>
                <c:pt idx="18">
                  <c:v>353</c:v>
                </c:pt>
                <c:pt idx="19">
                  <c:v>374</c:v>
                </c:pt>
                <c:pt idx="20">
                  <c:v>381</c:v>
                </c:pt>
                <c:pt idx="21">
                  <c:v>362</c:v>
                </c:pt>
                <c:pt idx="22">
                  <c:v>339</c:v>
                </c:pt>
                <c:pt idx="23">
                  <c:v>383</c:v>
                </c:pt>
                <c:pt idx="24">
                  <c:v>358</c:v>
                </c:pt>
                <c:pt idx="25">
                  <c:v>364</c:v>
                </c:pt>
                <c:pt idx="26">
                  <c:v>365</c:v>
                </c:pt>
                <c:pt idx="27">
                  <c:v>382</c:v>
                </c:pt>
                <c:pt idx="28">
                  <c:v>407</c:v>
                </c:pt>
                <c:pt idx="29">
                  <c:v>355</c:v>
                </c:pt>
                <c:pt idx="30">
                  <c:v>356</c:v>
                </c:pt>
                <c:pt idx="31">
                  <c:v>318</c:v>
                </c:pt>
                <c:pt idx="32">
                  <c:v>334</c:v>
                </c:pt>
                <c:pt idx="33">
                  <c:v>407</c:v>
                </c:pt>
                <c:pt idx="34">
                  <c:v>364</c:v>
                </c:pt>
                <c:pt idx="35">
                  <c:v>341</c:v>
                </c:pt>
                <c:pt idx="36">
                  <c:v>350</c:v>
                </c:pt>
                <c:pt idx="37">
                  <c:v>358</c:v>
                </c:pt>
                <c:pt idx="38">
                  <c:v>352</c:v>
                </c:pt>
                <c:pt idx="39">
                  <c:v>352</c:v>
                </c:pt>
                <c:pt idx="40">
                  <c:v>385</c:v>
                </c:pt>
                <c:pt idx="41">
                  <c:v>338</c:v>
                </c:pt>
                <c:pt idx="42">
                  <c:v>381</c:v>
                </c:pt>
                <c:pt idx="43">
                  <c:v>371</c:v>
                </c:pt>
                <c:pt idx="44">
                  <c:v>397</c:v>
                </c:pt>
                <c:pt idx="45">
                  <c:v>412</c:v>
                </c:pt>
                <c:pt idx="46">
                  <c:v>387</c:v>
                </c:pt>
                <c:pt idx="47">
                  <c:v>390</c:v>
                </c:pt>
                <c:pt idx="48">
                  <c:v>366</c:v>
                </c:pt>
                <c:pt idx="49">
                  <c:v>366</c:v>
                </c:pt>
                <c:pt idx="50">
                  <c:v>365</c:v>
                </c:pt>
                <c:pt idx="51">
                  <c:v>415</c:v>
                </c:pt>
                <c:pt idx="52">
                  <c:v>361</c:v>
                </c:pt>
                <c:pt idx="53">
                  <c:v>417</c:v>
                </c:pt>
                <c:pt idx="54">
                  <c:v>423</c:v>
                </c:pt>
                <c:pt idx="55">
                  <c:v>400</c:v>
                </c:pt>
                <c:pt idx="56">
                  <c:v>418</c:v>
                </c:pt>
                <c:pt idx="57">
                  <c:v>381</c:v>
                </c:pt>
                <c:pt idx="58">
                  <c:v>390</c:v>
                </c:pt>
                <c:pt idx="59">
                  <c:v>393</c:v>
                </c:pt>
                <c:pt idx="60">
                  <c:v>416</c:v>
                </c:pt>
                <c:pt idx="61">
                  <c:v>445</c:v>
                </c:pt>
                <c:pt idx="62">
                  <c:v>370</c:v>
                </c:pt>
                <c:pt idx="63">
                  <c:v>374</c:v>
                </c:pt>
                <c:pt idx="64">
                  <c:v>388</c:v>
                </c:pt>
                <c:pt idx="65">
                  <c:v>395</c:v>
                </c:pt>
                <c:pt idx="66">
                  <c:v>378</c:v>
                </c:pt>
                <c:pt idx="67">
                  <c:v>387</c:v>
                </c:pt>
                <c:pt idx="68">
                  <c:v>389</c:v>
                </c:pt>
                <c:pt idx="69">
                  <c:v>382</c:v>
                </c:pt>
                <c:pt idx="70">
                  <c:v>385</c:v>
                </c:pt>
                <c:pt idx="71">
                  <c:v>377</c:v>
                </c:pt>
                <c:pt idx="72">
                  <c:v>435</c:v>
                </c:pt>
                <c:pt idx="73">
                  <c:v>433</c:v>
                </c:pt>
                <c:pt idx="74">
                  <c:v>405</c:v>
                </c:pt>
                <c:pt idx="75">
                  <c:v>356</c:v>
                </c:pt>
                <c:pt idx="76">
                  <c:v>399</c:v>
                </c:pt>
                <c:pt idx="77">
                  <c:v>420</c:v>
                </c:pt>
                <c:pt idx="78">
                  <c:v>424</c:v>
                </c:pt>
                <c:pt idx="79">
                  <c:v>390</c:v>
                </c:pt>
                <c:pt idx="80">
                  <c:v>420</c:v>
                </c:pt>
                <c:pt idx="81">
                  <c:v>386</c:v>
                </c:pt>
                <c:pt idx="82">
                  <c:v>385</c:v>
                </c:pt>
                <c:pt idx="83">
                  <c:v>393</c:v>
                </c:pt>
                <c:pt idx="84">
                  <c:v>362</c:v>
                </c:pt>
                <c:pt idx="85">
                  <c:v>427</c:v>
                </c:pt>
                <c:pt idx="86">
                  <c:v>466</c:v>
                </c:pt>
              </c:numCache>
            </c:numRef>
          </c:xVal>
          <c:yVal>
            <c:numRef>
              <c:f>'LR Fibula'!$C$4:$C$90</c:f>
              <c:numCache>
                <c:formatCode>General</c:formatCode>
                <c:ptCount val="87"/>
                <c:pt idx="0">
                  <c:v>0.41773846158498606</c:v>
                </c:pt>
                <c:pt idx="1">
                  <c:v>0.7760416194359121</c:v>
                </c:pt>
                <c:pt idx="2">
                  <c:v>2.5961177118848003E-2</c:v>
                </c:pt>
                <c:pt idx="3">
                  <c:v>0.54215264727272217</c:v>
                </c:pt>
                <c:pt idx="4">
                  <c:v>0.3501469612626113</c:v>
                </c:pt>
                <c:pt idx="5">
                  <c:v>0.10036248990550063</c:v>
                </c:pt>
                <c:pt idx="6">
                  <c:v>0.28808101113698642</c:v>
                </c:pt>
                <c:pt idx="7">
                  <c:v>0.88392656811730297</c:v>
                </c:pt>
                <c:pt idx="8">
                  <c:v>0.18582338823935754</c:v>
                </c:pt>
                <c:pt idx="9">
                  <c:v>0.30298151823418701</c:v>
                </c:pt>
                <c:pt idx="10">
                  <c:v>0.11404845774273932</c:v>
                </c:pt>
                <c:pt idx="11">
                  <c:v>0.19689761500919081</c:v>
                </c:pt>
                <c:pt idx="12">
                  <c:v>0.13760905160137682</c:v>
                </c:pt>
                <c:pt idx="13">
                  <c:v>0.1463263318777876</c:v>
                </c:pt>
                <c:pt idx="14">
                  <c:v>6.7691885143351616E-2</c:v>
                </c:pt>
                <c:pt idx="15">
                  <c:v>0.13760905160137682</c:v>
                </c:pt>
                <c:pt idx="16">
                  <c:v>0.1463263318777876</c:v>
                </c:pt>
                <c:pt idx="17">
                  <c:v>0.11404845774273932</c:v>
                </c:pt>
                <c:pt idx="18">
                  <c:v>0.19689761500919081</c:v>
                </c:pt>
                <c:pt idx="19">
                  <c:v>0.52433812159308002</c:v>
                </c:pt>
                <c:pt idx="20">
                  <c:v>0.64531429643519722</c:v>
                </c:pt>
                <c:pt idx="21">
                  <c:v>0.31830813751364934</c:v>
                </c:pt>
                <c:pt idx="22">
                  <c:v>8.2568458316611498E-2</c:v>
                </c:pt>
                <c:pt idx="23">
                  <c:v>0.67736092655375313</c:v>
                </c:pt>
                <c:pt idx="24">
                  <c:v>0.25963107075307051</c:v>
                </c:pt>
                <c:pt idx="25">
                  <c:v>0.3501469612626113</c:v>
                </c:pt>
                <c:pt idx="26">
                  <c:v>0.36660459497783299</c:v>
                </c:pt>
                <c:pt idx="27">
                  <c:v>0.66152279671306857</c:v>
                </c:pt>
                <c:pt idx="28">
                  <c:v>0.9212638893120586</c:v>
                </c:pt>
                <c:pt idx="29">
                  <c:v>0.22052083457017657</c:v>
                </c:pt>
                <c:pt idx="30">
                  <c:v>0.23307092775976443</c:v>
                </c:pt>
                <c:pt idx="31">
                  <c:v>1.9624092891273696E-2</c:v>
                </c:pt>
                <c:pt idx="32">
                  <c:v>5.9197072349587862E-2</c:v>
                </c:pt>
                <c:pt idx="33">
                  <c:v>0.9212638893120586</c:v>
                </c:pt>
                <c:pt idx="34">
                  <c:v>0.3501469612626113</c:v>
                </c:pt>
                <c:pt idx="35">
                  <c:v>9.4081692313198614E-2</c:v>
                </c:pt>
                <c:pt idx="36">
                  <c:v>0.16512969865196966</c:v>
                </c:pt>
                <c:pt idx="37">
                  <c:v>0.25963107075307051</c:v>
                </c:pt>
                <c:pt idx="38">
                  <c:v>0.18582338823935754</c:v>
                </c:pt>
                <c:pt idx="39">
                  <c:v>0.18582338823935754</c:v>
                </c:pt>
                <c:pt idx="40">
                  <c:v>0.70782305238898668</c:v>
                </c:pt>
                <c:pt idx="41">
                  <c:v>7.7305542517933395E-2</c:v>
                </c:pt>
                <c:pt idx="42">
                  <c:v>0.64531429643519722</c:v>
                </c:pt>
                <c:pt idx="43">
                  <c:v>0.4707042561131653</c:v>
                </c:pt>
                <c:pt idx="44">
                  <c:v>0.85117186217155028</c:v>
                </c:pt>
                <c:pt idx="45">
                  <c:v>0.94361717807066081</c:v>
                </c:pt>
                <c:pt idx="46">
                  <c:v>0.7365277932726273</c:v>
                </c:pt>
                <c:pt idx="47">
                  <c:v>0.7760416194359121</c:v>
                </c:pt>
                <c:pt idx="48">
                  <c:v>0.38337942161384142</c:v>
                </c:pt>
                <c:pt idx="49">
                  <c:v>0.38337942161384142</c:v>
                </c:pt>
                <c:pt idx="50">
                  <c:v>0.36660459497783299</c:v>
                </c:pt>
                <c:pt idx="51">
                  <c:v>0.9540123110661477</c:v>
                </c:pt>
                <c:pt idx="52">
                  <c:v>0.30298151823418701</c:v>
                </c:pt>
                <c:pt idx="53">
                  <c:v>0.95990056288356207</c:v>
                </c:pt>
                <c:pt idx="54">
                  <c:v>0.97353114515787331</c:v>
                </c:pt>
                <c:pt idx="55">
                  <c:v>0.8763779683646955</c:v>
                </c:pt>
                <c:pt idx="56">
                  <c:v>0.96256695218178578</c:v>
                </c:pt>
                <c:pt idx="57">
                  <c:v>0.64531429643519722</c:v>
                </c:pt>
                <c:pt idx="58">
                  <c:v>0.7760416194359121</c:v>
                </c:pt>
                <c:pt idx="59">
                  <c:v>0.81114889786519462</c:v>
                </c:pt>
                <c:pt idx="60">
                  <c:v>0.95705271846346063</c:v>
                </c:pt>
                <c:pt idx="61">
                  <c:v>0.99440221710336096</c:v>
                </c:pt>
                <c:pt idx="62">
                  <c:v>0.45291502205145223</c:v>
                </c:pt>
                <c:pt idx="63">
                  <c:v>0.52433812159308002</c:v>
                </c:pt>
                <c:pt idx="64">
                  <c:v>0.75018165763801992</c:v>
                </c:pt>
                <c:pt idx="65">
                  <c:v>0.83211023242056614</c:v>
                </c:pt>
                <c:pt idx="66">
                  <c:v>0.59477930898674425</c:v>
                </c:pt>
                <c:pt idx="67">
                  <c:v>0.7365277932726273</c:v>
                </c:pt>
                <c:pt idx="68">
                  <c:v>0.76335528496127814</c:v>
                </c:pt>
                <c:pt idx="69">
                  <c:v>0.66152279671306857</c:v>
                </c:pt>
                <c:pt idx="70">
                  <c:v>0.70782305238898668</c:v>
                </c:pt>
                <c:pt idx="71">
                  <c:v>0.57741638599008505</c:v>
                </c:pt>
                <c:pt idx="72">
                  <c:v>0.9886143259634016</c:v>
                </c:pt>
                <c:pt idx="73">
                  <c:v>0.98688483085097201</c:v>
                </c:pt>
                <c:pt idx="74">
                  <c:v>0.91023274584664837</c:v>
                </c:pt>
                <c:pt idx="75">
                  <c:v>0.23307092775976443</c:v>
                </c:pt>
                <c:pt idx="76">
                  <c:v>0.86841154128028875</c:v>
                </c:pt>
                <c:pt idx="77">
                  <c:v>0.9673973022276583</c:v>
                </c:pt>
                <c:pt idx="78">
                  <c:v>0.97531448519880259</c:v>
                </c:pt>
                <c:pt idx="79">
                  <c:v>0.7760416194359121</c:v>
                </c:pt>
                <c:pt idx="80">
                  <c:v>0.9673973022276583</c:v>
                </c:pt>
                <c:pt idx="81">
                  <c:v>0.72240381751598015</c:v>
                </c:pt>
                <c:pt idx="82">
                  <c:v>0.70782305238898668</c:v>
                </c:pt>
                <c:pt idx="83">
                  <c:v>0.81114889786519462</c:v>
                </c:pt>
                <c:pt idx="84">
                  <c:v>0.31830813751364934</c:v>
                </c:pt>
                <c:pt idx="85">
                  <c:v>0.97998960690442771</c:v>
                </c:pt>
                <c:pt idx="86">
                  <c:v>0.99874954802914662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0141-90D2-30E8C2A5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0704"/>
        <c:axId val="593033584"/>
      </c:scatterChart>
      <c:valAx>
        <c:axId val="1036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Fibula'!$A$3</c:f>
              <c:strCache>
                <c:ptCount val="1"/>
                <c:pt idx="0">
                  <c:v>Fibula(mm)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3584"/>
        <c:crosses val="autoZero"/>
        <c:crossBetween val="midCat"/>
      </c:valAx>
      <c:valAx>
        <c:axId val="59303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'LR Fibula'!$B$3</c:f>
              <c:strCache>
                <c:ptCount val="1"/>
                <c:pt idx="0">
                  <c:v>Sex (0 = female, 1= male 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g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76200</xdr:rowOff>
    </xdr:from>
    <xdr:to>
      <xdr:col>5</xdr:col>
      <xdr:colOff>524934</xdr:colOff>
      <xdr:row>62</xdr:row>
      <xdr:rowOff>2547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A33E2-02A1-B241-B32A-EADF22CA4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1" y="1498600"/>
          <a:ext cx="7779173" cy="886714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1097280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7A3DE-6F1D-0C46-BB0E-2DF4D4EA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8</xdr:col>
      <xdr:colOff>1097280</xdr:colOff>
      <xdr:row>45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B53A7-B10F-F943-9433-D98CBB9E7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8</xdr:col>
      <xdr:colOff>1148080</xdr:colOff>
      <xdr:row>65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C603DF-CF68-4E47-84FA-2636468A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995680</xdr:colOff>
      <xdr:row>64</xdr:row>
      <xdr:rowOff>182880</xdr:rowOff>
    </xdr:from>
    <xdr:to>
      <xdr:col>14</xdr:col>
      <xdr:colOff>1857587</xdr:colOff>
      <xdr:row>111</xdr:row>
      <xdr:rowOff>158334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1CFDB-03FE-8C44-899B-FB057837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400" y="12730480"/>
          <a:ext cx="7760547" cy="9160094"/>
        </a:xfrm>
        <a:prstGeom prst="rect">
          <a:avLst/>
        </a:prstGeom>
      </xdr:spPr>
    </xdr:pic>
    <xdr:clientData/>
  </xdr:twoCellAnchor>
  <xdr:twoCellAnchor>
    <xdr:from>
      <xdr:col>10</xdr:col>
      <xdr:colOff>658707</xdr:colOff>
      <xdr:row>15</xdr:row>
      <xdr:rowOff>142240</xdr:rowOff>
    </xdr:from>
    <xdr:to>
      <xdr:col>13</xdr:col>
      <xdr:colOff>550334</xdr:colOff>
      <xdr:row>30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93FCD-1CBF-8143-91E0-82424BAA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1731433</xdr:colOff>
      <xdr:row>5</xdr:row>
      <xdr:rowOff>76199</xdr:rowOff>
    </xdr:from>
    <xdr:to>
      <xdr:col>12</xdr:col>
      <xdr:colOff>1193800</xdr:colOff>
      <xdr:row>18</xdr:row>
      <xdr:rowOff>93132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501488-C90F-FA4C-A3AA-2A4C864C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1155699</xdr:colOff>
      <xdr:row>21</xdr:row>
      <xdr:rowOff>135466</xdr:rowOff>
    </xdr:from>
    <xdr:to>
      <xdr:col>8</xdr:col>
      <xdr:colOff>791632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401E7-91F9-1740-B925-0727CE7A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1132418</xdr:colOff>
      <xdr:row>18</xdr:row>
      <xdr:rowOff>14815</xdr:rowOff>
    </xdr:from>
    <xdr:to>
      <xdr:col>12</xdr:col>
      <xdr:colOff>560917</xdr:colOff>
      <xdr:row>44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9F8D-40D8-7841-AD4F-7123427D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42335</xdr:colOff>
      <xdr:row>17</xdr:row>
      <xdr:rowOff>99482</xdr:rowOff>
    </xdr:from>
    <xdr:to>
      <xdr:col>14</xdr:col>
      <xdr:colOff>349251</xdr:colOff>
      <xdr:row>44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49BE3-60BD-9D44-B0F7-74B77B82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35983</xdr:rowOff>
    </xdr:from>
    <xdr:to>
      <xdr:col>13</xdr:col>
      <xdr:colOff>687917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EECF6-CDFC-FD42-A446-1E2B5865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338668</xdr:colOff>
      <xdr:row>16</xdr:row>
      <xdr:rowOff>152399</xdr:rowOff>
    </xdr:from>
    <xdr:to>
      <xdr:col>13</xdr:col>
      <xdr:colOff>645584</xdr:colOff>
      <xdr:row>43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B6D18-DD03-4743-9504-8CF1038A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433918</xdr:colOff>
      <xdr:row>17</xdr:row>
      <xdr:rowOff>46566</xdr:rowOff>
    </xdr:from>
    <xdr:to>
      <xdr:col>13</xdr:col>
      <xdr:colOff>740834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0DE0-1EAA-2244-93EF-A61EC3BAE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15</xdr:row>
      <xdr:rowOff>184148</xdr:rowOff>
    </xdr:from>
    <xdr:to>
      <xdr:col>11</xdr:col>
      <xdr:colOff>560916</xdr:colOff>
      <xdr:row>42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F4CFE-5C41-C54C-B5FB-02CFE793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360680</xdr:colOff>
      <xdr:row>18</xdr:row>
      <xdr:rowOff>55880</xdr:rowOff>
    </xdr:from>
    <xdr:to>
      <xdr:col>23</xdr:col>
      <xdr:colOff>279159</xdr:colOff>
      <xdr:row>65</xdr:row>
      <xdr:rowOff>31334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537EDF-8446-3D4C-B32D-F01BB9452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537" y="3829594"/>
          <a:ext cx="7756193" cy="93553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18</xdr:row>
      <xdr:rowOff>146050</xdr:rowOff>
    </xdr:from>
    <xdr:to>
      <xdr:col>19</xdr:col>
      <xdr:colOff>800100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74539-03AC-E84F-97AB-F958162F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utdanacenter.org/mathtoolkit/mmacd/curric/pr/pdf/pr-tg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utdanacenter.org/mathtoolkit/mmacd/curric/pr/pdf/pr-t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nacenter.org/mathtoolkit/mmacd/curric/pr/pdf/pr-t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97F3-6CB5-194B-A32C-D378BFD8EFCD}">
  <dimension ref="B4:L7"/>
  <sheetViews>
    <sheetView tabSelected="1" topLeftCell="A22" zoomScale="125" zoomScaleNormal="125" workbookViewId="0">
      <selection activeCell="J56" sqref="J56"/>
    </sheetView>
  </sheetViews>
  <sheetFormatPr baseColWidth="10" defaultRowHeight="13"/>
  <cols>
    <col min="2" max="2" width="17.6640625" customWidth="1"/>
    <col min="3" max="3" width="25.1640625" customWidth="1"/>
    <col min="4" max="4" width="27" customWidth="1"/>
    <col min="5" max="5" width="25.1640625" customWidth="1"/>
    <col min="6" max="8" width="24.1640625" customWidth="1"/>
    <col min="9" max="9" width="25.83203125" customWidth="1"/>
    <col min="11" max="11" width="24.33203125" customWidth="1"/>
    <col min="12" max="12" width="14.83203125" customWidth="1"/>
  </cols>
  <sheetData>
    <row r="4" spans="2:12" ht="18">
      <c r="B4" s="33"/>
      <c r="C4" s="18" t="s">
        <v>14</v>
      </c>
      <c r="D4" s="19" t="s">
        <v>15</v>
      </c>
      <c r="E4" s="20" t="s">
        <v>16</v>
      </c>
      <c r="F4" s="21" t="s">
        <v>17</v>
      </c>
      <c r="G4" s="22" t="s">
        <v>18</v>
      </c>
      <c r="H4" s="23" t="s">
        <v>19</v>
      </c>
      <c r="I4" s="24" t="s">
        <v>20</v>
      </c>
      <c r="K4" s="3" t="s">
        <v>21</v>
      </c>
      <c r="L4" s="7">
        <v>10.591576949261134</v>
      </c>
    </row>
    <row r="5" spans="2:12" ht="18">
      <c r="B5" s="32" t="s">
        <v>11</v>
      </c>
      <c r="C5" s="25">
        <v>171.45977011494253</v>
      </c>
      <c r="D5" s="26">
        <v>327.64367816091954</v>
      </c>
      <c r="E5" s="27">
        <v>248.90804597701148</v>
      </c>
      <c r="F5" s="28">
        <v>266.42528735632186</v>
      </c>
      <c r="G5" s="29">
        <v>464.62068965517244</v>
      </c>
      <c r="H5" s="30">
        <v>386.20689655172413</v>
      </c>
      <c r="I5" s="31">
        <v>378.16091954022988</v>
      </c>
    </row>
    <row r="6" spans="2:12" ht="18">
      <c r="B6" s="32" t="s">
        <v>12</v>
      </c>
      <c r="C6" s="25">
        <v>177.89361702127658</v>
      </c>
      <c r="D6" s="26">
        <v>342.57446808510639</v>
      </c>
      <c r="E6" s="27">
        <v>261.06382978723406</v>
      </c>
      <c r="F6" s="28">
        <v>278.61702127659572</v>
      </c>
      <c r="G6" s="29">
        <v>481.85106382978722</v>
      </c>
      <c r="H6" s="30">
        <v>401.61702127659572</v>
      </c>
      <c r="I6" s="31">
        <v>394.531914893617</v>
      </c>
    </row>
    <row r="7" spans="2:12" ht="18">
      <c r="B7" s="32" t="s">
        <v>13</v>
      </c>
      <c r="C7" s="25">
        <v>163.9</v>
      </c>
      <c r="D7" s="26">
        <v>310.10000000000002</v>
      </c>
      <c r="E7" s="27">
        <v>234.625</v>
      </c>
      <c r="F7" s="28">
        <v>252.1</v>
      </c>
      <c r="G7" s="29">
        <v>444.375</v>
      </c>
      <c r="H7" s="30">
        <v>368.1</v>
      </c>
      <c r="I7" s="31">
        <v>358.92500000000001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C7FD-9C97-7248-9037-725CFF0B3453}">
  <dimension ref="A2:S92"/>
  <sheetViews>
    <sheetView zoomScale="150" zoomScaleNormal="150" workbookViewId="0">
      <selection activeCell="A2" sqref="A2"/>
    </sheetView>
  </sheetViews>
  <sheetFormatPr baseColWidth="10" defaultColWidth="14.5" defaultRowHeight="15.75" customHeight="1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10" max="10" width="27" customWidth="1"/>
    <col min="12" max="12" width="25.5" customWidth="1"/>
    <col min="13" max="13" width="23.83203125" customWidth="1"/>
    <col min="14" max="14" width="26.6640625" customWidth="1"/>
    <col min="15" max="15" width="26" customWidth="1"/>
    <col min="16" max="16" width="22.1640625" customWidth="1"/>
    <col min="17" max="17" width="24.33203125" customWidth="1"/>
    <col min="18" max="18" width="21.6640625" customWidth="1"/>
    <col min="19" max="19" width="23.1640625" customWidth="1"/>
  </cols>
  <sheetData>
    <row r="2" spans="1:14" ht="15.75" customHeight="1">
      <c r="A2" s="1" t="s">
        <v>0</v>
      </c>
    </row>
    <row r="3" spans="1:14" ht="15.75" customHeight="1">
      <c r="A3" s="2" t="s">
        <v>1</v>
      </c>
    </row>
    <row r="5" spans="1:14" ht="30" customHeight="1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5"/>
      <c r="J5" s="4" t="s">
        <v>2</v>
      </c>
      <c r="L5" s="34"/>
      <c r="M5" s="35"/>
      <c r="N5" s="36"/>
    </row>
    <row r="6" spans="1:14" ht="15.75" customHeight="1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/>
      <c r="J6" s="8" t="str">
        <f t="shared" ref="J6:J92" si="0">A6&amp;";"&amp;B6&amp;";"&amp;C6&amp;";"&amp;D6&amp;";"&amp;E6&amp;";"&amp;F6&amp;";"&amp;G6&amp;";"&amp;H6</f>
        <v>1;168;307;240;258;448;384;368</v>
      </c>
      <c r="L6" s="37"/>
      <c r="M6" s="38"/>
      <c r="N6" s="38"/>
    </row>
    <row r="7" spans="1:14" ht="15.75" customHeight="1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/>
      <c r="J7" s="8" t="str">
        <f t="shared" si="0"/>
        <v>1;178;336;247;261;463;404;390</v>
      </c>
      <c r="L7" s="37"/>
      <c r="M7" s="38"/>
      <c r="N7" s="38"/>
    </row>
    <row r="8" spans="1:14" ht="15.75" customHeight="1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/>
      <c r="J8" s="8" t="str">
        <f t="shared" si="0"/>
        <v>1;161;294;213;227;413;335;322</v>
      </c>
      <c r="L8" s="37"/>
      <c r="M8" s="38"/>
      <c r="N8" s="38"/>
    </row>
    <row r="9" spans="1:14" ht="15.75" customHeight="1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/>
      <c r="J9" s="8" t="str">
        <f t="shared" si="0"/>
        <v>1;155;324;262;279;465;395;375</v>
      </c>
      <c r="L9" s="37"/>
      <c r="M9" s="17"/>
      <c r="N9" s="38"/>
    </row>
    <row r="10" spans="1:14" ht="15.75" customHeight="1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/>
      <c r="J10" s="8" t="str">
        <f t="shared" si="0"/>
        <v>1;165;314;243;258;432;364;364</v>
      </c>
      <c r="L10" s="37"/>
      <c r="M10" s="17"/>
      <c r="N10" s="38"/>
    </row>
    <row r="11" spans="1:14" ht="15.75" customHeight="1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/>
      <c r="J11" s="8" t="str">
        <f t="shared" si="0"/>
        <v>1;168;303;223;244;441;355;342</v>
      </c>
      <c r="L11" s="37"/>
      <c r="M11" s="17"/>
      <c r="N11" s="38"/>
    </row>
    <row r="12" spans="1:14" ht="15.75" customHeight="1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/>
      <c r="J12" s="8" t="str">
        <f t="shared" si="0"/>
        <v>1;165;311;231;254;436;362;360</v>
      </c>
      <c r="L12" s="37"/>
      <c r="M12" s="34"/>
      <c r="N12" s="38"/>
    </row>
    <row r="13" spans="1:14" ht="15.75" customHeight="1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/>
      <c r="J13" s="8" t="str">
        <f t="shared" si="0"/>
        <v>1;173;312;248;266;483;405;401</v>
      </c>
      <c r="L13" s="37"/>
      <c r="M13" s="34"/>
      <c r="N13" s="38"/>
    </row>
    <row r="14" spans="1:14" ht="15.75" customHeight="1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/>
      <c r="J14" s="8" t="str">
        <f t="shared" si="0"/>
        <v>1;165;322;229;246;448;368;352</v>
      </c>
      <c r="L14" s="37"/>
      <c r="M14" s="34"/>
      <c r="N14" s="38"/>
    </row>
    <row r="15" spans="1:14" ht="15.75" customHeight="1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/>
      <c r="J15" s="8" t="str">
        <f t="shared" si="0"/>
        <v>1;163;298;221;245;443;355;361</v>
      </c>
      <c r="L15" s="37"/>
      <c r="M15" s="34"/>
      <c r="N15" s="38"/>
    </row>
    <row r="16" spans="1:14" ht="15.75" customHeight="1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/>
      <c r="J16" s="8" t="str">
        <f t="shared" si="0"/>
        <v>1;153;280;218;234;410;345;344</v>
      </c>
      <c r="L16" s="37"/>
      <c r="M16" s="34"/>
      <c r="N16" s="38"/>
    </row>
    <row r="17" spans="1:19" ht="15.75" customHeight="1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/>
      <c r="J17" s="8" t="str">
        <f t="shared" si="0"/>
        <v>1;165;294;220;235;448;354;353</v>
      </c>
      <c r="L17" s="37"/>
      <c r="M17" s="34"/>
      <c r="N17" s="38"/>
    </row>
    <row r="18" spans="1:19" ht="15.75" customHeight="1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/>
      <c r="J18" s="8" t="str">
        <f t="shared" si="0"/>
        <v>1;170;311;235;253;440;360;347</v>
      </c>
      <c r="L18" s="37"/>
      <c r="M18" s="34"/>
      <c r="N18" s="38"/>
    </row>
    <row r="19" spans="1:19" ht="15.75" customHeight="1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/>
      <c r="J19" s="8" t="str">
        <f t="shared" si="0"/>
        <v>1;160;316;214;226;437;356;348</v>
      </c>
      <c r="L19" s="37"/>
      <c r="M19" s="34"/>
      <c r="N19" s="38"/>
    </row>
    <row r="20" spans="1:19" ht="15.75" customHeight="1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/>
      <c r="J20" s="8" t="str">
        <f t="shared" si="0"/>
        <v>1;159;292;223;233;419;346;336</v>
      </c>
      <c r="L20" s="37"/>
      <c r="M20" s="34"/>
      <c r="N20" s="38"/>
    </row>
    <row r="21" spans="1:19" ht="15.75" customHeight="1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/>
      <c r="J21" s="8" t="str">
        <f t="shared" si="0"/>
        <v>1;163;315;228;251;438;356;347</v>
      </c>
      <c r="L21" s="37"/>
      <c r="M21" s="34"/>
      <c r="N21" s="38"/>
    </row>
    <row r="22" spans="1:19" ht="15.75" customHeight="1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/>
      <c r="J22" s="8" t="str">
        <f t="shared" si="0"/>
        <v>1;165;303;237;249;451;356;348</v>
      </c>
      <c r="L22" s="37"/>
      <c r="M22" s="34"/>
      <c r="N22" s="38"/>
    </row>
    <row r="23" spans="1:19" ht="15.75" customHeight="1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/>
      <c r="J23" s="8" t="str">
        <f t="shared" si="0"/>
        <v>1;165;308;234;248;439;348;344</v>
      </c>
      <c r="L23" s="37"/>
      <c r="M23" s="34"/>
      <c r="N23" s="38"/>
    </row>
    <row r="24" spans="1:19" ht="15.75" customHeight="1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/>
      <c r="J24" s="8" t="str">
        <f t="shared" si="0"/>
        <v>1;165;315;227;240;448;363;353</v>
      </c>
      <c r="L24" s="37"/>
      <c r="M24" s="34"/>
      <c r="N24" s="38"/>
    </row>
    <row r="25" spans="1:19" ht="15.75" customHeight="1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/>
      <c r="J25" s="8" t="str">
        <f t="shared" si="0"/>
        <v>1;175;316;244;260;473;390;374</v>
      </c>
      <c r="L25" s="37"/>
      <c r="M25" s="34"/>
      <c r="N25" s="38"/>
    </row>
    <row r="26" spans="1:19" ht="15.75" customHeight="1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/>
      <c r="J26" s="8" t="str">
        <f t="shared" si="0"/>
        <v>1;180;333;256;278;475;391;381</v>
      </c>
      <c r="L26" s="37"/>
      <c r="M26" s="34"/>
      <c r="N26" s="38"/>
    </row>
    <row r="27" spans="1:19" ht="15.75" customHeight="1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/>
      <c r="J27" s="8" t="str">
        <f t="shared" si="0"/>
        <v>1;168;321;230;248;450;365;362</v>
      </c>
    </row>
    <row r="28" spans="1:19" ht="15.75" customHeight="1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/>
      <c r="J28" s="8" t="str">
        <f t="shared" si="0"/>
        <v>1;163;299;219;236;435;357;339</v>
      </c>
    </row>
    <row r="29" spans="1:19" ht="15.75" customHeight="1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/>
      <c r="J29" s="8" t="str">
        <f t="shared" si="0"/>
        <v>1;165;304;246;264;467;392;383</v>
      </c>
    </row>
    <row r="30" spans="1:19" ht="15.75" customHeight="1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/>
      <c r="J30" s="8" t="str">
        <f t="shared" si="0"/>
        <v>1;160;309;236;248;432;364;358</v>
      </c>
    </row>
    <row r="31" spans="1:19" ht="15.75" customHeight="1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/>
      <c r="J31" s="8" t="str">
        <f t="shared" si="0"/>
        <v>1;158;319;246;268;442;371;364</v>
      </c>
    </row>
    <row r="32" spans="1:19" ht="15.75" customHeight="1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/>
      <c r="J32" s="8" t="str">
        <f t="shared" si="0"/>
        <v>1;165;325;242;250;448;378;365</v>
      </c>
      <c r="L32" s="45"/>
      <c r="M32" s="39"/>
      <c r="N32" s="39"/>
      <c r="O32" s="39"/>
      <c r="P32" s="39"/>
      <c r="Q32" s="39"/>
      <c r="R32" s="39"/>
      <c r="S32" s="39"/>
    </row>
    <row r="33" spans="1:19" ht="15.75" customHeight="1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/>
      <c r="J33" s="8" t="str">
        <f t="shared" si="0"/>
        <v>1;170;335;248;263;474;400;382</v>
      </c>
      <c r="L33" s="39"/>
      <c r="M33" s="40"/>
      <c r="N33" s="40"/>
      <c r="O33" s="40"/>
      <c r="P33" s="40"/>
      <c r="Q33" s="40"/>
      <c r="R33" s="40"/>
      <c r="S33" s="40"/>
    </row>
    <row r="34" spans="1:19" ht="15.75" customHeight="1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/>
      <c r="J34" s="8" t="str">
        <f t="shared" si="0"/>
        <v>1;182;334;254;273;514;420;407</v>
      </c>
      <c r="L34" s="39"/>
      <c r="M34" s="40"/>
      <c r="N34" s="40"/>
      <c r="O34" s="40"/>
      <c r="P34" s="40"/>
      <c r="Q34" s="40"/>
      <c r="R34" s="40"/>
      <c r="S34" s="40"/>
    </row>
    <row r="35" spans="1:19" ht="15.75" customHeight="1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/>
      <c r="J35" s="8" t="str">
        <f t="shared" si="0"/>
        <v>1;165;307;230;248;452;363;355</v>
      </c>
      <c r="L35" s="39"/>
      <c r="M35" s="40"/>
      <c r="N35" s="40"/>
      <c r="O35" s="40"/>
      <c r="P35" s="40"/>
      <c r="Q35" s="40"/>
      <c r="R35" s="40"/>
      <c r="S35" s="40"/>
    </row>
    <row r="36" spans="1:19" ht="15.75" customHeight="1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/>
      <c r="J36" s="8" t="str">
        <f t="shared" si="0"/>
        <v>1;163;297;240;260;435;356;356</v>
      </c>
      <c r="L36" s="41"/>
      <c r="M36" s="41"/>
      <c r="N36" s="41"/>
      <c r="O36" s="41"/>
      <c r="P36" s="41"/>
      <c r="Q36" s="41"/>
      <c r="R36" s="41"/>
      <c r="S36" s="41"/>
    </row>
    <row r="37" spans="1:19" ht="15.75" customHeight="1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/>
      <c r="J37" s="8" t="str">
        <f t="shared" si="0"/>
        <v>1;143;282;216;233;398;334;318</v>
      </c>
      <c r="L37" s="41"/>
      <c r="M37" s="41"/>
      <c r="N37" s="41"/>
      <c r="O37" s="41"/>
      <c r="P37" s="41"/>
      <c r="Q37" s="41"/>
      <c r="R37" s="41"/>
      <c r="S37" s="41"/>
    </row>
    <row r="38" spans="1:19" ht="15.75" customHeight="1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/>
      <c r="J38" s="8" t="str">
        <f t="shared" si="0"/>
        <v>1;154;297;228;248;423;344;334</v>
      </c>
      <c r="L38" s="41"/>
      <c r="M38" s="41"/>
      <c r="N38" s="41"/>
      <c r="O38" s="41"/>
      <c r="P38" s="41"/>
      <c r="Q38" s="41"/>
      <c r="R38" s="41"/>
      <c r="S38" s="41"/>
    </row>
    <row r="39" spans="1:19" ht="15.75" customHeight="1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/>
      <c r="J39" s="8" t="str">
        <f t="shared" si="0"/>
        <v>1;171;342;272;290;485;418;407</v>
      </c>
      <c r="L39" s="46"/>
      <c r="M39" s="41"/>
      <c r="N39" s="41"/>
      <c r="O39" s="41"/>
      <c r="P39" s="41"/>
      <c r="Q39" s="41"/>
      <c r="R39" s="41"/>
      <c r="S39" s="41"/>
    </row>
    <row r="40" spans="1:19" ht="15.75" customHeight="1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/>
      <c r="J40" s="8" t="str">
        <f t="shared" si="0"/>
        <v>1;162;303;237;262;433;367;364</v>
      </c>
      <c r="L40" s="41"/>
      <c r="M40" s="41"/>
      <c r="N40" s="41"/>
      <c r="O40" s="41"/>
      <c r="P40" s="41"/>
      <c r="Q40" s="41"/>
      <c r="R40" s="41"/>
      <c r="S40" s="41"/>
    </row>
    <row r="41" spans="1:19" ht="15.75" customHeight="1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/>
      <c r="J41" s="8" t="str">
        <f t="shared" si="0"/>
        <v>1;150;308;220;247;383;352;341</v>
      </c>
    </row>
    <row r="42" spans="1:19" ht="15.75" customHeight="1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/>
      <c r="J42" s="8" t="str">
        <f t="shared" si="0"/>
        <v>1;157;288;201;215;429;363;350</v>
      </c>
    </row>
    <row r="43" spans="1:19" ht="15.75" customHeight="1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/>
      <c r="J43" s="8" t="str">
        <f t="shared" si="0"/>
        <v>1;158;314;239;263;432;371;358</v>
      </c>
    </row>
    <row r="44" spans="1:19" ht="15.75" customHeight="1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/>
      <c r="J44" s="8" t="str">
        <f t="shared" si="0"/>
        <v>1;162;306;250;268;444;355;352</v>
      </c>
    </row>
    <row r="45" spans="1:19" ht="15.75" customHeight="1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/>
      <c r="J45" s="8" t="str">
        <f t="shared" si="0"/>
        <v>1;159;310;238;255;449;362;352</v>
      </c>
    </row>
    <row r="46" spans="1:19" ht="15.75" customHeight="1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/>
      <c r="J46" s="8" t="str">
        <f t="shared" si="0"/>
        <v>2;169;337;254;273;460;396;385</v>
      </c>
    </row>
    <row r="47" spans="1:19" ht="15.75" customHeight="1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/>
      <c r="J47" s="8" t="str">
        <f t="shared" si="0"/>
        <v>2;153;296;223;243;407;337;338</v>
      </c>
    </row>
    <row r="48" spans="1:19" ht="15.75" customHeight="1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/>
      <c r="J48" s="8" t="str">
        <f t="shared" si="0"/>
        <v>2;175;339;256;271;470;390;381</v>
      </c>
    </row>
    <row r="49" spans="1:10" ht="15.75" customHeight="1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/>
      <c r="J49" s="8" t="str">
        <f t="shared" si="0"/>
        <v>2;179;343;242;263;464;378;371</v>
      </c>
    </row>
    <row r="50" spans="1:10" ht="15.75" customHeight="1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/>
      <c r="J50" s="8" t="str">
        <f t="shared" si="0"/>
        <v>2;179;352;253;269;484;407;397</v>
      </c>
    </row>
    <row r="51" spans="1:10" ht="15.75" customHeight="1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/>
      <c r="J51" s="8" t="str">
        <f t="shared" si="0"/>
        <v>2;198;354;263;292;508;417;412</v>
      </c>
    </row>
    <row r="52" spans="1:10" ht="15.75" customHeight="1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/>
      <c r="J52" s="8" t="str">
        <f t="shared" si="0"/>
        <v>2;173;327;256;276;463;383;387</v>
      </c>
    </row>
    <row r="53" spans="1:10" ht="15.75" customHeight="1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/>
      <c r="J53" s="8" t="str">
        <f t="shared" si="0"/>
        <v>2;180;357;268;278;494;401;390</v>
      </c>
    </row>
    <row r="54" spans="1:10" ht="15.75" customHeight="1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/>
      <c r="J54" s="8" t="str">
        <f t="shared" si="0"/>
        <v>2;178;344;254;269;464;371;366</v>
      </c>
    </row>
    <row r="55" spans="1:10" ht="15.75" customHeight="1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/>
      <c r="J55" s="8" t="str">
        <f t="shared" si="0"/>
        <v>2;175;339;245;272;456;374;366</v>
      </c>
    </row>
    <row r="56" spans="1:10" ht="15.75" customHeight="1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/>
      <c r="J56" s="8" t="str">
        <f t="shared" si="0"/>
        <v>2;177;343;250;266;483;361;365</v>
      </c>
    </row>
    <row r="57" spans="1:10" ht="15.75" customHeight="1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/>
      <c r="J57" s="8" t="str">
        <f t="shared" si="0"/>
        <v>2;180;353;260;281;490;420;415</v>
      </c>
    </row>
    <row r="58" spans="1:10" ht="15.75" customHeight="1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/>
      <c r="J58" s="8" t="str">
        <f t="shared" si="0"/>
        <v>2;170;303;235;249;435;366;361</v>
      </c>
    </row>
    <row r="59" spans="1:10" ht="15.75" customHeight="1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/>
      <c r="J59" s="8" t="str">
        <f t="shared" si="0"/>
        <v>2;191;364;263;278;511;430;417</v>
      </c>
    </row>
    <row r="60" spans="1:10" ht="15.75" customHeight="1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/>
      <c r="J60" s="8" t="str">
        <f t="shared" si="0"/>
        <v>2;188;349;269;288;498;427;423</v>
      </c>
    </row>
    <row r="61" spans="1:10" ht="15.75" customHeight="1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/>
      <c r="J61" s="8" t="str">
        <f t="shared" si="0"/>
        <v>2;179;323;256;276;486;398;400</v>
      </c>
    </row>
    <row r="62" spans="1:10" ht="15.75" customHeight="1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/>
      <c r="J62" s="8" t="str">
        <f t="shared" si="0"/>
        <v>2;180;350;263;280;480;419;418</v>
      </c>
    </row>
    <row r="63" spans="1:10" ht="15.75" customHeight="1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/>
      <c r="J63" s="8" t="str">
        <f t="shared" si="0"/>
        <v>2;181;350;263;282;488;391;381</v>
      </c>
    </row>
    <row r="64" spans="1:10" ht="15.75" customHeight="1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/>
      <c r="J64" s="8" t="str">
        <f t="shared" si="0"/>
        <v>2;178;337;272;272;475;393;390</v>
      </c>
    </row>
    <row r="65" spans="1:10" ht="15.75" customHeight="1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/>
      <c r="J65" s="8" t="str">
        <f t="shared" si="0"/>
        <v>2;172;344;255;281;470;400;393</v>
      </c>
    </row>
    <row r="66" spans="1:10" ht="15.75" customHeight="1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/>
      <c r="J66" s="8" t="str">
        <f t="shared" si="0"/>
        <v>2;188;360;269;283;510;422;416</v>
      </c>
    </row>
    <row r="67" spans="1:10" ht="15.75" customHeight="1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/>
      <c r="J67" s="8" t="str">
        <f t="shared" si="0"/>
        <v>2;189;347;272;283;547;432;445</v>
      </c>
    </row>
    <row r="68" spans="1:10" ht="15.75" customHeight="1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/>
      <c r="J68" s="8" t="str">
        <f t="shared" si="0"/>
        <v>2;177;330;246;262;462;386;370</v>
      </c>
    </row>
    <row r="69" spans="1:10" ht="15.75" customHeight="1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/>
      <c r="J69" s="8" t="str">
        <f t="shared" si="0"/>
        <v>2;166;322;242;258;442;373;374</v>
      </c>
    </row>
    <row r="70" spans="1:10" ht="15.75" customHeight="1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/>
      <c r="J70" s="8" t="str">
        <f t="shared" si="0"/>
        <v>2;186;332;267;283;478;391;388</v>
      </c>
    </row>
    <row r="71" spans="1:10" ht="15.75" customHeight="1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/>
      <c r="J71" s="8" t="str">
        <f t="shared" si="0"/>
        <v>2;177;322;245;265;457;397;395</v>
      </c>
    </row>
    <row r="72" spans="1:10" ht="15.75" customHeight="1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/>
      <c r="J72" s="8" t="str">
        <f t="shared" si="0"/>
        <v>2;176;332;259;274;458;382;378</v>
      </c>
    </row>
    <row r="73" spans="1:10" ht="15.75" customHeight="1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/>
      <c r="J73" s="8" t="str">
        <f t="shared" si="0"/>
        <v>2;180;323;251;275;448;390;387</v>
      </c>
    </row>
    <row r="74" spans="1:10" ht="15.75" customHeight="1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/>
      <c r="J74" s="8" t="str">
        <f t="shared" si="0"/>
        <v>2;173;335;253;273;497;404;389</v>
      </c>
    </row>
    <row r="75" spans="1:10" ht="15.75" customHeight="1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/>
      <c r="J75" s="8" t="str">
        <f t="shared" si="0"/>
        <v>2;175;330;253;274;470;384;382</v>
      </c>
    </row>
    <row r="76" spans="1:10" ht="15.75" customHeight="1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/>
      <c r="J76" s="8" t="str">
        <f t="shared" si="0"/>
        <v>2;169;313;252;265;472;391;385</v>
      </c>
    </row>
    <row r="77" spans="1:10" ht="15.75" customHeight="1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/>
      <c r="J77" s="8" t="str">
        <f t="shared" si="0"/>
        <v>2;175;336;256;274;464;388;377</v>
      </c>
    </row>
    <row r="78" spans="1:10" ht="15.75" customHeight="1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/>
      <c r="J78" s="8" t="str">
        <f t="shared" si="0"/>
        <v>2;181;390;284;303;521;440;435</v>
      </c>
    </row>
    <row r="79" spans="1:10" ht="15.75" customHeight="1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/>
      <c r="J79" s="8" t="str">
        <f t="shared" si="0"/>
        <v>2;193;356;297;318;522;451;433</v>
      </c>
    </row>
    <row r="80" spans="1:10" ht="15.75" customHeight="1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/>
      <c r="J80" s="8" t="str">
        <f t="shared" si="0"/>
        <v>2;182;362;275;293;499;424;405</v>
      </c>
    </row>
    <row r="81" spans="1:10" ht="15.75" customHeight="1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/>
      <c r="J81" s="8" t="str">
        <f t="shared" si="0"/>
        <v>2;169;322;249;266;426;366;356</v>
      </c>
    </row>
    <row r="82" spans="1:10" ht="16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/>
      <c r="J82" s="8" t="str">
        <f t="shared" si="0"/>
        <v>2;180;337;265;281;482;412;399</v>
      </c>
    </row>
    <row r="83" spans="1:10" ht="16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/>
      <c r="J83" s="8" t="str">
        <f t="shared" si="0"/>
        <v>2;185;363;286;302;520;429;420</v>
      </c>
    </row>
    <row r="84" spans="1:10" ht="16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/>
      <c r="J84" s="8" t="str">
        <f t="shared" si="0"/>
        <v>2;180;355;274;292;490;422;424</v>
      </c>
    </row>
    <row r="85" spans="1:10" ht="16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/>
      <c r="J85" s="8" t="str">
        <f t="shared" si="0"/>
        <v>2;170;378;272;291;512;404;390</v>
      </c>
    </row>
    <row r="86" spans="1:10" ht="16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/>
      <c r="J86" s="8" t="str">
        <f t="shared" si="0"/>
        <v>2;180;370;278;292;523;429;420</v>
      </c>
    </row>
    <row r="87" spans="1:10" ht="16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/>
      <c r="J87" s="8" t="str">
        <f t="shared" si="0"/>
        <v>2;175;333;260;273;484;398;386</v>
      </c>
    </row>
    <row r="88" spans="1:10" ht="16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/>
      <c r="J88" s="8" t="str">
        <f t="shared" si="0"/>
        <v>2;168;342;262;280;484;404;385</v>
      </c>
    </row>
    <row r="89" spans="1:10" ht="16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/>
      <c r="J89" s="8" t="str">
        <f t="shared" si="0"/>
        <v>2;170;347;269;291;476;396;393</v>
      </c>
    </row>
    <row r="90" spans="1:10" ht="16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/>
      <c r="J90" s="8" t="str">
        <f t="shared" si="0"/>
        <v>2;166;315;240;260;456;377;362</v>
      </c>
    </row>
    <row r="91" spans="1:10" ht="16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/>
      <c r="J91" s="8" t="str">
        <f t="shared" si="0"/>
        <v>2;185;363;295;309;524;446;427</v>
      </c>
    </row>
    <row r="92" spans="1:10" ht="16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/>
      <c r="J92" s="8" t="str">
        <f t="shared" si="0"/>
        <v>2;191;382;299;316;537;479;466</v>
      </c>
    </row>
  </sheetData>
  <hyperlinks>
    <hyperlink ref="A3" r:id="rId1" xr:uid="{610742F9-8683-EA44-B542-237769D5D8EB}"/>
  </hyperlinks>
  <pageMargins left="0.7" right="0.7" top="0.75" bottom="0.75" header="0.3" footer="0.3"/>
  <pageSetup orientation="portrait" horizontalDpi="0" verticalDpi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D6F9-582B-674D-8724-297C3D2D5746}">
  <dimension ref="A1:R90"/>
  <sheetViews>
    <sheetView workbookViewId="0">
      <selection activeCell="J7" sqref="J7:K7"/>
    </sheetView>
  </sheetViews>
  <sheetFormatPr baseColWidth="10" defaultRowHeight="13"/>
  <cols>
    <col min="1" max="1" width="27.6640625" customWidth="1"/>
    <col min="2" max="2" width="17" customWidth="1"/>
    <col min="3" max="3" width="21.33203125" customWidth="1"/>
    <col min="4" max="4" width="42.1640625" customWidth="1"/>
    <col min="5" max="5" width="21.83203125" customWidth="1"/>
    <col min="6" max="6" width="20.83203125" customWidth="1"/>
    <col min="7" max="7" width="17" customWidth="1"/>
  </cols>
  <sheetData>
    <row r="1" spans="1:18" ht="16">
      <c r="A1" s="52" t="s">
        <v>44</v>
      </c>
    </row>
    <row r="3" spans="1:18" ht="20">
      <c r="A3" s="16" t="s">
        <v>45</v>
      </c>
      <c r="B3" s="4" t="s">
        <v>4</v>
      </c>
      <c r="C3" s="10" t="s">
        <v>5</v>
      </c>
      <c r="D3" s="51" t="s">
        <v>43</v>
      </c>
      <c r="E3" s="16" t="s">
        <v>46</v>
      </c>
      <c r="F3" s="15" t="s">
        <v>48</v>
      </c>
      <c r="G3" s="15" t="s">
        <v>37</v>
      </c>
    </row>
    <row r="4" spans="1:18" ht="16">
      <c r="A4" s="6">
        <v>0</v>
      </c>
      <c r="B4" s="6">
        <v>168</v>
      </c>
      <c r="C4" s="6">
        <v>307</v>
      </c>
      <c r="D4" s="7">
        <f>C4/B4</f>
        <v>1.8273809523809523</v>
      </c>
      <c r="E4" s="6">
        <v>0</v>
      </c>
      <c r="F4" s="7">
        <f>K$13+K$14*D4</f>
        <v>-0.25787307542261928</v>
      </c>
      <c r="G4">
        <f>EXP(F4)/(1+EXP(F4))</f>
        <v>0.43588662506066483</v>
      </c>
      <c r="J4" s="9" t="s">
        <v>23</v>
      </c>
      <c r="K4" s="9"/>
      <c r="L4" s="9"/>
      <c r="M4" s="9"/>
      <c r="N4" s="9"/>
      <c r="O4" s="9"/>
      <c r="P4" s="9"/>
      <c r="Q4" s="9"/>
      <c r="R4" s="9"/>
    </row>
    <row r="5" spans="1:18" ht="16">
      <c r="A5" s="6">
        <v>0</v>
      </c>
      <c r="B5" s="6">
        <v>178</v>
      </c>
      <c r="C5" s="6">
        <v>336</v>
      </c>
      <c r="D5" s="7">
        <f t="shared" ref="D5:D68" si="0">C5/B5</f>
        <v>1.8876404494382022</v>
      </c>
      <c r="E5" s="6">
        <v>0</v>
      </c>
      <c r="F5" s="7">
        <f t="shared" ref="F5:F68" si="1">K$13+K$14*D5</f>
        <v>5.1019662640449326E-2</v>
      </c>
      <c r="G5">
        <f t="shared" ref="G5:G68" si="2">EXP(F5)/(1+EXP(F5))</f>
        <v>0.51275214961997151</v>
      </c>
      <c r="J5" s="9"/>
      <c r="K5" s="9"/>
      <c r="L5" s="9"/>
      <c r="M5" s="9"/>
      <c r="N5" s="9"/>
      <c r="O5" s="9"/>
      <c r="P5" s="9"/>
      <c r="Q5" s="9"/>
      <c r="R5" s="9"/>
    </row>
    <row r="6" spans="1:18" ht="16">
      <c r="A6" s="6">
        <v>0</v>
      </c>
      <c r="B6" s="6">
        <v>161</v>
      </c>
      <c r="C6" s="6">
        <v>294</v>
      </c>
      <c r="D6" s="7">
        <f t="shared" si="0"/>
        <v>1.826086956521739</v>
      </c>
      <c r="E6" s="6">
        <v>0</v>
      </c>
      <c r="F6" s="7">
        <f t="shared" si="1"/>
        <v>-0.26450615308695724</v>
      </c>
      <c r="G6">
        <f t="shared" si="2"/>
        <v>0.43425632037063289</v>
      </c>
      <c r="J6" s="9" t="s">
        <v>24</v>
      </c>
      <c r="K6" s="9"/>
      <c r="L6" s="9"/>
      <c r="M6" s="9"/>
      <c r="N6" s="9"/>
      <c r="O6" s="9"/>
      <c r="P6" s="9"/>
      <c r="Q6" s="9"/>
      <c r="R6" s="9"/>
    </row>
    <row r="7" spans="1:18" ht="16">
      <c r="A7" s="6">
        <v>0</v>
      </c>
      <c r="B7" s="6">
        <v>155</v>
      </c>
      <c r="C7" s="6">
        <v>324</v>
      </c>
      <c r="D7" s="7">
        <f t="shared" si="0"/>
        <v>2.0903225806451613</v>
      </c>
      <c r="E7" s="6">
        <v>0</v>
      </c>
      <c r="F7" s="7">
        <f t="shared" si="1"/>
        <v>1.0899768647806454</v>
      </c>
      <c r="G7">
        <f t="shared" si="2"/>
        <v>0.74837736506937547</v>
      </c>
      <c r="J7" s="54" t="s">
        <v>25</v>
      </c>
      <c r="K7" s="54">
        <v>3.553045113</v>
      </c>
      <c r="L7" s="9"/>
      <c r="M7" s="9"/>
      <c r="N7" s="9"/>
      <c r="O7" s="9"/>
      <c r="P7" s="9"/>
      <c r="Q7" s="9"/>
      <c r="R7" s="9"/>
    </row>
    <row r="8" spans="1:18" ht="16">
      <c r="A8" s="6">
        <v>0</v>
      </c>
      <c r="B8" s="6">
        <v>165</v>
      </c>
      <c r="C8" s="6">
        <v>314</v>
      </c>
      <c r="D8" s="7">
        <f t="shared" si="0"/>
        <v>1.9030303030303031</v>
      </c>
      <c r="E8" s="6">
        <v>0</v>
      </c>
      <c r="F8" s="7">
        <f>K$13+K$14*D8</f>
        <v>0.12990870497575813</v>
      </c>
      <c r="G8">
        <f t="shared" si="2"/>
        <v>0.5324315787233399</v>
      </c>
      <c r="J8" s="9" t="s">
        <v>26</v>
      </c>
      <c r="K8" s="9">
        <v>116.49073660000001</v>
      </c>
      <c r="L8" s="9"/>
      <c r="M8" s="9"/>
      <c r="N8" s="9"/>
      <c r="O8" s="9"/>
      <c r="P8" s="9"/>
      <c r="Q8" s="9"/>
      <c r="R8" s="9"/>
    </row>
    <row r="9" spans="1:18" ht="16">
      <c r="A9" s="6">
        <v>0</v>
      </c>
      <c r="B9" s="6">
        <v>168</v>
      </c>
      <c r="C9" s="6">
        <v>303</v>
      </c>
      <c r="D9" s="7">
        <f t="shared" si="0"/>
        <v>1.8035714285714286</v>
      </c>
      <c r="E9" s="6">
        <v>0</v>
      </c>
      <c r="F9" s="7">
        <f t="shared" si="1"/>
        <v>-0.37992170444642959</v>
      </c>
      <c r="G9">
        <f t="shared" si="2"/>
        <v>0.40614578114013267</v>
      </c>
      <c r="J9" s="9" t="s">
        <v>27</v>
      </c>
      <c r="K9" s="9">
        <v>5</v>
      </c>
      <c r="L9" s="9"/>
      <c r="M9" s="9"/>
      <c r="N9" s="9"/>
      <c r="O9" s="9"/>
      <c r="P9" s="9"/>
      <c r="Q9" s="9"/>
      <c r="R9" s="9"/>
    </row>
    <row r="10" spans="1:18" ht="16">
      <c r="A10" s="6">
        <v>0</v>
      </c>
      <c r="B10" s="6">
        <v>165</v>
      </c>
      <c r="C10" s="6">
        <v>311</v>
      </c>
      <c r="D10" s="7">
        <f t="shared" si="0"/>
        <v>1.8848484848484848</v>
      </c>
      <c r="E10" s="6">
        <v>0</v>
      </c>
      <c r="F10" s="7">
        <f t="shared" si="1"/>
        <v>3.6707933721212171E-2</v>
      </c>
      <c r="G10">
        <f t="shared" si="2"/>
        <v>0.50917595309148234</v>
      </c>
      <c r="J10" s="9" t="s">
        <v>28</v>
      </c>
      <c r="K10" s="9">
        <v>87</v>
      </c>
      <c r="L10" s="9"/>
      <c r="M10" s="9"/>
      <c r="N10" s="9"/>
      <c r="O10" s="9"/>
      <c r="P10" s="9"/>
      <c r="Q10" s="9"/>
      <c r="R10" s="9"/>
    </row>
    <row r="11" spans="1:18" ht="16">
      <c r="A11" s="6">
        <v>0</v>
      </c>
      <c r="B11" s="6">
        <v>173</v>
      </c>
      <c r="C11" s="6">
        <v>312</v>
      </c>
      <c r="D11" s="7">
        <f t="shared" si="0"/>
        <v>1.8034682080924855</v>
      </c>
      <c r="E11" s="6">
        <v>0</v>
      </c>
      <c r="F11" s="7">
        <f t="shared" si="1"/>
        <v>-0.38045081699999983</v>
      </c>
      <c r="G11">
        <f t="shared" si="2"/>
        <v>0.40601817009026869</v>
      </c>
      <c r="J11" s="9"/>
      <c r="K11" s="9"/>
      <c r="L11" s="9"/>
      <c r="M11" s="9"/>
      <c r="N11" s="9"/>
      <c r="O11" s="9"/>
      <c r="P11" s="9"/>
      <c r="Q11" s="9"/>
      <c r="R11" s="9"/>
    </row>
    <row r="12" spans="1:18" ht="16">
      <c r="A12" s="6">
        <v>0</v>
      </c>
      <c r="B12" s="6">
        <v>165</v>
      </c>
      <c r="C12" s="6">
        <v>322</v>
      </c>
      <c r="D12" s="7">
        <f t="shared" si="0"/>
        <v>1.9515151515151514</v>
      </c>
      <c r="E12" s="6">
        <v>0</v>
      </c>
      <c r="F12" s="7">
        <f t="shared" si="1"/>
        <v>0.37844409498787712</v>
      </c>
      <c r="G12">
        <f t="shared" si="2"/>
        <v>0.59349778282152399</v>
      </c>
      <c r="J12" s="9"/>
      <c r="K12" s="9" t="s">
        <v>29</v>
      </c>
      <c r="L12" s="9" t="s">
        <v>30</v>
      </c>
      <c r="M12" s="9" t="s">
        <v>31</v>
      </c>
      <c r="N12" s="9" t="s">
        <v>32</v>
      </c>
      <c r="O12" s="9" t="s">
        <v>33</v>
      </c>
      <c r="P12" s="9" t="s">
        <v>34</v>
      </c>
      <c r="Q12" s="9" t="s">
        <v>33</v>
      </c>
      <c r="R12" s="9" t="s">
        <v>34</v>
      </c>
    </row>
    <row r="13" spans="1:18" ht="16">
      <c r="A13" s="6">
        <v>0</v>
      </c>
      <c r="B13" s="6">
        <v>163</v>
      </c>
      <c r="C13" s="6">
        <v>298</v>
      </c>
      <c r="D13" s="7">
        <f t="shared" si="0"/>
        <v>1.8282208588957056</v>
      </c>
      <c r="E13" s="6">
        <v>0</v>
      </c>
      <c r="F13" s="7">
        <f t="shared" si="1"/>
        <v>-0.25356767899999966</v>
      </c>
      <c r="G13">
        <f t="shared" si="2"/>
        <v>0.43694556739515472</v>
      </c>
      <c r="J13" s="9" t="s">
        <v>35</v>
      </c>
      <c r="K13" s="9">
        <v>-9.6251053530000004</v>
      </c>
      <c r="L13" s="9">
        <v>5.4179883279999999</v>
      </c>
      <c r="M13" s="9">
        <v>7.5649049920000003E-2</v>
      </c>
      <c r="N13" s="9">
        <v>6.6049549160000003E-5</v>
      </c>
      <c r="O13" s="9">
        <v>1.6146181560000001E-9</v>
      </c>
      <c r="P13" s="9">
        <v>2.701903808</v>
      </c>
      <c r="Q13" s="9">
        <v>1.6146181560000001E-9</v>
      </c>
      <c r="R13" s="9">
        <v>2.701903808</v>
      </c>
    </row>
    <row r="14" spans="1:18" ht="16">
      <c r="A14" s="6">
        <v>0</v>
      </c>
      <c r="B14" s="6">
        <v>153</v>
      </c>
      <c r="C14" s="6">
        <v>280</v>
      </c>
      <c r="D14" s="7">
        <f t="shared" si="0"/>
        <v>1.8300653594771241</v>
      </c>
      <c r="E14" s="6">
        <v>0</v>
      </c>
      <c r="F14" s="7">
        <f t="shared" si="1"/>
        <v>-0.24411269077777931</v>
      </c>
      <c r="G14">
        <f t="shared" si="2"/>
        <v>0.43927309300960904</v>
      </c>
      <c r="J14" s="9" t="s">
        <v>43</v>
      </c>
      <c r="K14" s="9">
        <v>5.126042419</v>
      </c>
      <c r="L14" s="9">
        <v>2.839633879</v>
      </c>
      <c r="M14" s="9">
        <v>7.1046952900000002E-2</v>
      </c>
      <c r="N14" s="9">
        <v>168.34954099999999</v>
      </c>
      <c r="O14" s="9">
        <v>0.64433421980000005</v>
      </c>
      <c r="P14" s="9">
        <v>43985.818350000001</v>
      </c>
      <c r="Q14" s="9">
        <v>0.64433421980000005</v>
      </c>
      <c r="R14" s="9">
        <v>43985.818350000001</v>
      </c>
    </row>
    <row r="15" spans="1:18" ht="16">
      <c r="A15" s="6">
        <v>0</v>
      </c>
      <c r="B15" s="6">
        <v>165</v>
      </c>
      <c r="C15" s="6">
        <v>294</v>
      </c>
      <c r="D15" s="7">
        <f t="shared" si="0"/>
        <v>1.7818181818181817</v>
      </c>
      <c r="E15" s="6">
        <v>0</v>
      </c>
      <c r="F15" s="7">
        <f t="shared" si="1"/>
        <v>-0.49142977005454647</v>
      </c>
      <c r="G15">
        <f t="shared" si="2"/>
        <v>0.37955680825719612</v>
      </c>
    </row>
    <row r="16" spans="1:18" ht="16">
      <c r="A16" s="6">
        <v>0</v>
      </c>
      <c r="B16" s="6">
        <v>170</v>
      </c>
      <c r="C16" s="6">
        <v>311</v>
      </c>
      <c r="D16" s="7">
        <f t="shared" si="0"/>
        <v>1.8294117647058823</v>
      </c>
      <c r="E16" s="6">
        <v>0</v>
      </c>
      <c r="F16" s="7">
        <f t="shared" si="1"/>
        <v>-0.24746304529999996</v>
      </c>
      <c r="G16">
        <f t="shared" si="2"/>
        <v>0.43844802830985985</v>
      </c>
    </row>
    <row r="17" spans="1:7" ht="16">
      <c r="A17" s="6">
        <v>0</v>
      </c>
      <c r="B17" s="6">
        <v>160</v>
      </c>
      <c r="C17" s="6">
        <v>316</v>
      </c>
      <c r="D17" s="7">
        <f t="shared" si="0"/>
        <v>1.9750000000000001</v>
      </c>
      <c r="E17" s="6">
        <v>0</v>
      </c>
      <c r="F17" s="7">
        <f t="shared" si="1"/>
        <v>0.49882842452499965</v>
      </c>
      <c r="G17">
        <f t="shared" si="2"/>
        <v>0.62218396714102397</v>
      </c>
    </row>
    <row r="18" spans="1:7" ht="16">
      <c r="A18" s="6">
        <v>0</v>
      </c>
      <c r="B18" s="6">
        <v>159</v>
      </c>
      <c r="C18" s="6">
        <v>292</v>
      </c>
      <c r="D18" s="7">
        <f t="shared" si="0"/>
        <v>1.8364779874213837</v>
      </c>
      <c r="E18" s="6">
        <v>0</v>
      </c>
      <c r="F18" s="7">
        <f t="shared" si="1"/>
        <v>-0.21124128791823971</v>
      </c>
      <c r="G18">
        <f t="shared" si="2"/>
        <v>0.4473851847221324</v>
      </c>
    </row>
    <row r="19" spans="1:7" ht="16">
      <c r="A19" s="6">
        <v>0</v>
      </c>
      <c r="B19" s="6">
        <v>163</v>
      </c>
      <c r="C19" s="6">
        <v>315</v>
      </c>
      <c r="D19" s="7">
        <f t="shared" si="0"/>
        <v>1.9325153374233128</v>
      </c>
      <c r="E19" s="6">
        <v>0</v>
      </c>
      <c r="F19" s="7">
        <f t="shared" si="1"/>
        <v>0.28105024199999917</v>
      </c>
      <c r="G19">
        <f t="shared" si="2"/>
        <v>0.56980368592884256</v>
      </c>
    </row>
    <row r="20" spans="1:7" ht="16">
      <c r="A20" s="6">
        <v>0</v>
      </c>
      <c r="B20" s="6">
        <v>165</v>
      </c>
      <c r="C20" s="6">
        <v>303</v>
      </c>
      <c r="D20" s="7">
        <f t="shared" si="0"/>
        <v>1.8363636363636364</v>
      </c>
      <c r="E20" s="6">
        <v>0</v>
      </c>
      <c r="F20" s="7">
        <f t="shared" si="1"/>
        <v>-0.2118274562909086</v>
      </c>
      <c r="G20">
        <f t="shared" si="2"/>
        <v>0.44724026980337411</v>
      </c>
    </row>
    <row r="21" spans="1:7" ht="16">
      <c r="A21" s="6">
        <v>0</v>
      </c>
      <c r="B21" s="6">
        <v>165</v>
      </c>
      <c r="C21" s="6">
        <v>308</v>
      </c>
      <c r="D21" s="7">
        <f t="shared" si="0"/>
        <v>1.8666666666666667</v>
      </c>
      <c r="E21" s="6">
        <v>0</v>
      </c>
      <c r="F21" s="7">
        <f t="shared" si="1"/>
        <v>-5.6492837533333784E-2</v>
      </c>
      <c r="G21">
        <f t="shared" si="2"/>
        <v>0.48588054553373955</v>
      </c>
    </row>
    <row r="22" spans="1:7" ht="16">
      <c r="A22" s="6">
        <v>0</v>
      </c>
      <c r="B22" s="6">
        <v>165</v>
      </c>
      <c r="C22" s="6">
        <v>315</v>
      </c>
      <c r="D22" s="7">
        <f t="shared" si="0"/>
        <v>1.9090909090909092</v>
      </c>
      <c r="E22" s="6">
        <v>0</v>
      </c>
      <c r="F22" s="7">
        <f t="shared" si="1"/>
        <v>0.16097562872727345</v>
      </c>
      <c r="G22">
        <f t="shared" si="2"/>
        <v>0.54015722791105414</v>
      </c>
    </row>
    <row r="23" spans="1:7" ht="16">
      <c r="A23" s="6">
        <v>0</v>
      </c>
      <c r="B23" s="6">
        <v>175</v>
      </c>
      <c r="C23" s="6">
        <v>316</v>
      </c>
      <c r="D23" s="7">
        <f t="shared" si="0"/>
        <v>1.8057142857142856</v>
      </c>
      <c r="E23" s="6">
        <v>0</v>
      </c>
      <c r="F23" s="7">
        <f t="shared" si="1"/>
        <v>-0.36893732783428668</v>
      </c>
      <c r="G23">
        <f t="shared" si="2"/>
        <v>0.40879782556209138</v>
      </c>
    </row>
    <row r="24" spans="1:7" ht="16">
      <c r="A24" s="6">
        <v>0</v>
      </c>
      <c r="B24" s="6">
        <v>180</v>
      </c>
      <c r="C24" s="6">
        <v>333</v>
      </c>
      <c r="D24" s="7">
        <f t="shared" si="0"/>
        <v>1.85</v>
      </c>
      <c r="E24" s="6">
        <v>0</v>
      </c>
      <c r="F24" s="7">
        <f t="shared" si="1"/>
        <v>-0.14192687785000047</v>
      </c>
      <c r="G24">
        <f t="shared" si="2"/>
        <v>0.4645777205375487</v>
      </c>
    </row>
    <row r="25" spans="1:7" ht="16">
      <c r="A25" s="6">
        <v>0</v>
      </c>
      <c r="B25" s="6">
        <v>168</v>
      </c>
      <c r="C25" s="6">
        <v>321</v>
      </c>
      <c r="D25" s="7">
        <f t="shared" si="0"/>
        <v>1.9107142857142858</v>
      </c>
      <c r="E25" s="6">
        <v>0</v>
      </c>
      <c r="F25" s="7">
        <f t="shared" si="1"/>
        <v>0.16929712616071413</v>
      </c>
      <c r="G25">
        <f t="shared" si="2"/>
        <v>0.54222348059846714</v>
      </c>
    </row>
    <row r="26" spans="1:7" ht="16">
      <c r="A26" s="6">
        <v>0</v>
      </c>
      <c r="B26" s="6">
        <v>163</v>
      </c>
      <c r="C26" s="6">
        <v>299</v>
      </c>
      <c r="D26" s="7">
        <f t="shared" si="0"/>
        <v>1.834355828220859</v>
      </c>
      <c r="E26" s="6">
        <v>0</v>
      </c>
      <c r="F26" s="7">
        <f t="shared" si="1"/>
        <v>-0.22211956599999994</v>
      </c>
      <c r="G26">
        <f t="shared" si="2"/>
        <v>0.44469729468656549</v>
      </c>
    </row>
    <row r="27" spans="1:7" ht="16">
      <c r="A27" s="6">
        <v>0</v>
      </c>
      <c r="B27" s="6">
        <v>165</v>
      </c>
      <c r="C27" s="6">
        <v>304</v>
      </c>
      <c r="D27" s="7">
        <f t="shared" si="0"/>
        <v>1.8424242424242425</v>
      </c>
      <c r="E27" s="6">
        <v>0</v>
      </c>
      <c r="F27" s="7">
        <f t="shared" si="1"/>
        <v>-0.18076053253939328</v>
      </c>
      <c r="G27">
        <f t="shared" si="2"/>
        <v>0.45493251273773688</v>
      </c>
    </row>
    <row r="28" spans="1:7" ht="16">
      <c r="A28" s="6">
        <v>0</v>
      </c>
      <c r="B28" s="6">
        <v>160</v>
      </c>
      <c r="C28" s="6">
        <v>309</v>
      </c>
      <c r="D28" s="7">
        <f t="shared" si="0"/>
        <v>1.9312499999999999</v>
      </c>
      <c r="E28" s="6">
        <v>0</v>
      </c>
      <c r="F28" s="7">
        <f t="shared" si="1"/>
        <v>0.27456406869374916</v>
      </c>
      <c r="G28">
        <f t="shared" si="2"/>
        <v>0.56821303222981523</v>
      </c>
    </row>
    <row r="29" spans="1:7" ht="16">
      <c r="A29" s="6">
        <v>0</v>
      </c>
      <c r="B29" s="6">
        <v>158</v>
      </c>
      <c r="C29" s="6">
        <v>319</v>
      </c>
      <c r="D29" s="7">
        <f t="shared" si="0"/>
        <v>2.018987341772152</v>
      </c>
      <c r="E29" s="6">
        <v>0</v>
      </c>
      <c r="F29" s="7">
        <f t="shared" si="1"/>
        <v>0.72430940434810154</v>
      </c>
      <c r="G29">
        <f t="shared" si="2"/>
        <v>0.67355527047517916</v>
      </c>
    </row>
    <row r="30" spans="1:7" ht="16">
      <c r="A30" s="6">
        <v>0</v>
      </c>
      <c r="B30" s="6">
        <v>165</v>
      </c>
      <c r="C30" s="6">
        <v>325</v>
      </c>
      <c r="D30" s="7">
        <f t="shared" si="0"/>
        <v>1.9696969696969697</v>
      </c>
      <c r="E30" s="6">
        <v>0</v>
      </c>
      <c r="F30" s="7">
        <f t="shared" si="1"/>
        <v>0.47164486624242485</v>
      </c>
      <c r="G30">
        <f t="shared" si="2"/>
        <v>0.61577300020839565</v>
      </c>
    </row>
    <row r="31" spans="1:7" ht="16">
      <c r="A31" s="6">
        <v>0</v>
      </c>
      <c r="B31" s="6">
        <v>170</v>
      </c>
      <c r="C31" s="6">
        <v>335</v>
      </c>
      <c r="D31" s="7">
        <f t="shared" si="0"/>
        <v>1.9705882352941178</v>
      </c>
      <c r="E31" s="6">
        <v>0</v>
      </c>
      <c r="F31" s="7">
        <f t="shared" si="1"/>
        <v>0.4762135315000009</v>
      </c>
      <c r="G31">
        <f t="shared" si="2"/>
        <v>0.61685335762109128</v>
      </c>
    </row>
    <row r="32" spans="1:7" ht="16">
      <c r="A32" s="6">
        <v>0</v>
      </c>
      <c r="B32" s="6">
        <v>182</v>
      </c>
      <c r="C32" s="6">
        <v>334</v>
      </c>
      <c r="D32" s="7">
        <f t="shared" si="0"/>
        <v>1.8351648351648351</v>
      </c>
      <c r="E32" s="6">
        <v>0</v>
      </c>
      <c r="F32" s="7">
        <f t="shared" si="1"/>
        <v>-0.2179725620879136</v>
      </c>
      <c r="G32">
        <f t="shared" si="2"/>
        <v>0.44572159595838645</v>
      </c>
    </row>
    <row r="33" spans="1:7" ht="16">
      <c r="A33" s="6">
        <v>0</v>
      </c>
      <c r="B33" s="6">
        <v>165</v>
      </c>
      <c r="C33" s="6">
        <v>307</v>
      </c>
      <c r="D33" s="7">
        <f t="shared" si="0"/>
        <v>1.8606060606060606</v>
      </c>
      <c r="E33" s="6">
        <v>0</v>
      </c>
      <c r="F33" s="7">
        <f t="shared" si="1"/>
        <v>-8.7559761284849102E-2</v>
      </c>
      <c r="G33">
        <f t="shared" si="2"/>
        <v>0.47812403428692957</v>
      </c>
    </row>
    <row r="34" spans="1:7" ht="16">
      <c r="A34" s="6">
        <v>0</v>
      </c>
      <c r="B34" s="6">
        <v>163</v>
      </c>
      <c r="C34" s="6">
        <v>297</v>
      </c>
      <c r="D34" s="7">
        <f t="shared" si="0"/>
        <v>1.8220858895705521</v>
      </c>
      <c r="E34" s="6">
        <v>0</v>
      </c>
      <c r="F34" s="7">
        <f t="shared" si="1"/>
        <v>-0.28501579200000116</v>
      </c>
      <c r="G34">
        <f t="shared" si="2"/>
        <v>0.42922451920597565</v>
      </c>
    </row>
    <row r="35" spans="1:7" ht="16">
      <c r="A35" s="6">
        <v>0</v>
      </c>
      <c r="B35" s="6">
        <v>143</v>
      </c>
      <c r="C35" s="6">
        <v>282</v>
      </c>
      <c r="D35" s="7">
        <f t="shared" si="0"/>
        <v>1.9720279720279721</v>
      </c>
      <c r="E35" s="6">
        <v>0</v>
      </c>
      <c r="F35" s="7">
        <f t="shared" si="1"/>
        <v>0.48359368306993034</v>
      </c>
      <c r="G35">
        <f t="shared" si="2"/>
        <v>0.61859611085220834</v>
      </c>
    </row>
    <row r="36" spans="1:7" ht="16">
      <c r="A36" s="6">
        <v>0</v>
      </c>
      <c r="B36" s="6">
        <v>154</v>
      </c>
      <c r="C36" s="6">
        <v>297</v>
      </c>
      <c r="D36" s="7">
        <f t="shared" si="0"/>
        <v>1.9285714285714286</v>
      </c>
      <c r="E36" s="6">
        <v>0</v>
      </c>
      <c r="F36" s="7">
        <f t="shared" si="1"/>
        <v>0.26083359792857053</v>
      </c>
      <c r="G36">
        <f t="shared" si="2"/>
        <v>0.56484119758555595</v>
      </c>
    </row>
    <row r="37" spans="1:7" ht="16">
      <c r="A37" s="6">
        <v>0</v>
      </c>
      <c r="B37" s="6">
        <v>171</v>
      </c>
      <c r="C37" s="6">
        <v>342</v>
      </c>
      <c r="D37" s="7">
        <f t="shared" si="0"/>
        <v>2</v>
      </c>
      <c r="E37" s="6">
        <v>0</v>
      </c>
      <c r="F37" s="7">
        <f t="shared" si="1"/>
        <v>0.62697948499999967</v>
      </c>
      <c r="G37">
        <f t="shared" si="2"/>
        <v>0.65180425450357149</v>
      </c>
    </row>
    <row r="38" spans="1:7" ht="16">
      <c r="A38" s="6">
        <v>0</v>
      </c>
      <c r="B38" s="6">
        <v>162</v>
      </c>
      <c r="C38" s="6">
        <v>303</v>
      </c>
      <c r="D38" s="7">
        <f t="shared" si="0"/>
        <v>1.8703703703703705</v>
      </c>
      <c r="E38" s="6">
        <v>0</v>
      </c>
      <c r="F38" s="7">
        <f t="shared" si="1"/>
        <v>-3.7507495240740596E-2</v>
      </c>
      <c r="G38">
        <f t="shared" si="2"/>
        <v>0.4906242253268927</v>
      </c>
    </row>
    <row r="39" spans="1:7" ht="16">
      <c r="A39" s="6">
        <v>0</v>
      </c>
      <c r="B39" s="6">
        <v>150</v>
      </c>
      <c r="C39" s="6">
        <v>308</v>
      </c>
      <c r="D39" s="7">
        <f t="shared" si="0"/>
        <v>2.0533333333333332</v>
      </c>
      <c r="E39" s="6">
        <v>0</v>
      </c>
      <c r="F39" s="7">
        <f t="shared" si="1"/>
        <v>0.90036841401333234</v>
      </c>
      <c r="G39">
        <f t="shared" si="2"/>
        <v>0.71102520593370133</v>
      </c>
    </row>
    <row r="40" spans="1:7" ht="16">
      <c r="A40" s="6">
        <v>0</v>
      </c>
      <c r="B40" s="6">
        <v>157</v>
      </c>
      <c r="C40" s="6">
        <v>288</v>
      </c>
      <c r="D40" s="7">
        <f t="shared" si="0"/>
        <v>1.8343949044585988</v>
      </c>
      <c r="E40" s="6">
        <v>0</v>
      </c>
      <c r="F40" s="7">
        <f t="shared" si="1"/>
        <v>-0.22191925954777147</v>
      </c>
      <c r="G40">
        <f t="shared" si="2"/>
        <v>0.444746759232307</v>
      </c>
    </row>
    <row r="41" spans="1:7" ht="16">
      <c r="A41" s="6">
        <v>0</v>
      </c>
      <c r="B41" s="6">
        <v>158</v>
      </c>
      <c r="C41" s="6">
        <v>314</v>
      </c>
      <c r="D41" s="7">
        <f t="shared" si="0"/>
        <v>1.9873417721518987</v>
      </c>
      <c r="E41" s="6">
        <v>0</v>
      </c>
      <c r="F41" s="7">
        <f t="shared" si="1"/>
        <v>0.56209287210126568</v>
      </c>
      <c r="G41">
        <f t="shared" si="2"/>
        <v>0.63693665207401917</v>
      </c>
    </row>
    <row r="42" spans="1:7" ht="16">
      <c r="A42" s="6">
        <v>0</v>
      </c>
      <c r="B42" s="6">
        <v>162</v>
      </c>
      <c r="C42" s="6">
        <v>306</v>
      </c>
      <c r="D42" s="7">
        <f t="shared" si="0"/>
        <v>1.8888888888888888</v>
      </c>
      <c r="E42" s="6">
        <v>0</v>
      </c>
      <c r="F42" s="7">
        <f t="shared" si="1"/>
        <v>5.7419216222221792E-2</v>
      </c>
      <c r="G42">
        <f t="shared" si="2"/>
        <v>0.51435086141321562</v>
      </c>
    </row>
    <row r="43" spans="1:7" ht="16">
      <c r="A43" s="6">
        <v>0</v>
      </c>
      <c r="B43" s="6">
        <v>159</v>
      </c>
      <c r="C43" s="6">
        <v>310</v>
      </c>
      <c r="D43" s="7">
        <f t="shared" si="0"/>
        <v>1.949685534591195</v>
      </c>
      <c r="E43" s="6">
        <v>0</v>
      </c>
      <c r="F43" s="7">
        <f t="shared" si="1"/>
        <v>0.36906540102515706</v>
      </c>
      <c r="G43">
        <f t="shared" si="2"/>
        <v>0.59123312708216258</v>
      </c>
    </row>
    <row r="44" spans="1:7" ht="16">
      <c r="A44" s="6">
        <v>1</v>
      </c>
      <c r="B44" s="6">
        <v>169</v>
      </c>
      <c r="C44" s="6">
        <v>337</v>
      </c>
      <c r="D44" s="7">
        <f t="shared" si="0"/>
        <v>1.9940828402366864</v>
      </c>
      <c r="E44" s="6">
        <v>1</v>
      </c>
      <c r="F44" s="7">
        <f t="shared" si="1"/>
        <v>0.59664787305325362</v>
      </c>
      <c r="G44">
        <f t="shared" si="2"/>
        <v>0.64488901849215152</v>
      </c>
    </row>
    <row r="45" spans="1:7" ht="16">
      <c r="A45" s="6">
        <v>1</v>
      </c>
      <c r="B45" s="6">
        <v>153</v>
      </c>
      <c r="C45" s="6">
        <v>296</v>
      </c>
      <c r="D45" s="7">
        <f t="shared" si="0"/>
        <v>1.934640522875817</v>
      </c>
      <c r="E45" s="6">
        <v>1</v>
      </c>
      <c r="F45" s="7">
        <f t="shared" si="1"/>
        <v>0.29194403277777781</v>
      </c>
      <c r="G45">
        <f t="shared" si="2"/>
        <v>0.57247199758932565</v>
      </c>
    </row>
    <row r="46" spans="1:7" ht="16">
      <c r="A46" s="6">
        <v>1</v>
      </c>
      <c r="B46" s="6">
        <v>175</v>
      </c>
      <c r="C46" s="6">
        <v>339</v>
      </c>
      <c r="D46" s="7">
        <f t="shared" si="0"/>
        <v>1.9371428571428571</v>
      </c>
      <c r="E46" s="6">
        <v>1</v>
      </c>
      <c r="F46" s="7">
        <f t="shared" si="1"/>
        <v>0.30477110437714217</v>
      </c>
      <c r="G46">
        <f t="shared" si="2"/>
        <v>0.57560843661764516</v>
      </c>
    </row>
    <row r="47" spans="1:7" ht="16">
      <c r="A47" s="6">
        <v>1</v>
      </c>
      <c r="B47" s="6">
        <v>179</v>
      </c>
      <c r="C47" s="6">
        <v>343</v>
      </c>
      <c r="D47" s="7">
        <f t="shared" si="0"/>
        <v>1.9162011173184357</v>
      </c>
      <c r="E47" s="6">
        <v>1</v>
      </c>
      <c r="F47" s="7">
        <f t="shared" si="1"/>
        <v>0.19742285770949586</v>
      </c>
      <c r="G47">
        <f t="shared" si="2"/>
        <v>0.5491960303047807</v>
      </c>
    </row>
    <row r="48" spans="1:7" ht="16">
      <c r="A48" s="6">
        <v>1</v>
      </c>
      <c r="B48" s="6">
        <v>179</v>
      </c>
      <c r="C48" s="6">
        <v>352</v>
      </c>
      <c r="D48" s="7">
        <f t="shared" si="0"/>
        <v>1.9664804469273742</v>
      </c>
      <c r="E48" s="6">
        <v>1</v>
      </c>
      <c r="F48" s="7">
        <f t="shared" si="1"/>
        <v>0.45515683408379815</v>
      </c>
      <c r="G48">
        <f t="shared" si="2"/>
        <v>0.61186461560261662</v>
      </c>
    </row>
    <row r="49" spans="1:7" ht="16">
      <c r="A49" s="6">
        <v>1</v>
      </c>
      <c r="B49" s="6">
        <v>198</v>
      </c>
      <c r="C49" s="6">
        <v>354</v>
      </c>
      <c r="D49" s="7">
        <f t="shared" si="0"/>
        <v>1.7878787878787878</v>
      </c>
      <c r="E49" s="6">
        <v>1</v>
      </c>
      <c r="F49" s="7">
        <f t="shared" si="1"/>
        <v>-0.46036284630303115</v>
      </c>
      <c r="G49">
        <f t="shared" si="2"/>
        <v>0.38689975016246203</v>
      </c>
    </row>
    <row r="50" spans="1:7" ht="16">
      <c r="A50" s="6">
        <v>1</v>
      </c>
      <c r="B50" s="6">
        <v>173</v>
      </c>
      <c r="C50" s="6">
        <v>327</v>
      </c>
      <c r="D50" s="7">
        <f t="shared" si="0"/>
        <v>1.8901734104046244</v>
      </c>
      <c r="E50" s="6">
        <v>1</v>
      </c>
      <c r="F50" s="7">
        <f t="shared" si="1"/>
        <v>6.4003727999999427E-2</v>
      </c>
      <c r="G50">
        <f t="shared" si="2"/>
        <v>0.51599547194892947</v>
      </c>
    </row>
    <row r="51" spans="1:7" ht="16">
      <c r="A51" s="6">
        <v>1</v>
      </c>
      <c r="B51" s="6">
        <v>180</v>
      </c>
      <c r="C51" s="6">
        <v>357</v>
      </c>
      <c r="D51" s="7">
        <f t="shared" si="0"/>
        <v>1.9833333333333334</v>
      </c>
      <c r="E51" s="6">
        <v>1</v>
      </c>
      <c r="F51" s="7">
        <f t="shared" si="1"/>
        <v>0.54154544468333299</v>
      </c>
      <c r="G51">
        <f t="shared" si="2"/>
        <v>0.63217185426554412</v>
      </c>
    </row>
    <row r="52" spans="1:7" ht="16">
      <c r="A52" s="6">
        <v>1</v>
      </c>
      <c r="B52" s="6">
        <v>178</v>
      </c>
      <c r="C52" s="6">
        <v>344</v>
      </c>
      <c r="D52" s="7">
        <f t="shared" si="0"/>
        <v>1.9325842696629214</v>
      </c>
      <c r="E52" s="6">
        <v>1</v>
      </c>
      <c r="F52" s="7">
        <f t="shared" si="1"/>
        <v>0.28140359158426875</v>
      </c>
      <c r="G52">
        <f t="shared" si="2"/>
        <v>0.56989029947254533</v>
      </c>
    </row>
    <row r="53" spans="1:7" ht="16">
      <c r="A53" s="6">
        <v>1</v>
      </c>
      <c r="B53" s="6">
        <v>175</v>
      </c>
      <c r="C53" s="6">
        <v>339</v>
      </c>
      <c r="D53" s="7">
        <f t="shared" si="0"/>
        <v>1.9371428571428571</v>
      </c>
      <c r="E53" s="6">
        <v>1</v>
      </c>
      <c r="F53" s="7">
        <f t="shared" si="1"/>
        <v>0.30477110437714217</v>
      </c>
      <c r="G53">
        <f t="shared" si="2"/>
        <v>0.57560843661764516</v>
      </c>
    </row>
    <row r="54" spans="1:7" ht="16">
      <c r="A54" s="6">
        <v>1</v>
      </c>
      <c r="B54" s="6">
        <v>177</v>
      </c>
      <c r="C54" s="6">
        <v>343</v>
      </c>
      <c r="D54" s="7">
        <f t="shared" si="0"/>
        <v>1.9378531073446328</v>
      </c>
      <c r="E54" s="6">
        <v>1</v>
      </c>
      <c r="F54" s="7">
        <f t="shared" si="1"/>
        <v>0.30841187703954809</v>
      </c>
      <c r="G54">
        <f t="shared" si="2"/>
        <v>0.57649757107534971</v>
      </c>
    </row>
    <row r="55" spans="1:7" ht="16">
      <c r="A55" s="6">
        <v>1</v>
      </c>
      <c r="B55" s="6">
        <v>180</v>
      </c>
      <c r="C55" s="6">
        <v>353</v>
      </c>
      <c r="D55" s="7">
        <f t="shared" si="0"/>
        <v>1.961111111111111</v>
      </c>
      <c r="E55" s="6">
        <v>1</v>
      </c>
      <c r="F55" s="7">
        <f t="shared" si="1"/>
        <v>0.42763339092777741</v>
      </c>
      <c r="G55">
        <f t="shared" si="2"/>
        <v>0.60530840266773922</v>
      </c>
    </row>
    <row r="56" spans="1:7" ht="16">
      <c r="A56" s="6">
        <v>1</v>
      </c>
      <c r="B56" s="6">
        <v>170</v>
      </c>
      <c r="C56" s="6">
        <v>303</v>
      </c>
      <c r="D56" s="7">
        <f t="shared" si="0"/>
        <v>1.7823529411764707</v>
      </c>
      <c r="E56" s="6">
        <v>1</v>
      </c>
      <c r="F56" s="7">
        <f t="shared" si="1"/>
        <v>-0.48868857089999906</v>
      </c>
      <c r="G56">
        <f t="shared" si="2"/>
        <v>0.38020255546389709</v>
      </c>
    </row>
    <row r="57" spans="1:7" ht="16">
      <c r="A57" s="6">
        <v>1</v>
      </c>
      <c r="B57" s="6">
        <v>191</v>
      </c>
      <c r="C57" s="6">
        <v>364</v>
      </c>
      <c r="D57" s="7">
        <f t="shared" si="0"/>
        <v>1.9057591623036649</v>
      </c>
      <c r="E57" s="6">
        <v>1</v>
      </c>
      <c r="F57" s="7">
        <f t="shared" si="1"/>
        <v>0.14389695336649133</v>
      </c>
      <c r="G57">
        <f t="shared" si="2"/>
        <v>0.53591229205939006</v>
      </c>
    </row>
    <row r="58" spans="1:7" ht="16">
      <c r="A58" s="6">
        <v>1</v>
      </c>
      <c r="B58" s="6">
        <v>188</v>
      </c>
      <c r="C58" s="6">
        <v>349</v>
      </c>
      <c r="D58" s="7">
        <f t="shared" si="0"/>
        <v>1.8563829787234043</v>
      </c>
      <c r="E58" s="6">
        <v>1</v>
      </c>
      <c r="F58" s="7">
        <f t="shared" si="1"/>
        <v>-0.10920745815425548</v>
      </c>
      <c r="G58">
        <f t="shared" si="2"/>
        <v>0.47272523725443527</v>
      </c>
    </row>
    <row r="59" spans="1:7" ht="16">
      <c r="A59" s="6">
        <v>1</v>
      </c>
      <c r="B59" s="6">
        <v>179</v>
      </c>
      <c r="C59" s="6">
        <v>323</v>
      </c>
      <c r="D59" s="7">
        <f t="shared" si="0"/>
        <v>1.8044692737430168</v>
      </c>
      <c r="E59" s="6">
        <v>1</v>
      </c>
      <c r="F59" s="7">
        <f t="shared" si="1"/>
        <v>-0.37531931201117352</v>
      </c>
      <c r="G59">
        <f t="shared" si="2"/>
        <v>0.40725631628843723</v>
      </c>
    </row>
    <row r="60" spans="1:7" ht="16">
      <c r="A60" s="6">
        <v>1</v>
      </c>
      <c r="B60" s="6">
        <v>180</v>
      </c>
      <c r="C60" s="6">
        <v>350</v>
      </c>
      <c r="D60" s="7">
        <f t="shared" si="0"/>
        <v>1.9444444444444444</v>
      </c>
      <c r="E60" s="6">
        <v>1</v>
      </c>
      <c r="F60" s="7">
        <f t="shared" si="1"/>
        <v>0.34219935061111073</v>
      </c>
      <c r="G60">
        <f t="shared" si="2"/>
        <v>0.58472467237313253</v>
      </c>
    </row>
    <row r="61" spans="1:7" ht="16">
      <c r="A61" s="6">
        <v>1</v>
      </c>
      <c r="B61" s="6">
        <v>181</v>
      </c>
      <c r="C61" s="6">
        <v>350</v>
      </c>
      <c r="D61" s="7">
        <f t="shared" si="0"/>
        <v>1.9337016574585635</v>
      </c>
      <c r="E61" s="6">
        <v>1</v>
      </c>
      <c r="F61" s="7">
        <f t="shared" si="1"/>
        <v>0.28713136882320356</v>
      </c>
      <c r="G61">
        <f t="shared" si="2"/>
        <v>0.5712936999319248</v>
      </c>
    </row>
    <row r="62" spans="1:7" ht="16">
      <c r="A62" s="6">
        <v>1</v>
      </c>
      <c r="B62" s="6">
        <v>178</v>
      </c>
      <c r="C62" s="6">
        <v>337</v>
      </c>
      <c r="D62" s="7">
        <f t="shared" si="0"/>
        <v>1.8932584269662922</v>
      </c>
      <c r="E62" s="6">
        <v>1</v>
      </c>
      <c r="F62" s="7">
        <f t="shared" si="1"/>
        <v>7.9817653758427198E-2</v>
      </c>
      <c r="G62">
        <f t="shared" si="2"/>
        <v>0.51994382629018354</v>
      </c>
    </row>
    <row r="63" spans="1:7" ht="16">
      <c r="A63" s="6">
        <v>1</v>
      </c>
      <c r="B63" s="6">
        <v>172</v>
      </c>
      <c r="C63" s="6">
        <v>344</v>
      </c>
      <c r="D63" s="7">
        <f t="shared" si="0"/>
        <v>2</v>
      </c>
      <c r="E63" s="6">
        <v>1</v>
      </c>
      <c r="F63" s="7">
        <f t="shared" si="1"/>
        <v>0.62697948499999967</v>
      </c>
      <c r="G63">
        <f t="shared" si="2"/>
        <v>0.65180425450357149</v>
      </c>
    </row>
    <row r="64" spans="1:7" ht="16">
      <c r="A64" s="6">
        <v>1</v>
      </c>
      <c r="B64" s="6">
        <v>188</v>
      </c>
      <c r="C64" s="6">
        <v>360</v>
      </c>
      <c r="D64" s="7">
        <f t="shared" si="0"/>
        <v>1.9148936170212767</v>
      </c>
      <c r="E64" s="6">
        <v>1</v>
      </c>
      <c r="F64" s="7">
        <f t="shared" si="1"/>
        <v>0.19072055572340396</v>
      </c>
      <c r="G64">
        <f t="shared" si="2"/>
        <v>0.5475361349525214</v>
      </c>
    </row>
    <row r="65" spans="1:7" ht="16">
      <c r="A65" s="6">
        <v>1</v>
      </c>
      <c r="B65" s="6">
        <v>189</v>
      </c>
      <c r="C65" s="6">
        <v>347</v>
      </c>
      <c r="D65" s="7">
        <f t="shared" si="0"/>
        <v>1.835978835978836</v>
      </c>
      <c r="E65" s="6">
        <v>1</v>
      </c>
      <c r="F65" s="7">
        <f t="shared" si="1"/>
        <v>-0.21379995938624319</v>
      </c>
      <c r="G65">
        <f t="shared" si="2"/>
        <v>0.44675268556807884</v>
      </c>
    </row>
    <row r="66" spans="1:7" ht="16">
      <c r="A66" s="6">
        <v>1</v>
      </c>
      <c r="B66" s="6">
        <v>177</v>
      </c>
      <c r="C66" s="6">
        <v>330</v>
      </c>
      <c r="D66" s="7">
        <f t="shared" si="0"/>
        <v>1.8644067796610169</v>
      </c>
      <c r="E66" s="6">
        <v>1</v>
      </c>
      <c r="F66" s="7">
        <f t="shared" si="1"/>
        <v>-6.8077114186442245E-2</v>
      </c>
      <c r="G66">
        <f t="shared" si="2"/>
        <v>0.48298729138652419</v>
      </c>
    </row>
    <row r="67" spans="1:7" ht="16">
      <c r="A67" s="6">
        <v>1</v>
      </c>
      <c r="B67" s="6">
        <v>166</v>
      </c>
      <c r="C67" s="6">
        <v>322</v>
      </c>
      <c r="D67" s="7">
        <f t="shared" si="0"/>
        <v>1.9397590361445782</v>
      </c>
      <c r="E67" s="6">
        <v>1</v>
      </c>
      <c r="F67" s="7">
        <f t="shared" si="1"/>
        <v>0.31818174891566109</v>
      </c>
      <c r="G67">
        <f t="shared" si="2"/>
        <v>0.5788810666270271</v>
      </c>
    </row>
    <row r="68" spans="1:7" ht="16">
      <c r="A68" s="6">
        <v>1</v>
      </c>
      <c r="B68" s="6">
        <v>186</v>
      </c>
      <c r="C68" s="6">
        <v>332</v>
      </c>
      <c r="D68" s="7">
        <f t="shared" si="0"/>
        <v>1.7849462365591398</v>
      </c>
      <c r="E68" s="6">
        <v>1</v>
      </c>
      <c r="F68" s="7">
        <f t="shared" si="1"/>
        <v>-0.47539522876344087</v>
      </c>
      <c r="G68">
        <f t="shared" si="2"/>
        <v>0.3833400628631391</v>
      </c>
    </row>
    <row r="69" spans="1:7" ht="16">
      <c r="A69" s="6">
        <v>1</v>
      </c>
      <c r="B69" s="6">
        <v>177</v>
      </c>
      <c r="C69" s="6">
        <v>322</v>
      </c>
      <c r="D69" s="7">
        <f t="shared" ref="D69:D90" si="3">C69/B69</f>
        <v>1.8192090395480225</v>
      </c>
      <c r="E69" s="6">
        <v>1</v>
      </c>
      <c r="F69" s="7">
        <f t="shared" ref="F69:F90" si="4">K$13+K$14*D69</f>
        <v>-0.29976264724858837</v>
      </c>
      <c r="G69">
        <f t="shared" ref="G69:G90" si="5">EXP(F69)/(1+EXP(F69))</f>
        <v>0.42561550706618567</v>
      </c>
    </row>
    <row r="70" spans="1:7" ht="16">
      <c r="A70" s="6">
        <v>1</v>
      </c>
      <c r="B70" s="6">
        <v>176</v>
      </c>
      <c r="C70" s="6">
        <v>332</v>
      </c>
      <c r="D70" s="7">
        <f t="shared" si="3"/>
        <v>1.8863636363636365</v>
      </c>
      <c r="E70" s="6">
        <v>1</v>
      </c>
      <c r="F70" s="7">
        <f t="shared" si="4"/>
        <v>4.4474664659091445E-2</v>
      </c>
      <c r="G70">
        <f t="shared" si="5"/>
        <v>0.51111683380430073</v>
      </c>
    </row>
    <row r="71" spans="1:7" ht="16">
      <c r="A71" s="6">
        <v>1</v>
      </c>
      <c r="B71" s="6">
        <v>180</v>
      </c>
      <c r="C71" s="6">
        <v>323</v>
      </c>
      <c r="D71" s="7">
        <f t="shared" si="3"/>
        <v>1.7944444444444445</v>
      </c>
      <c r="E71" s="6">
        <v>1</v>
      </c>
      <c r="F71" s="7">
        <f t="shared" si="4"/>
        <v>-0.4267070122388894</v>
      </c>
      <c r="G71">
        <f t="shared" si="5"/>
        <v>0.39491294017219275</v>
      </c>
    </row>
    <row r="72" spans="1:7" ht="16">
      <c r="A72" s="6">
        <v>1</v>
      </c>
      <c r="B72" s="6">
        <v>173</v>
      </c>
      <c r="C72" s="6">
        <v>335</v>
      </c>
      <c r="D72" s="7">
        <f t="shared" si="3"/>
        <v>1.9364161849710984</v>
      </c>
      <c r="E72" s="6">
        <v>1</v>
      </c>
      <c r="F72" s="7">
        <f t="shared" si="4"/>
        <v>0.30104615199999962</v>
      </c>
      <c r="G72">
        <f t="shared" si="5"/>
        <v>0.57469823742497039</v>
      </c>
    </row>
    <row r="73" spans="1:7" ht="16">
      <c r="A73" s="6">
        <v>1</v>
      </c>
      <c r="B73" s="6">
        <v>175</v>
      </c>
      <c r="C73" s="6">
        <v>330</v>
      </c>
      <c r="D73" s="7">
        <f t="shared" si="3"/>
        <v>1.8857142857142857</v>
      </c>
      <c r="E73" s="6">
        <v>1</v>
      </c>
      <c r="F73" s="7">
        <f t="shared" si="4"/>
        <v>4.1146065685714106E-2</v>
      </c>
      <c r="G73">
        <f t="shared" si="5"/>
        <v>0.51028506541215468</v>
      </c>
    </row>
    <row r="74" spans="1:7" ht="16">
      <c r="A74" s="6">
        <v>1</v>
      </c>
      <c r="B74" s="6">
        <v>169</v>
      </c>
      <c r="C74" s="6">
        <v>313</v>
      </c>
      <c r="D74" s="7">
        <f t="shared" si="3"/>
        <v>1.8520710059171597</v>
      </c>
      <c r="E74" s="6">
        <v>1</v>
      </c>
      <c r="F74" s="7">
        <f t="shared" si="4"/>
        <v>-0.13131081366863917</v>
      </c>
      <c r="G74">
        <f t="shared" si="5"/>
        <v>0.46721938478037384</v>
      </c>
    </row>
    <row r="75" spans="1:7" ht="16">
      <c r="A75" s="6">
        <v>1</v>
      </c>
      <c r="B75" s="6">
        <v>175</v>
      </c>
      <c r="C75" s="6">
        <v>336</v>
      </c>
      <c r="D75" s="7">
        <f t="shared" si="3"/>
        <v>1.92</v>
      </c>
      <c r="E75" s="6">
        <v>1</v>
      </c>
      <c r="F75" s="7">
        <f t="shared" si="4"/>
        <v>0.21689609147999889</v>
      </c>
      <c r="G75">
        <f t="shared" si="5"/>
        <v>0.55401244231406721</v>
      </c>
    </row>
    <row r="76" spans="1:7" ht="16">
      <c r="A76" s="6">
        <v>1</v>
      </c>
      <c r="B76" s="6">
        <v>181</v>
      </c>
      <c r="C76" s="6">
        <v>390</v>
      </c>
      <c r="D76" s="7">
        <f t="shared" si="3"/>
        <v>2.1546961325966851</v>
      </c>
      <c r="E76" s="6">
        <v>1</v>
      </c>
      <c r="F76" s="7">
        <f t="shared" si="4"/>
        <v>1.4199584227458555</v>
      </c>
      <c r="G76">
        <f t="shared" si="5"/>
        <v>0.80533189832392671</v>
      </c>
    </row>
    <row r="77" spans="1:7" ht="16">
      <c r="A77" s="6">
        <v>1</v>
      </c>
      <c r="B77" s="6">
        <v>193</v>
      </c>
      <c r="C77" s="6">
        <v>356</v>
      </c>
      <c r="D77" s="7">
        <f t="shared" si="3"/>
        <v>1.8445595854922279</v>
      </c>
      <c r="E77" s="6">
        <v>1</v>
      </c>
      <c r="F77" s="7">
        <f t="shared" si="4"/>
        <v>-0.16981467339378398</v>
      </c>
      <c r="G77">
        <f t="shared" si="5"/>
        <v>0.45764805809810777</v>
      </c>
    </row>
    <row r="78" spans="1:7" ht="16">
      <c r="A78" s="6">
        <v>1</v>
      </c>
      <c r="B78" s="6">
        <v>182</v>
      </c>
      <c r="C78" s="6">
        <v>362</v>
      </c>
      <c r="D78" s="7">
        <f t="shared" si="3"/>
        <v>1.9890109890109891</v>
      </c>
      <c r="E78" s="6">
        <v>1</v>
      </c>
      <c r="F78" s="7">
        <f t="shared" si="4"/>
        <v>0.57064934852747307</v>
      </c>
      <c r="G78">
        <f t="shared" si="5"/>
        <v>0.63891299542783098</v>
      </c>
    </row>
    <row r="79" spans="1:7" ht="16">
      <c r="A79" s="6">
        <v>1</v>
      </c>
      <c r="B79" s="6">
        <v>169</v>
      </c>
      <c r="C79" s="6">
        <v>322</v>
      </c>
      <c r="D79" s="7">
        <f t="shared" si="3"/>
        <v>1.9053254437869822</v>
      </c>
      <c r="E79" s="6">
        <v>1</v>
      </c>
      <c r="F79" s="7">
        <f t="shared" si="4"/>
        <v>0.14167369385206996</v>
      </c>
      <c r="G79">
        <f t="shared" si="5"/>
        <v>0.5353593005780416</v>
      </c>
    </row>
    <row r="80" spans="1:7" ht="16">
      <c r="A80" s="6">
        <v>1</v>
      </c>
      <c r="B80" s="6">
        <v>180</v>
      </c>
      <c r="C80" s="6">
        <v>337</v>
      </c>
      <c r="D80" s="7">
        <f t="shared" si="3"/>
        <v>1.8722222222222222</v>
      </c>
      <c r="E80" s="6">
        <v>1</v>
      </c>
      <c r="F80" s="7">
        <f t="shared" si="4"/>
        <v>-2.801482409444489E-2</v>
      </c>
      <c r="G80">
        <f t="shared" si="5"/>
        <v>0.49299675200054027</v>
      </c>
    </row>
    <row r="81" spans="1:7" ht="16">
      <c r="A81" s="6">
        <v>1</v>
      </c>
      <c r="B81" s="6">
        <v>185</v>
      </c>
      <c r="C81" s="6">
        <v>363</v>
      </c>
      <c r="D81" s="7">
        <f t="shared" si="3"/>
        <v>1.9621621621621621</v>
      </c>
      <c r="E81" s="6">
        <v>1</v>
      </c>
      <c r="F81" s="7">
        <f t="shared" si="4"/>
        <v>0.43302112319999964</v>
      </c>
      <c r="G81">
        <f t="shared" si="5"/>
        <v>0.60659485353095399</v>
      </c>
    </row>
    <row r="82" spans="1:7" ht="16">
      <c r="A82" s="6">
        <v>1</v>
      </c>
      <c r="B82" s="6">
        <v>180</v>
      </c>
      <c r="C82" s="6">
        <v>355</v>
      </c>
      <c r="D82" s="7">
        <f t="shared" si="3"/>
        <v>1.9722222222222223</v>
      </c>
      <c r="E82" s="6">
        <v>1</v>
      </c>
      <c r="F82" s="7">
        <f t="shared" si="4"/>
        <v>0.4845894178055552</v>
      </c>
      <c r="G82">
        <f t="shared" si="5"/>
        <v>0.61883101173079291</v>
      </c>
    </row>
    <row r="83" spans="1:7" ht="16">
      <c r="A83" s="6">
        <v>1</v>
      </c>
      <c r="B83" s="6">
        <v>170</v>
      </c>
      <c r="C83" s="6">
        <v>378</v>
      </c>
      <c r="D83" s="7">
        <f t="shared" si="3"/>
        <v>2.223529411764706</v>
      </c>
      <c r="E83" s="6">
        <v>1</v>
      </c>
      <c r="F83" s="7">
        <f t="shared" si="4"/>
        <v>1.7728007316000003</v>
      </c>
      <c r="G83">
        <f t="shared" si="5"/>
        <v>0.85480562371677982</v>
      </c>
    </row>
    <row r="84" spans="1:7" ht="16">
      <c r="A84" s="6">
        <v>1</v>
      </c>
      <c r="B84" s="6">
        <v>180</v>
      </c>
      <c r="C84" s="6">
        <v>370</v>
      </c>
      <c r="D84" s="7">
        <f t="shared" si="3"/>
        <v>2.0555555555555554</v>
      </c>
      <c r="E84" s="6">
        <v>1</v>
      </c>
      <c r="F84" s="7">
        <f t="shared" si="4"/>
        <v>0.91175961938888683</v>
      </c>
      <c r="G84">
        <f t="shared" si="5"/>
        <v>0.71336010030826458</v>
      </c>
    </row>
    <row r="85" spans="1:7" ht="16">
      <c r="A85" s="6">
        <v>1</v>
      </c>
      <c r="B85" s="6">
        <v>175</v>
      </c>
      <c r="C85" s="6">
        <v>333</v>
      </c>
      <c r="D85" s="7">
        <f t="shared" si="3"/>
        <v>1.9028571428571428</v>
      </c>
      <c r="E85" s="6">
        <v>1</v>
      </c>
      <c r="F85" s="7">
        <f t="shared" si="4"/>
        <v>0.12902107858285738</v>
      </c>
      <c r="G85">
        <f t="shared" si="5"/>
        <v>0.53221059939018212</v>
      </c>
    </row>
    <row r="86" spans="1:7" ht="16">
      <c r="A86" s="6">
        <v>1</v>
      </c>
      <c r="B86" s="6">
        <v>168</v>
      </c>
      <c r="C86" s="6">
        <v>342</v>
      </c>
      <c r="D86" s="7">
        <f t="shared" si="3"/>
        <v>2.0357142857142856</v>
      </c>
      <c r="E86" s="6">
        <v>1</v>
      </c>
      <c r="F86" s="7">
        <f t="shared" si="4"/>
        <v>0.81005242853571247</v>
      </c>
      <c r="G86">
        <f t="shared" si="5"/>
        <v>0.69212067639241737</v>
      </c>
    </row>
    <row r="87" spans="1:7" ht="16">
      <c r="A87" s="6">
        <v>1</v>
      </c>
      <c r="B87" s="6">
        <v>170</v>
      </c>
      <c r="C87" s="6">
        <v>347</v>
      </c>
      <c r="D87" s="7">
        <f t="shared" si="3"/>
        <v>2.0411764705882351</v>
      </c>
      <c r="E87" s="6">
        <v>1</v>
      </c>
      <c r="F87" s="7">
        <f t="shared" si="4"/>
        <v>0.83805181989999866</v>
      </c>
      <c r="G87">
        <f t="shared" si="5"/>
        <v>0.6980547481804299</v>
      </c>
    </row>
    <row r="88" spans="1:7" ht="16">
      <c r="A88" s="6">
        <v>1</v>
      </c>
      <c r="B88" s="6">
        <v>166</v>
      </c>
      <c r="C88" s="6">
        <v>315</v>
      </c>
      <c r="D88" s="7">
        <f t="shared" si="3"/>
        <v>1.8975903614457832</v>
      </c>
      <c r="E88" s="6">
        <v>1</v>
      </c>
      <c r="F88" s="7">
        <f t="shared" si="4"/>
        <v>0.10202333365662675</v>
      </c>
      <c r="G88">
        <f t="shared" si="5"/>
        <v>0.52548373274175109</v>
      </c>
    </row>
    <row r="89" spans="1:7" ht="16">
      <c r="A89" s="6">
        <v>1</v>
      </c>
      <c r="B89" s="6">
        <v>185</v>
      </c>
      <c r="C89" s="6">
        <v>363</v>
      </c>
      <c r="D89" s="7">
        <f t="shared" si="3"/>
        <v>1.9621621621621621</v>
      </c>
      <c r="E89" s="6">
        <v>1</v>
      </c>
      <c r="F89" s="7">
        <f t="shared" si="4"/>
        <v>0.43302112319999964</v>
      </c>
      <c r="G89">
        <f t="shared" si="5"/>
        <v>0.60659485353095399</v>
      </c>
    </row>
    <row r="90" spans="1:7" ht="16">
      <c r="A90" s="6">
        <v>1</v>
      </c>
      <c r="B90" s="6">
        <v>191</v>
      </c>
      <c r="C90" s="6">
        <v>382</v>
      </c>
      <c r="D90" s="7">
        <f t="shared" si="3"/>
        <v>2</v>
      </c>
      <c r="E90" s="6">
        <v>1</v>
      </c>
      <c r="F90" s="7">
        <f t="shared" si="4"/>
        <v>0.62697948499999967</v>
      </c>
      <c r="G90">
        <f t="shared" si="5"/>
        <v>0.65180425450357149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2"/>
  <sheetViews>
    <sheetView topLeftCell="A4" zoomScale="150" zoomScaleNormal="150" workbookViewId="0">
      <selection activeCell="L52" sqref="L52"/>
    </sheetView>
  </sheetViews>
  <sheetFormatPr baseColWidth="10" defaultColWidth="14.5" defaultRowHeight="15.75" customHeight="1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10" max="10" width="27" customWidth="1"/>
    <col min="12" max="12" width="25.5" customWidth="1"/>
    <col min="13" max="13" width="23.83203125" customWidth="1"/>
    <col min="14" max="14" width="26.6640625" customWidth="1"/>
    <col min="15" max="15" width="26" customWidth="1"/>
    <col min="16" max="16" width="22.1640625" customWidth="1"/>
    <col min="17" max="17" width="24.33203125" customWidth="1"/>
    <col min="18" max="18" width="21.6640625" customWidth="1"/>
    <col min="19" max="19" width="23.1640625" customWidth="1"/>
  </cols>
  <sheetData>
    <row r="2" spans="1:14" ht="15.75" customHeight="1">
      <c r="A2" s="1" t="s">
        <v>0</v>
      </c>
    </row>
    <row r="3" spans="1:14" ht="15.75" customHeight="1">
      <c r="A3" s="2" t="s">
        <v>1</v>
      </c>
    </row>
    <row r="5" spans="1:14" ht="30" customHeight="1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5"/>
      <c r="J5" s="4" t="s">
        <v>2</v>
      </c>
      <c r="L5" s="34"/>
      <c r="M5" s="35"/>
      <c r="N5" s="36"/>
    </row>
    <row r="6" spans="1:14" ht="15.75" customHeight="1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/>
      <c r="J6" s="8" t="str">
        <f t="shared" ref="J6:J92" si="0">A6&amp;";"&amp;B6&amp;";"&amp;C6&amp;";"&amp;D6&amp;";"&amp;E6&amp;";"&amp;F6&amp;";"&amp;G6&amp;";"&amp;H6</f>
        <v>1;168;307;240;258;448;384;368</v>
      </c>
      <c r="L6" s="37"/>
      <c r="M6" s="38"/>
      <c r="N6" s="38"/>
    </row>
    <row r="7" spans="1:14" ht="15.75" customHeight="1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/>
      <c r="J7" s="8" t="str">
        <f t="shared" si="0"/>
        <v>1;178;336;247;261;463;404;390</v>
      </c>
      <c r="L7" s="37"/>
      <c r="M7" s="38"/>
      <c r="N7" s="38"/>
    </row>
    <row r="8" spans="1:14" ht="15.75" customHeight="1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/>
      <c r="J8" s="8" t="str">
        <f t="shared" si="0"/>
        <v>1;161;294;213;227;413;335;322</v>
      </c>
      <c r="L8" s="37"/>
      <c r="M8" s="38"/>
      <c r="N8" s="38"/>
    </row>
    <row r="9" spans="1:14" ht="15.75" customHeight="1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/>
      <c r="J9" s="8" t="str">
        <f t="shared" si="0"/>
        <v>1;155;324;262;279;465;395;375</v>
      </c>
      <c r="L9" s="37"/>
      <c r="M9" s="17"/>
      <c r="N9" s="38"/>
    </row>
    <row r="10" spans="1:14" ht="15.75" customHeight="1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/>
      <c r="J10" s="8" t="str">
        <f t="shared" si="0"/>
        <v>1;165;314;243;258;432;364;364</v>
      </c>
      <c r="L10" s="37"/>
      <c r="M10" s="17"/>
      <c r="N10" s="38"/>
    </row>
    <row r="11" spans="1:14" ht="15.75" customHeight="1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/>
      <c r="J11" s="8" t="str">
        <f t="shared" si="0"/>
        <v>1;168;303;223;244;441;355;342</v>
      </c>
      <c r="L11" s="37"/>
      <c r="M11" s="17"/>
      <c r="N11" s="38"/>
    </row>
    <row r="12" spans="1:14" ht="15.75" customHeight="1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/>
      <c r="J12" s="8" t="str">
        <f t="shared" si="0"/>
        <v>1;165;311;231;254;436;362;360</v>
      </c>
      <c r="L12" s="37"/>
      <c r="M12" s="34"/>
      <c r="N12" s="38"/>
    </row>
    <row r="13" spans="1:14" ht="15.75" customHeight="1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/>
      <c r="J13" s="8" t="str">
        <f t="shared" si="0"/>
        <v>1;173;312;248;266;483;405;401</v>
      </c>
      <c r="L13" s="37"/>
      <c r="M13" s="34"/>
      <c r="N13" s="38"/>
    </row>
    <row r="14" spans="1:14" ht="15.75" customHeight="1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/>
      <c r="J14" s="8" t="str">
        <f t="shared" si="0"/>
        <v>1;165;322;229;246;448;368;352</v>
      </c>
      <c r="L14" s="37"/>
      <c r="M14" s="34"/>
      <c r="N14" s="38"/>
    </row>
    <row r="15" spans="1:14" ht="15.75" customHeight="1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/>
      <c r="J15" s="8" t="str">
        <f t="shared" si="0"/>
        <v>1;163;298;221;245;443;355;361</v>
      </c>
      <c r="L15" s="37"/>
      <c r="M15" s="34"/>
      <c r="N15" s="38"/>
    </row>
    <row r="16" spans="1:14" ht="15.75" customHeight="1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/>
      <c r="J16" s="8" t="str">
        <f t="shared" si="0"/>
        <v>1;153;280;218;234;410;345;344</v>
      </c>
      <c r="L16" s="37"/>
      <c r="M16" s="34"/>
      <c r="N16" s="38"/>
    </row>
    <row r="17" spans="1:19" ht="15.75" customHeight="1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/>
      <c r="J17" s="8" t="str">
        <f t="shared" si="0"/>
        <v>1;165;294;220;235;448;354;353</v>
      </c>
      <c r="L17" s="37"/>
      <c r="M17" s="34"/>
      <c r="N17" s="38"/>
    </row>
    <row r="18" spans="1:19" ht="15.75" customHeight="1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/>
      <c r="J18" s="8" t="str">
        <f t="shared" si="0"/>
        <v>1;170;311;235;253;440;360;347</v>
      </c>
      <c r="L18" s="37"/>
      <c r="M18" s="34"/>
      <c r="N18" s="38"/>
    </row>
    <row r="19" spans="1:19" ht="15.75" customHeight="1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/>
      <c r="J19" s="8" t="str">
        <f t="shared" si="0"/>
        <v>1;160;316;214;226;437;356;348</v>
      </c>
      <c r="L19" s="37"/>
      <c r="M19" s="34"/>
      <c r="N19" s="38"/>
    </row>
    <row r="20" spans="1:19" ht="15.75" customHeight="1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/>
      <c r="J20" s="8" t="str">
        <f t="shared" si="0"/>
        <v>1;159;292;223;233;419;346;336</v>
      </c>
      <c r="L20" s="37"/>
      <c r="M20" s="34"/>
      <c r="N20" s="38"/>
    </row>
    <row r="21" spans="1:19" ht="15.75" customHeight="1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/>
      <c r="J21" s="8" t="str">
        <f t="shared" si="0"/>
        <v>1;163;315;228;251;438;356;347</v>
      </c>
      <c r="L21" s="37"/>
      <c r="M21" s="34"/>
      <c r="N21" s="38"/>
    </row>
    <row r="22" spans="1:19" ht="15.75" customHeight="1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/>
      <c r="J22" s="8" t="str">
        <f t="shared" si="0"/>
        <v>1;165;303;237;249;451;356;348</v>
      </c>
      <c r="L22" s="37"/>
      <c r="M22" s="34"/>
      <c r="N22" s="38"/>
    </row>
    <row r="23" spans="1:19" ht="15.75" customHeight="1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/>
      <c r="J23" s="8" t="str">
        <f t="shared" si="0"/>
        <v>1;165;308;234;248;439;348;344</v>
      </c>
      <c r="L23" s="37"/>
      <c r="M23" s="34"/>
      <c r="N23" s="38"/>
    </row>
    <row r="24" spans="1:19" ht="15.75" customHeight="1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/>
      <c r="J24" s="8" t="str">
        <f t="shared" si="0"/>
        <v>1;165;315;227;240;448;363;353</v>
      </c>
      <c r="L24" s="37"/>
      <c r="M24" s="34"/>
      <c r="N24" s="38"/>
    </row>
    <row r="25" spans="1:19" ht="15.75" customHeight="1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/>
      <c r="J25" s="8" t="str">
        <f t="shared" si="0"/>
        <v>1;175;316;244;260;473;390;374</v>
      </c>
      <c r="L25" s="37"/>
      <c r="M25" s="34"/>
      <c r="N25" s="38"/>
    </row>
    <row r="26" spans="1:19" ht="15.75" customHeight="1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/>
      <c r="J26" s="8" t="str">
        <f t="shared" si="0"/>
        <v>1;180;333;256;278;475;391;381</v>
      </c>
      <c r="L26" s="37"/>
      <c r="M26" s="34"/>
      <c r="N26" s="38"/>
    </row>
    <row r="27" spans="1:19" ht="15.75" customHeight="1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/>
      <c r="J27" s="8" t="str">
        <f t="shared" si="0"/>
        <v>1;168;321;230;248;450;365;362</v>
      </c>
    </row>
    <row r="28" spans="1:19" ht="15.75" customHeight="1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/>
      <c r="J28" s="8" t="str">
        <f t="shared" si="0"/>
        <v>1;163;299;219;236;435;357;339</v>
      </c>
    </row>
    <row r="29" spans="1:19" ht="15.75" customHeight="1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/>
      <c r="J29" s="8" t="str">
        <f t="shared" si="0"/>
        <v>1;165;304;246;264;467;392;383</v>
      </c>
    </row>
    <row r="30" spans="1:19" ht="15.75" customHeight="1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/>
      <c r="J30" s="8" t="str">
        <f t="shared" si="0"/>
        <v>1;160;309;236;248;432;364;358</v>
      </c>
    </row>
    <row r="31" spans="1:19" ht="15.75" customHeight="1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/>
      <c r="J31" s="8" t="str">
        <f t="shared" si="0"/>
        <v>1;158;319;246;268;442;371;364</v>
      </c>
    </row>
    <row r="32" spans="1:19" ht="15.75" customHeight="1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/>
      <c r="J32" s="8" t="str">
        <f t="shared" si="0"/>
        <v>1;165;325;242;250;448;378;365</v>
      </c>
      <c r="L32" s="33"/>
      <c r="M32" s="18" t="s">
        <v>14</v>
      </c>
      <c r="N32" s="19" t="s">
        <v>15</v>
      </c>
      <c r="O32" s="20" t="s">
        <v>16</v>
      </c>
      <c r="P32" s="21" t="s">
        <v>17</v>
      </c>
      <c r="Q32" s="22" t="s">
        <v>18</v>
      </c>
      <c r="R32" s="23" t="s">
        <v>19</v>
      </c>
      <c r="S32" s="24" t="s">
        <v>20</v>
      </c>
    </row>
    <row r="33" spans="1:19" ht="15.75" customHeight="1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/>
      <c r="J33" s="8" t="str">
        <f t="shared" si="0"/>
        <v>1;170;335;248;263;474;400;382</v>
      </c>
      <c r="L33" s="32" t="s">
        <v>11</v>
      </c>
      <c r="M33" s="25">
        <f>AVERAGE(B6:B92)</f>
        <v>171.45977011494253</v>
      </c>
      <c r="N33" s="26">
        <f t="shared" ref="N33:S33" si="1">AVERAGE(C6:C92)</f>
        <v>327.64367816091954</v>
      </c>
      <c r="O33" s="27">
        <f t="shared" si="1"/>
        <v>248.90804597701148</v>
      </c>
      <c r="P33" s="28">
        <f t="shared" si="1"/>
        <v>266.42528735632186</v>
      </c>
      <c r="Q33" s="29">
        <f t="shared" si="1"/>
        <v>464.62068965517244</v>
      </c>
      <c r="R33" s="30">
        <f t="shared" si="1"/>
        <v>386.20689655172413</v>
      </c>
      <c r="S33" s="31">
        <f t="shared" si="1"/>
        <v>378.16091954022988</v>
      </c>
    </row>
    <row r="34" spans="1:19" ht="15.75" customHeight="1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/>
      <c r="J34" s="8" t="str">
        <f t="shared" si="0"/>
        <v>1;182;334;254;273;514;420;407</v>
      </c>
      <c r="L34" s="32" t="s">
        <v>12</v>
      </c>
      <c r="M34" s="25">
        <f>AVERAGE(B46:B92)</f>
        <v>177.89361702127658</v>
      </c>
      <c r="N34" s="26">
        <f t="shared" ref="N34:S34" si="2">AVERAGE(C46:C92)</f>
        <v>342.57446808510639</v>
      </c>
      <c r="O34" s="27">
        <f t="shared" si="2"/>
        <v>261.06382978723406</v>
      </c>
      <c r="P34" s="28">
        <f t="shared" si="2"/>
        <v>278.61702127659572</v>
      </c>
      <c r="Q34" s="29">
        <f t="shared" si="2"/>
        <v>481.85106382978722</v>
      </c>
      <c r="R34" s="30">
        <f t="shared" si="2"/>
        <v>401.61702127659572</v>
      </c>
      <c r="S34" s="31">
        <f t="shared" si="2"/>
        <v>394.531914893617</v>
      </c>
    </row>
    <row r="35" spans="1:19" ht="15.75" customHeight="1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/>
      <c r="J35" s="8" t="str">
        <f t="shared" si="0"/>
        <v>1;165;307;230;248;452;363;355</v>
      </c>
      <c r="L35" s="32" t="s">
        <v>13</v>
      </c>
      <c r="M35" s="25">
        <f>AVERAGE(B6:B45)</f>
        <v>163.9</v>
      </c>
      <c r="N35" s="26">
        <f t="shared" ref="N35:S35" si="3">AVERAGE(C6:C45)</f>
        <v>310.10000000000002</v>
      </c>
      <c r="O35" s="27">
        <f t="shared" si="3"/>
        <v>234.625</v>
      </c>
      <c r="P35" s="28">
        <f t="shared" si="3"/>
        <v>252.1</v>
      </c>
      <c r="Q35" s="29">
        <f t="shared" si="3"/>
        <v>444.375</v>
      </c>
      <c r="R35" s="30">
        <f t="shared" si="3"/>
        <v>368.1</v>
      </c>
      <c r="S35" s="31">
        <f t="shared" si="3"/>
        <v>358.92500000000001</v>
      </c>
    </row>
    <row r="36" spans="1:19" ht="15.75" customHeight="1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/>
      <c r="J36" s="8" t="str">
        <f t="shared" si="0"/>
        <v>1;163;297;240;260;435;356;356</v>
      </c>
    </row>
    <row r="37" spans="1:19" ht="15.75" customHeight="1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/>
      <c r="J37" s="8" t="str">
        <f t="shared" si="0"/>
        <v>1;143;282;216;233;398;334;318</v>
      </c>
    </row>
    <row r="38" spans="1:19" ht="15.75" customHeight="1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/>
      <c r="J38" s="8" t="str">
        <f t="shared" si="0"/>
        <v>1;154;297;228;248;423;344;334</v>
      </c>
    </row>
    <row r="39" spans="1:19" ht="15.75" customHeight="1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/>
      <c r="J39" s="8" t="str">
        <f t="shared" si="0"/>
        <v>1;171;342;272;290;485;418;407</v>
      </c>
      <c r="L39" s="9" t="s">
        <v>22</v>
      </c>
      <c r="M39">
        <f>STDEV(B6:B92)</f>
        <v>10.591576949261134</v>
      </c>
    </row>
    <row r="40" spans="1:19" ht="15.75" customHeight="1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/>
      <c r="J40" s="8" t="str">
        <f t="shared" si="0"/>
        <v>1;162;303;237;262;433;367;364</v>
      </c>
    </row>
    <row r="41" spans="1:19" ht="15.75" customHeight="1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/>
      <c r="J41" s="8" t="str">
        <f t="shared" si="0"/>
        <v>1;150;308;220;247;383;352;341</v>
      </c>
    </row>
    <row r="42" spans="1:19" ht="15.75" customHeight="1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/>
      <c r="J42" s="8" t="str">
        <f t="shared" si="0"/>
        <v>1;157;288;201;215;429;363;350</v>
      </c>
    </row>
    <row r="43" spans="1:19" ht="15.75" customHeight="1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/>
      <c r="J43" s="8" t="str">
        <f t="shared" si="0"/>
        <v>1;158;314;239;263;432;371;358</v>
      </c>
    </row>
    <row r="44" spans="1:19" ht="15.75" customHeight="1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/>
      <c r="J44" s="8" t="str">
        <f t="shared" si="0"/>
        <v>1;162;306;250;268;444;355;352</v>
      </c>
    </row>
    <row r="45" spans="1:19" ht="15.75" customHeight="1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/>
      <c r="J45" s="8" t="str">
        <f t="shared" si="0"/>
        <v>1;159;310;238;255;449;362;352</v>
      </c>
    </row>
    <row r="46" spans="1:19" ht="15.75" customHeight="1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/>
      <c r="J46" s="8" t="str">
        <f t="shared" si="0"/>
        <v>2;169;337;254;273;460;396;385</v>
      </c>
    </row>
    <row r="47" spans="1:19" ht="15.75" customHeight="1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/>
      <c r="J47" s="8" t="str">
        <f t="shared" si="0"/>
        <v>2;153;296;223;243;407;337;338</v>
      </c>
    </row>
    <row r="48" spans="1:19" ht="15.75" customHeight="1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/>
      <c r="J48" s="8" t="str">
        <f t="shared" si="0"/>
        <v>2;175;339;256;271;470;390;381</v>
      </c>
    </row>
    <row r="49" spans="1:10" ht="15.75" customHeight="1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/>
      <c r="J49" s="8" t="str">
        <f t="shared" si="0"/>
        <v>2;179;343;242;263;464;378;371</v>
      </c>
    </row>
    <row r="50" spans="1:10" ht="15.75" customHeight="1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/>
      <c r="J50" s="8" t="str">
        <f t="shared" si="0"/>
        <v>2;179;352;253;269;484;407;397</v>
      </c>
    </row>
    <row r="51" spans="1:10" ht="15.75" customHeight="1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/>
      <c r="J51" s="8" t="str">
        <f t="shared" si="0"/>
        <v>2;198;354;263;292;508;417;412</v>
      </c>
    </row>
    <row r="52" spans="1:10" ht="15.75" customHeight="1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/>
      <c r="J52" s="8" t="str">
        <f t="shared" si="0"/>
        <v>2;173;327;256;276;463;383;387</v>
      </c>
    </row>
    <row r="53" spans="1:10" ht="15.75" customHeight="1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/>
      <c r="J53" s="8" t="str">
        <f t="shared" si="0"/>
        <v>2;180;357;268;278;494;401;390</v>
      </c>
    </row>
    <row r="54" spans="1:10" ht="15.75" customHeight="1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/>
      <c r="J54" s="8" t="str">
        <f t="shared" si="0"/>
        <v>2;178;344;254;269;464;371;366</v>
      </c>
    </row>
    <row r="55" spans="1:10" ht="15.75" customHeight="1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/>
      <c r="J55" s="8" t="str">
        <f t="shared" si="0"/>
        <v>2;175;339;245;272;456;374;366</v>
      </c>
    </row>
    <row r="56" spans="1:10" ht="15.75" customHeight="1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/>
      <c r="J56" s="8" t="str">
        <f t="shared" si="0"/>
        <v>2;177;343;250;266;483;361;365</v>
      </c>
    </row>
    <row r="57" spans="1:10" ht="15.75" customHeight="1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/>
      <c r="J57" s="8" t="str">
        <f t="shared" si="0"/>
        <v>2;180;353;260;281;490;420;415</v>
      </c>
    </row>
    <row r="58" spans="1:10" ht="15.75" customHeight="1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/>
      <c r="J58" s="8" t="str">
        <f t="shared" si="0"/>
        <v>2;170;303;235;249;435;366;361</v>
      </c>
    </row>
    <row r="59" spans="1:10" ht="15.75" customHeight="1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/>
      <c r="J59" s="8" t="str">
        <f t="shared" si="0"/>
        <v>2;191;364;263;278;511;430;417</v>
      </c>
    </row>
    <row r="60" spans="1:10" ht="15.75" customHeight="1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/>
      <c r="J60" s="8" t="str">
        <f t="shared" si="0"/>
        <v>2;188;349;269;288;498;427;423</v>
      </c>
    </row>
    <row r="61" spans="1:10" ht="15.75" customHeight="1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/>
      <c r="J61" s="8" t="str">
        <f t="shared" si="0"/>
        <v>2;179;323;256;276;486;398;400</v>
      </c>
    </row>
    <row r="62" spans="1:10" ht="15.75" customHeight="1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/>
      <c r="J62" s="8" t="str">
        <f t="shared" si="0"/>
        <v>2;180;350;263;280;480;419;418</v>
      </c>
    </row>
    <row r="63" spans="1:10" ht="15.75" customHeight="1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/>
      <c r="J63" s="8" t="str">
        <f t="shared" si="0"/>
        <v>2;181;350;263;282;488;391;381</v>
      </c>
    </row>
    <row r="64" spans="1:10" ht="15.75" customHeight="1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/>
      <c r="J64" s="8" t="str">
        <f t="shared" si="0"/>
        <v>2;178;337;272;272;475;393;390</v>
      </c>
    </row>
    <row r="65" spans="1:10" ht="15.75" customHeight="1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/>
      <c r="J65" s="8" t="str">
        <f t="shared" si="0"/>
        <v>2;172;344;255;281;470;400;393</v>
      </c>
    </row>
    <row r="66" spans="1:10" ht="15.75" customHeight="1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/>
      <c r="J66" s="8" t="str">
        <f t="shared" si="0"/>
        <v>2;188;360;269;283;510;422;416</v>
      </c>
    </row>
    <row r="67" spans="1:10" ht="15.75" customHeight="1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/>
      <c r="J67" s="8" t="str">
        <f t="shared" si="0"/>
        <v>2;189;347;272;283;547;432;445</v>
      </c>
    </row>
    <row r="68" spans="1:10" ht="15.75" customHeight="1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/>
      <c r="J68" s="8" t="str">
        <f t="shared" si="0"/>
        <v>2;177;330;246;262;462;386;370</v>
      </c>
    </row>
    <row r="69" spans="1:10" ht="15.75" customHeight="1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/>
      <c r="J69" s="8" t="str">
        <f t="shared" si="0"/>
        <v>2;166;322;242;258;442;373;374</v>
      </c>
    </row>
    <row r="70" spans="1:10" ht="15.75" customHeight="1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/>
      <c r="J70" s="8" t="str">
        <f t="shared" si="0"/>
        <v>2;186;332;267;283;478;391;388</v>
      </c>
    </row>
    <row r="71" spans="1:10" ht="15.75" customHeight="1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/>
      <c r="J71" s="8" t="str">
        <f t="shared" si="0"/>
        <v>2;177;322;245;265;457;397;395</v>
      </c>
    </row>
    <row r="72" spans="1:10" ht="15.75" customHeight="1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/>
      <c r="J72" s="8" t="str">
        <f t="shared" si="0"/>
        <v>2;176;332;259;274;458;382;378</v>
      </c>
    </row>
    <row r="73" spans="1:10" ht="15.75" customHeight="1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/>
      <c r="J73" s="8" t="str">
        <f t="shared" si="0"/>
        <v>2;180;323;251;275;448;390;387</v>
      </c>
    </row>
    <row r="74" spans="1:10" ht="15.75" customHeight="1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/>
      <c r="J74" s="8" t="str">
        <f t="shared" si="0"/>
        <v>2;173;335;253;273;497;404;389</v>
      </c>
    </row>
    <row r="75" spans="1:10" ht="15.75" customHeight="1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/>
      <c r="J75" s="8" t="str">
        <f t="shared" si="0"/>
        <v>2;175;330;253;274;470;384;382</v>
      </c>
    </row>
    <row r="76" spans="1:10" ht="15.75" customHeight="1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/>
      <c r="J76" s="8" t="str">
        <f t="shared" si="0"/>
        <v>2;169;313;252;265;472;391;385</v>
      </c>
    </row>
    <row r="77" spans="1:10" ht="15.75" customHeight="1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/>
      <c r="J77" s="8" t="str">
        <f t="shared" si="0"/>
        <v>2;175;336;256;274;464;388;377</v>
      </c>
    </row>
    <row r="78" spans="1:10" ht="15.75" customHeight="1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/>
      <c r="J78" s="8" t="str">
        <f t="shared" si="0"/>
        <v>2;181;390;284;303;521;440;435</v>
      </c>
    </row>
    <row r="79" spans="1:10" ht="15.75" customHeight="1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/>
      <c r="J79" s="8" t="str">
        <f t="shared" si="0"/>
        <v>2;193;356;297;318;522;451;433</v>
      </c>
    </row>
    <row r="80" spans="1:10" ht="15.75" customHeight="1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/>
      <c r="J80" s="8" t="str">
        <f t="shared" si="0"/>
        <v>2;182;362;275;293;499;424;405</v>
      </c>
    </row>
    <row r="81" spans="1:10" ht="15.75" customHeight="1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/>
      <c r="J81" s="8" t="str">
        <f t="shared" si="0"/>
        <v>2;169;322;249;266;426;366;356</v>
      </c>
    </row>
    <row r="82" spans="1:10" ht="16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/>
      <c r="J82" s="8" t="str">
        <f t="shared" si="0"/>
        <v>2;180;337;265;281;482;412;399</v>
      </c>
    </row>
    <row r="83" spans="1:10" ht="16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/>
      <c r="J83" s="8" t="str">
        <f t="shared" si="0"/>
        <v>2;185;363;286;302;520;429;420</v>
      </c>
    </row>
    <row r="84" spans="1:10" ht="16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/>
      <c r="J84" s="8" t="str">
        <f t="shared" si="0"/>
        <v>2;180;355;274;292;490;422;424</v>
      </c>
    </row>
    <row r="85" spans="1:10" ht="16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/>
      <c r="J85" s="8" t="str">
        <f t="shared" si="0"/>
        <v>2;170;378;272;291;512;404;390</v>
      </c>
    </row>
    <row r="86" spans="1:10" ht="16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/>
      <c r="J86" s="8" t="str">
        <f t="shared" si="0"/>
        <v>2;180;370;278;292;523;429;420</v>
      </c>
    </row>
    <row r="87" spans="1:10" ht="16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/>
      <c r="J87" s="8" t="str">
        <f t="shared" si="0"/>
        <v>2;175;333;260;273;484;398;386</v>
      </c>
    </row>
    <row r="88" spans="1:10" ht="16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/>
      <c r="J88" s="8" t="str">
        <f t="shared" si="0"/>
        <v>2;168;342;262;280;484;404;385</v>
      </c>
    </row>
    <row r="89" spans="1:10" ht="16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/>
      <c r="J89" s="8" t="str">
        <f t="shared" si="0"/>
        <v>2;170;347;269;291;476;396;393</v>
      </c>
    </row>
    <row r="90" spans="1:10" ht="16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/>
      <c r="J90" s="8" t="str">
        <f t="shared" si="0"/>
        <v>2;166;315;240;260;456;377;362</v>
      </c>
    </row>
    <row r="91" spans="1:10" ht="16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/>
      <c r="J91" s="8" t="str">
        <f t="shared" si="0"/>
        <v>2;185;363;295;309;524;446;427</v>
      </c>
    </row>
    <row r="92" spans="1:10" ht="16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/>
      <c r="J92" s="8" t="str">
        <f t="shared" si="0"/>
        <v>2;191;382;299;316;537;479;466</v>
      </c>
    </row>
  </sheetData>
  <hyperlinks>
    <hyperlink ref="A3" r:id="rId1" xr:uid="{00000000-0004-0000-00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3263-AD6A-BC4D-92F0-A94219162988}">
  <dimension ref="A2:T92"/>
  <sheetViews>
    <sheetView topLeftCell="H1" zoomScaleNormal="100" workbookViewId="0">
      <selection activeCell="S23" sqref="S23"/>
    </sheetView>
  </sheetViews>
  <sheetFormatPr baseColWidth="10" defaultColWidth="14.5" defaultRowHeight="15.75" customHeight="1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9" max="9" width="23.83203125" customWidth="1"/>
    <col min="10" max="10" width="26.6640625" customWidth="1"/>
    <col min="11" max="11" width="26" customWidth="1"/>
    <col min="12" max="12" width="39.33203125" customWidth="1"/>
    <col min="13" max="13" width="33.6640625" customWidth="1"/>
    <col min="14" max="14" width="33.33203125" customWidth="1"/>
    <col min="15" max="15" width="34" customWidth="1"/>
    <col min="16" max="16" width="34.33203125" customWidth="1"/>
    <col min="17" max="17" width="32.5" customWidth="1"/>
  </cols>
  <sheetData>
    <row r="2" spans="1:20" ht="15.75" customHeight="1">
      <c r="A2" s="1" t="s">
        <v>0</v>
      </c>
    </row>
    <row r="3" spans="1:20" ht="15.75" customHeight="1">
      <c r="A3" s="2" t="s">
        <v>1</v>
      </c>
    </row>
    <row r="5" spans="1:20" ht="30" customHeight="1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35"/>
      <c r="J5" s="16" t="s">
        <v>3</v>
      </c>
      <c r="K5" s="4" t="s">
        <v>4</v>
      </c>
      <c r="L5" s="10" t="s">
        <v>49</v>
      </c>
      <c r="M5" s="11" t="s">
        <v>50</v>
      </c>
      <c r="N5" s="12" t="s">
        <v>51</v>
      </c>
      <c r="O5" s="15" t="s">
        <v>52</v>
      </c>
      <c r="P5" s="14" t="s">
        <v>53</v>
      </c>
      <c r="Q5" s="13" t="s">
        <v>54</v>
      </c>
    </row>
    <row r="6" spans="1:20" ht="15.75" customHeight="1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38"/>
      <c r="J6" s="6">
        <v>1</v>
      </c>
      <c r="K6" s="6">
        <v>168</v>
      </c>
      <c r="L6" s="6">
        <f>C6/B6</f>
        <v>1.8273809523809523</v>
      </c>
      <c r="M6" s="6">
        <f>D6/B6</f>
        <v>1.4285714285714286</v>
      </c>
      <c r="N6" s="6">
        <f>E6/B6</f>
        <v>1.5357142857142858</v>
      </c>
      <c r="O6" s="6">
        <f>F6/B6</f>
        <v>2.6666666666666665</v>
      </c>
      <c r="P6" s="6">
        <f>G6/B6</f>
        <v>2.2857142857142856</v>
      </c>
      <c r="Q6" s="6">
        <f>H6/B6</f>
        <v>2.1904761904761907</v>
      </c>
      <c r="R6" s="9"/>
      <c r="S6" s="9"/>
      <c r="T6" s="9"/>
    </row>
    <row r="7" spans="1:20" ht="15.75" customHeight="1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38"/>
      <c r="J7" s="6">
        <v>1</v>
      </c>
      <c r="K7" s="6">
        <v>178</v>
      </c>
      <c r="L7" s="6">
        <f t="shared" ref="L7:L70" si="0">C7/B7</f>
        <v>1.8876404494382022</v>
      </c>
      <c r="M7" s="6">
        <f t="shared" ref="M7:M70" si="1">D7/B7</f>
        <v>1.3876404494382022</v>
      </c>
      <c r="N7" s="6">
        <f t="shared" ref="N7:N70" si="2">E7/B7</f>
        <v>1.4662921348314606</v>
      </c>
      <c r="O7" s="6">
        <f t="shared" ref="O7:O70" si="3">F7/B7</f>
        <v>2.601123595505618</v>
      </c>
      <c r="P7" s="6">
        <f t="shared" ref="P7:P70" si="4">G7/B7</f>
        <v>2.2696629213483148</v>
      </c>
      <c r="Q7" s="6">
        <f t="shared" ref="Q7:Q70" si="5">H7/B7</f>
        <v>2.191011235955056</v>
      </c>
      <c r="R7" s="9"/>
      <c r="S7" s="9"/>
      <c r="T7" s="9"/>
    </row>
    <row r="8" spans="1:20" ht="15.75" customHeight="1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38"/>
      <c r="J8" s="6">
        <v>1</v>
      </c>
      <c r="K8" s="6">
        <v>161</v>
      </c>
      <c r="L8" s="6">
        <f t="shared" si="0"/>
        <v>1.826086956521739</v>
      </c>
      <c r="M8" s="6">
        <f t="shared" si="1"/>
        <v>1.3229813664596273</v>
      </c>
      <c r="N8" s="6">
        <f t="shared" si="2"/>
        <v>1.4099378881987579</v>
      </c>
      <c r="O8" s="6">
        <f t="shared" si="3"/>
        <v>2.5652173913043477</v>
      </c>
      <c r="P8" s="6">
        <f t="shared" si="4"/>
        <v>2.0807453416149069</v>
      </c>
      <c r="Q8" s="6">
        <f t="shared" si="5"/>
        <v>2</v>
      </c>
      <c r="R8" s="9"/>
      <c r="S8" s="9"/>
      <c r="T8" s="9"/>
    </row>
    <row r="9" spans="1:20" ht="15.75" customHeight="1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17"/>
      <c r="J9" s="6">
        <v>1</v>
      </c>
      <c r="K9" s="6">
        <v>155</v>
      </c>
      <c r="L9" s="6">
        <f t="shared" si="0"/>
        <v>2.0903225806451613</v>
      </c>
      <c r="M9" s="6">
        <f t="shared" si="1"/>
        <v>1.6903225806451614</v>
      </c>
      <c r="N9" s="6">
        <f t="shared" si="2"/>
        <v>1.8</v>
      </c>
      <c r="O9" s="6">
        <f t="shared" si="3"/>
        <v>3</v>
      </c>
      <c r="P9" s="6">
        <f t="shared" si="4"/>
        <v>2.5483870967741935</v>
      </c>
      <c r="Q9" s="6">
        <f t="shared" si="5"/>
        <v>2.4193548387096775</v>
      </c>
      <c r="R9" s="9"/>
      <c r="S9" s="9"/>
      <c r="T9" s="9"/>
    </row>
    <row r="10" spans="1:20" ht="15.75" customHeight="1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17"/>
      <c r="J10" s="6">
        <v>1</v>
      </c>
      <c r="K10" s="6">
        <v>165</v>
      </c>
      <c r="L10" s="6">
        <f t="shared" si="0"/>
        <v>1.9030303030303031</v>
      </c>
      <c r="M10" s="6">
        <f t="shared" si="1"/>
        <v>1.4727272727272727</v>
      </c>
      <c r="N10" s="6">
        <f t="shared" si="2"/>
        <v>1.5636363636363637</v>
      </c>
      <c r="O10" s="6">
        <f t="shared" si="3"/>
        <v>2.6181818181818182</v>
      </c>
      <c r="P10" s="6">
        <f t="shared" si="4"/>
        <v>2.2060606060606061</v>
      </c>
      <c r="Q10" s="6">
        <f t="shared" si="5"/>
        <v>2.2060606060606061</v>
      </c>
      <c r="R10" s="9"/>
      <c r="S10" s="9"/>
      <c r="T10" s="9"/>
    </row>
    <row r="11" spans="1:20" ht="15.75" customHeight="1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17"/>
      <c r="J11" s="6">
        <v>1</v>
      </c>
      <c r="K11" s="6">
        <v>168</v>
      </c>
      <c r="L11" s="6">
        <f t="shared" si="0"/>
        <v>1.8035714285714286</v>
      </c>
      <c r="M11" s="6">
        <f t="shared" si="1"/>
        <v>1.3273809523809523</v>
      </c>
      <c r="N11" s="6">
        <f t="shared" si="2"/>
        <v>1.4523809523809523</v>
      </c>
      <c r="O11" s="6">
        <f t="shared" si="3"/>
        <v>2.625</v>
      </c>
      <c r="P11" s="6">
        <f t="shared" si="4"/>
        <v>2.1130952380952381</v>
      </c>
      <c r="Q11" s="6">
        <f t="shared" si="5"/>
        <v>2.0357142857142856</v>
      </c>
      <c r="R11" s="9"/>
      <c r="S11" s="9"/>
      <c r="T11" s="9"/>
    </row>
    <row r="12" spans="1:20" ht="15.75" customHeight="1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34"/>
      <c r="J12" s="6">
        <v>1</v>
      </c>
      <c r="K12" s="6">
        <v>165</v>
      </c>
      <c r="L12" s="6">
        <f t="shared" si="0"/>
        <v>1.8848484848484848</v>
      </c>
      <c r="M12" s="6">
        <f t="shared" si="1"/>
        <v>1.4</v>
      </c>
      <c r="N12" s="6">
        <f t="shared" si="2"/>
        <v>1.5393939393939393</v>
      </c>
      <c r="O12" s="6">
        <f t="shared" si="3"/>
        <v>2.6424242424242426</v>
      </c>
      <c r="P12" s="6">
        <f t="shared" si="4"/>
        <v>2.1939393939393939</v>
      </c>
      <c r="Q12" s="6">
        <f t="shared" si="5"/>
        <v>2.1818181818181817</v>
      </c>
      <c r="R12" s="9"/>
      <c r="S12" s="9"/>
      <c r="T12" s="9"/>
    </row>
    <row r="13" spans="1:20" ht="15.75" customHeight="1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34"/>
      <c r="J13" s="6">
        <v>1</v>
      </c>
      <c r="K13" s="6">
        <v>173</v>
      </c>
      <c r="L13" s="6">
        <f t="shared" si="0"/>
        <v>1.8034682080924855</v>
      </c>
      <c r="M13" s="6">
        <f t="shared" si="1"/>
        <v>1.4335260115606936</v>
      </c>
      <c r="N13" s="6">
        <f t="shared" si="2"/>
        <v>1.5375722543352601</v>
      </c>
      <c r="O13" s="6">
        <f t="shared" si="3"/>
        <v>2.7919075144508669</v>
      </c>
      <c r="P13" s="6">
        <f t="shared" si="4"/>
        <v>2.3410404624277459</v>
      </c>
      <c r="Q13" s="6">
        <f t="shared" si="5"/>
        <v>2.3179190751445087</v>
      </c>
      <c r="R13" s="9"/>
      <c r="S13" s="9"/>
      <c r="T13" s="9"/>
    </row>
    <row r="14" spans="1:20" ht="15.75" customHeight="1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34"/>
      <c r="J14" s="6">
        <v>1</v>
      </c>
      <c r="K14" s="6">
        <v>165</v>
      </c>
      <c r="L14" s="6">
        <f t="shared" si="0"/>
        <v>1.9515151515151514</v>
      </c>
      <c r="M14" s="6">
        <f t="shared" si="1"/>
        <v>1.3878787878787879</v>
      </c>
      <c r="N14" s="6">
        <f t="shared" si="2"/>
        <v>1.490909090909091</v>
      </c>
      <c r="O14" s="6">
        <f t="shared" si="3"/>
        <v>2.7151515151515153</v>
      </c>
      <c r="P14" s="6">
        <f t="shared" si="4"/>
        <v>2.2303030303030305</v>
      </c>
      <c r="Q14" s="6">
        <f t="shared" si="5"/>
        <v>2.1333333333333333</v>
      </c>
      <c r="R14" s="9"/>
      <c r="S14" s="9"/>
      <c r="T14" s="9"/>
    </row>
    <row r="15" spans="1:20" ht="15.75" customHeight="1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34"/>
      <c r="J15" s="6">
        <v>1</v>
      </c>
      <c r="K15" s="6">
        <v>163</v>
      </c>
      <c r="L15" s="6">
        <f t="shared" si="0"/>
        <v>1.8282208588957056</v>
      </c>
      <c r="M15" s="6">
        <f t="shared" si="1"/>
        <v>1.3558282208588956</v>
      </c>
      <c r="N15" s="6">
        <f t="shared" si="2"/>
        <v>1.5030674846625767</v>
      </c>
      <c r="O15" s="6">
        <f t="shared" si="3"/>
        <v>2.7177914110429446</v>
      </c>
      <c r="P15" s="6">
        <f t="shared" si="4"/>
        <v>2.1779141104294477</v>
      </c>
      <c r="Q15" s="6">
        <f t="shared" si="5"/>
        <v>2.2147239263803682</v>
      </c>
      <c r="R15" s="9"/>
      <c r="S15" s="9"/>
      <c r="T15" s="9"/>
    </row>
    <row r="16" spans="1:20" ht="15.75" customHeight="1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34"/>
      <c r="J16" s="6">
        <v>1</v>
      </c>
      <c r="K16" s="6">
        <v>153</v>
      </c>
      <c r="L16" s="6">
        <f t="shared" si="0"/>
        <v>1.8300653594771241</v>
      </c>
      <c r="M16" s="6">
        <f t="shared" si="1"/>
        <v>1.4248366013071896</v>
      </c>
      <c r="N16" s="6">
        <f t="shared" si="2"/>
        <v>1.5294117647058822</v>
      </c>
      <c r="O16" s="6">
        <f t="shared" si="3"/>
        <v>2.6797385620915031</v>
      </c>
      <c r="P16" s="6">
        <f t="shared" si="4"/>
        <v>2.2549019607843137</v>
      </c>
      <c r="Q16" s="6">
        <f t="shared" si="5"/>
        <v>2.2483660130718954</v>
      </c>
      <c r="R16" s="9"/>
      <c r="S16" s="9"/>
      <c r="T16" s="9"/>
    </row>
    <row r="17" spans="1:20" ht="15.75" customHeight="1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34"/>
      <c r="J17" s="6">
        <v>1</v>
      </c>
      <c r="K17" s="6">
        <v>165</v>
      </c>
      <c r="L17" s="6">
        <f t="shared" si="0"/>
        <v>1.7818181818181817</v>
      </c>
      <c r="M17" s="6">
        <f t="shared" si="1"/>
        <v>1.3333333333333333</v>
      </c>
      <c r="N17" s="6">
        <f t="shared" si="2"/>
        <v>1.4242424242424243</v>
      </c>
      <c r="O17" s="6">
        <f t="shared" si="3"/>
        <v>2.7151515151515153</v>
      </c>
      <c r="P17" s="6">
        <f t="shared" si="4"/>
        <v>2.1454545454545455</v>
      </c>
      <c r="Q17" s="6">
        <f t="shared" si="5"/>
        <v>2.1393939393939392</v>
      </c>
      <c r="R17" s="9"/>
      <c r="S17" s="9"/>
      <c r="T17" s="9"/>
    </row>
    <row r="18" spans="1:20" ht="15.75" customHeight="1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34"/>
      <c r="J18" s="6">
        <v>1</v>
      </c>
      <c r="K18" s="6">
        <v>170</v>
      </c>
      <c r="L18" s="6">
        <f t="shared" si="0"/>
        <v>1.8294117647058823</v>
      </c>
      <c r="M18" s="6">
        <f t="shared" si="1"/>
        <v>1.3823529411764706</v>
      </c>
      <c r="N18" s="6">
        <f t="shared" si="2"/>
        <v>1.4882352941176471</v>
      </c>
      <c r="O18" s="6">
        <f t="shared" si="3"/>
        <v>2.5882352941176472</v>
      </c>
      <c r="P18" s="6">
        <f t="shared" si="4"/>
        <v>2.1176470588235294</v>
      </c>
      <c r="Q18" s="6">
        <f t="shared" si="5"/>
        <v>2.0411764705882351</v>
      </c>
      <c r="R18" s="9"/>
      <c r="S18" s="9"/>
      <c r="T18" s="9"/>
    </row>
    <row r="19" spans="1:20" ht="15.75" customHeight="1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34"/>
      <c r="J19" s="6">
        <v>1</v>
      </c>
      <c r="K19" s="6">
        <v>160</v>
      </c>
      <c r="L19" s="6">
        <f t="shared" si="0"/>
        <v>1.9750000000000001</v>
      </c>
      <c r="M19" s="6">
        <f t="shared" si="1"/>
        <v>1.3374999999999999</v>
      </c>
      <c r="N19" s="6">
        <f t="shared" si="2"/>
        <v>1.4125000000000001</v>
      </c>
      <c r="O19" s="6">
        <f t="shared" si="3"/>
        <v>2.7312500000000002</v>
      </c>
      <c r="P19" s="6">
        <f t="shared" si="4"/>
        <v>2.2250000000000001</v>
      </c>
      <c r="Q19" s="6">
        <f t="shared" si="5"/>
        <v>2.1749999999999998</v>
      </c>
      <c r="R19" s="9"/>
      <c r="S19" s="9"/>
      <c r="T19" s="9"/>
    </row>
    <row r="20" spans="1:20" ht="15.75" customHeight="1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34"/>
      <c r="J20" s="6">
        <v>1</v>
      </c>
      <c r="K20" s="6">
        <v>159</v>
      </c>
      <c r="L20" s="6">
        <f t="shared" si="0"/>
        <v>1.8364779874213837</v>
      </c>
      <c r="M20" s="6">
        <f t="shared" si="1"/>
        <v>1.4025157232704402</v>
      </c>
      <c r="N20" s="6">
        <f t="shared" si="2"/>
        <v>1.4654088050314464</v>
      </c>
      <c r="O20" s="6">
        <f t="shared" si="3"/>
        <v>2.6352201257861636</v>
      </c>
      <c r="P20" s="6">
        <f t="shared" si="4"/>
        <v>2.1761006289308176</v>
      </c>
      <c r="Q20" s="6">
        <f t="shared" si="5"/>
        <v>2.1132075471698113</v>
      </c>
      <c r="R20" s="9"/>
      <c r="S20" s="9"/>
      <c r="T20" s="9"/>
    </row>
    <row r="21" spans="1:20" ht="15.75" customHeight="1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34"/>
      <c r="J21" s="6">
        <v>1</v>
      </c>
      <c r="K21" s="6">
        <v>163</v>
      </c>
      <c r="L21" s="6">
        <f t="shared" si="0"/>
        <v>1.9325153374233128</v>
      </c>
      <c r="M21" s="6">
        <f t="shared" si="1"/>
        <v>1.3987730061349692</v>
      </c>
      <c r="N21" s="6">
        <f t="shared" si="2"/>
        <v>1.5398773006134969</v>
      </c>
      <c r="O21" s="6">
        <f t="shared" si="3"/>
        <v>2.6871165644171779</v>
      </c>
      <c r="P21" s="6">
        <f t="shared" si="4"/>
        <v>2.1840490797546011</v>
      </c>
      <c r="Q21" s="6">
        <f t="shared" si="5"/>
        <v>2.128834355828221</v>
      </c>
      <c r="R21" s="9"/>
      <c r="S21" s="9"/>
      <c r="T21" s="9"/>
    </row>
    <row r="22" spans="1:20" ht="15.75" customHeight="1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34"/>
      <c r="J22" s="6">
        <v>1</v>
      </c>
      <c r="K22" s="6">
        <v>165</v>
      </c>
      <c r="L22" s="6">
        <f t="shared" si="0"/>
        <v>1.8363636363636364</v>
      </c>
      <c r="M22" s="6">
        <f t="shared" si="1"/>
        <v>1.4363636363636363</v>
      </c>
      <c r="N22" s="6">
        <f t="shared" si="2"/>
        <v>1.509090909090909</v>
      </c>
      <c r="O22" s="6">
        <f t="shared" si="3"/>
        <v>2.7333333333333334</v>
      </c>
      <c r="P22" s="6">
        <f t="shared" si="4"/>
        <v>2.1575757575757577</v>
      </c>
      <c r="Q22" s="6">
        <f t="shared" si="5"/>
        <v>2.1090909090909089</v>
      </c>
    </row>
    <row r="23" spans="1:20" ht="15.75" customHeight="1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34"/>
      <c r="J23" s="6">
        <v>1</v>
      </c>
      <c r="K23" s="6">
        <v>165</v>
      </c>
      <c r="L23" s="6">
        <f t="shared" si="0"/>
        <v>1.8666666666666667</v>
      </c>
      <c r="M23" s="6">
        <f t="shared" si="1"/>
        <v>1.4181818181818182</v>
      </c>
      <c r="N23" s="6">
        <f t="shared" si="2"/>
        <v>1.5030303030303029</v>
      </c>
      <c r="O23" s="6">
        <f t="shared" si="3"/>
        <v>2.6606060606060606</v>
      </c>
      <c r="P23" s="6">
        <f t="shared" si="4"/>
        <v>2.1090909090909089</v>
      </c>
      <c r="Q23" s="6">
        <f t="shared" si="5"/>
        <v>2.084848484848485</v>
      </c>
    </row>
    <row r="24" spans="1:20" ht="15.75" customHeight="1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34"/>
      <c r="J24" s="6">
        <v>1</v>
      </c>
      <c r="K24" s="6">
        <v>165</v>
      </c>
      <c r="L24" s="6">
        <f t="shared" si="0"/>
        <v>1.9090909090909092</v>
      </c>
      <c r="M24" s="6">
        <f t="shared" si="1"/>
        <v>1.3757575757575757</v>
      </c>
      <c r="N24" s="6">
        <f t="shared" si="2"/>
        <v>1.4545454545454546</v>
      </c>
      <c r="O24" s="6">
        <f t="shared" si="3"/>
        <v>2.7151515151515153</v>
      </c>
      <c r="P24" s="6">
        <f t="shared" si="4"/>
        <v>2.2000000000000002</v>
      </c>
      <c r="Q24" s="6">
        <f t="shared" si="5"/>
        <v>2.1393939393939392</v>
      </c>
    </row>
    <row r="25" spans="1:20" ht="15.75" customHeight="1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34"/>
      <c r="J25" s="6">
        <v>1</v>
      </c>
      <c r="K25" s="6">
        <v>175</v>
      </c>
      <c r="L25" s="6">
        <f t="shared" si="0"/>
        <v>1.8057142857142856</v>
      </c>
      <c r="M25" s="6">
        <f t="shared" si="1"/>
        <v>1.3942857142857144</v>
      </c>
      <c r="N25" s="6">
        <f t="shared" si="2"/>
        <v>1.4857142857142858</v>
      </c>
      <c r="O25" s="6">
        <f t="shared" si="3"/>
        <v>2.7028571428571428</v>
      </c>
      <c r="P25" s="6">
        <f t="shared" si="4"/>
        <v>2.2285714285714286</v>
      </c>
      <c r="Q25" s="6">
        <f t="shared" si="5"/>
        <v>2.137142857142857</v>
      </c>
    </row>
    <row r="26" spans="1:20" ht="15.75" customHeight="1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34"/>
      <c r="J26" s="6">
        <v>1</v>
      </c>
      <c r="K26" s="6">
        <v>180</v>
      </c>
      <c r="L26" s="6">
        <f t="shared" si="0"/>
        <v>1.85</v>
      </c>
      <c r="M26" s="6">
        <f t="shared" si="1"/>
        <v>1.4222222222222223</v>
      </c>
      <c r="N26" s="6">
        <f t="shared" si="2"/>
        <v>1.5444444444444445</v>
      </c>
      <c r="O26" s="6">
        <f t="shared" si="3"/>
        <v>2.6388888888888888</v>
      </c>
      <c r="P26" s="6">
        <f t="shared" si="4"/>
        <v>2.1722222222222221</v>
      </c>
      <c r="Q26" s="6">
        <f t="shared" si="5"/>
        <v>2.1166666666666667</v>
      </c>
    </row>
    <row r="27" spans="1:20" ht="15.75" customHeight="1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J27" s="6">
        <v>1</v>
      </c>
      <c r="K27" s="6">
        <v>168</v>
      </c>
      <c r="L27" s="6">
        <f t="shared" si="0"/>
        <v>1.9107142857142858</v>
      </c>
      <c r="M27" s="6">
        <f t="shared" si="1"/>
        <v>1.3690476190476191</v>
      </c>
      <c r="N27" s="6">
        <f t="shared" si="2"/>
        <v>1.4761904761904763</v>
      </c>
      <c r="O27" s="6">
        <f t="shared" si="3"/>
        <v>2.6785714285714284</v>
      </c>
      <c r="P27" s="6">
        <f t="shared" si="4"/>
        <v>2.1726190476190474</v>
      </c>
      <c r="Q27" s="6">
        <f t="shared" si="5"/>
        <v>2.1547619047619047</v>
      </c>
    </row>
    <row r="28" spans="1:20" ht="15.75" customHeight="1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J28" s="6">
        <v>1</v>
      </c>
      <c r="K28" s="6">
        <v>163</v>
      </c>
      <c r="L28" s="6">
        <f t="shared" si="0"/>
        <v>1.834355828220859</v>
      </c>
      <c r="M28" s="6">
        <f t="shared" si="1"/>
        <v>1.343558282208589</v>
      </c>
      <c r="N28" s="6">
        <f t="shared" si="2"/>
        <v>1.4478527607361964</v>
      </c>
      <c r="O28" s="6">
        <f t="shared" si="3"/>
        <v>2.6687116564417179</v>
      </c>
      <c r="P28" s="6">
        <f t="shared" si="4"/>
        <v>2.1901840490797544</v>
      </c>
      <c r="Q28" s="6">
        <f t="shared" si="5"/>
        <v>2.0797546012269938</v>
      </c>
    </row>
    <row r="29" spans="1:20" ht="15.75" customHeight="1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J29" s="6">
        <v>1</v>
      </c>
      <c r="K29" s="6">
        <v>165</v>
      </c>
      <c r="L29" s="6">
        <f t="shared" si="0"/>
        <v>1.8424242424242425</v>
      </c>
      <c r="M29" s="6">
        <f t="shared" si="1"/>
        <v>1.490909090909091</v>
      </c>
      <c r="N29" s="6">
        <f t="shared" si="2"/>
        <v>1.6</v>
      </c>
      <c r="O29" s="6">
        <f t="shared" si="3"/>
        <v>2.8303030303030301</v>
      </c>
      <c r="P29" s="6">
        <f t="shared" si="4"/>
        <v>2.375757575757576</v>
      </c>
      <c r="Q29" s="6">
        <f t="shared" si="5"/>
        <v>2.3212121212121213</v>
      </c>
    </row>
    <row r="30" spans="1:20" ht="15.75" customHeight="1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J30" s="6">
        <v>1</v>
      </c>
      <c r="K30" s="6">
        <v>160</v>
      </c>
      <c r="L30" s="6">
        <f t="shared" si="0"/>
        <v>1.9312499999999999</v>
      </c>
      <c r="M30" s="6">
        <f t="shared" si="1"/>
        <v>1.4750000000000001</v>
      </c>
      <c r="N30" s="6">
        <f t="shared" si="2"/>
        <v>1.55</v>
      </c>
      <c r="O30" s="6">
        <f t="shared" si="3"/>
        <v>2.7</v>
      </c>
      <c r="P30" s="6">
        <f t="shared" si="4"/>
        <v>2.2749999999999999</v>
      </c>
      <c r="Q30" s="6">
        <f t="shared" si="5"/>
        <v>2.2374999999999998</v>
      </c>
    </row>
    <row r="31" spans="1:20" ht="15.75" customHeight="1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J31" s="6">
        <v>1</v>
      </c>
      <c r="K31" s="6">
        <v>158</v>
      </c>
      <c r="L31" s="6">
        <f t="shared" si="0"/>
        <v>2.018987341772152</v>
      </c>
      <c r="M31" s="6">
        <f t="shared" si="1"/>
        <v>1.5569620253164558</v>
      </c>
      <c r="N31" s="6">
        <f t="shared" si="2"/>
        <v>1.6962025316455696</v>
      </c>
      <c r="O31" s="6">
        <f t="shared" si="3"/>
        <v>2.7974683544303796</v>
      </c>
      <c r="P31" s="6">
        <f t="shared" si="4"/>
        <v>2.3481012658227849</v>
      </c>
      <c r="Q31" s="6">
        <f t="shared" si="5"/>
        <v>2.3037974683544302</v>
      </c>
    </row>
    <row r="32" spans="1:20" ht="15.75" customHeight="1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39"/>
      <c r="J32" s="6">
        <v>1</v>
      </c>
      <c r="K32" s="6">
        <v>165</v>
      </c>
      <c r="L32" s="6">
        <f t="shared" si="0"/>
        <v>1.9696969696969697</v>
      </c>
      <c r="M32" s="6">
        <f t="shared" si="1"/>
        <v>1.4666666666666666</v>
      </c>
      <c r="N32" s="6">
        <f t="shared" si="2"/>
        <v>1.5151515151515151</v>
      </c>
      <c r="O32" s="6">
        <f t="shared" si="3"/>
        <v>2.7151515151515153</v>
      </c>
      <c r="P32" s="6">
        <f t="shared" si="4"/>
        <v>2.290909090909091</v>
      </c>
      <c r="Q32" s="6">
        <f t="shared" si="5"/>
        <v>2.2121212121212119</v>
      </c>
    </row>
    <row r="33" spans="1:17" ht="15.75" customHeight="1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40"/>
      <c r="J33" s="6">
        <v>1</v>
      </c>
      <c r="K33" s="6">
        <v>170</v>
      </c>
      <c r="L33" s="6">
        <f t="shared" si="0"/>
        <v>1.9705882352941178</v>
      </c>
      <c r="M33" s="6">
        <f t="shared" si="1"/>
        <v>1.4588235294117646</v>
      </c>
      <c r="N33" s="6">
        <f t="shared" si="2"/>
        <v>1.5470588235294118</v>
      </c>
      <c r="O33" s="6">
        <f t="shared" si="3"/>
        <v>2.7882352941176469</v>
      </c>
      <c r="P33" s="6">
        <f t="shared" si="4"/>
        <v>2.3529411764705883</v>
      </c>
      <c r="Q33" s="6">
        <f t="shared" si="5"/>
        <v>2.2470588235294118</v>
      </c>
    </row>
    <row r="34" spans="1:17" ht="15.75" customHeight="1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40"/>
      <c r="J34" s="6">
        <v>1</v>
      </c>
      <c r="K34" s="6">
        <v>182</v>
      </c>
      <c r="L34" s="6">
        <f t="shared" si="0"/>
        <v>1.8351648351648351</v>
      </c>
      <c r="M34" s="6">
        <f t="shared" si="1"/>
        <v>1.3956043956043955</v>
      </c>
      <c r="N34" s="6">
        <f t="shared" si="2"/>
        <v>1.5</v>
      </c>
      <c r="O34" s="6">
        <f t="shared" si="3"/>
        <v>2.8241758241758244</v>
      </c>
      <c r="P34" s="6">
        <f t="shared" si="4"/>
        <v>2.3076923076923075</v>
      </c>
      <c r="Q34" s="6">
        <f t="shared" si="5"/>
        <v>2.2362637362637363</v>
      </c>
    </row>
    <row r="35" spans="1:17" ht="15.75" customHeight="1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40"/>
      <c r="J35" s="6">
        <v>1</v>
      </c>
      <c r="K35" s="6">
        <v>165</v>
      </c>
      <c r="L35" s="6">
        <f t="shared" si="0"/>
        <v>1.8606060606060606</v>
      </c>
      <c r="M35" s="6">
        <f t="shared" si="1"/>
        <v>1.393939393939394</v>
      </c>
      <c r="N35" s="6">
        <f t="shared" si="2"/>
        <v>1.5030303030303029</v>
      </c>
      <c r="O35" s="6">
        <f t="shared" si="3"/>
        <v>2.7393939393939393</v>
      </c>
      <c r="P35" s="6">
        <f t="shared" si="4"/>
        <v>2.2000000000000002</v>
      </c>
      <c r="Q35" s="6">
        <f t="shared" si="5"/>
        <v>2.1515151515151514</v>
      </c>
    </row>
    <row r="36" spans="1:17" ht="15.75" customHeight="1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41"/>
      <c r="J36" s="6">
        <v>1</v>
      </c>
      <c r="K36" s="6">
        <v>163</v>
      </c>
      <c r="L36" s="6">
        <f t="shared" si="0"/>
        <v>1.8220858895705521</v>
      </c>
      <c r="M36" s="6">
        <f t="shared" si="1"/>
        <v>1.4723926380368098</v>
      </c>
      <c r="N36" s="6">
        <f t="shared" si="2"/>
        <v>1.5950920245398772</v>
      </c>
      <c r="O36" s="6">
        <f t="shared" si="3"/>
        <v>2.6687116564417179</v>
      </c>
      <c r="P36" s="6">
        <f t="shared" si="4"/>
        <v>2.1840490797546011</v>
      </c>
      <c r="Q36" s="6">
        <f t="shared" si="5"/>
        <v>2.1840490797546011</v>
      </c>
    </row>
    <row r="37" spans="1:17" ht="15.75" customHeight="1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41"/>
      <c r="J37" s="6">
        <v>1</v>
      </c>
      <c r="K37" s="6">
        <v>143</v>
      </c>
      <c r="L37" s="6">
        <f t="shared" si="0"/>
        <v>1.9720279720279721</v>
      </c>
      <c r="M37" s="6">
        <f t="shared" si="1"/>
        <v>1.5104895104895104</v>
      </c>
      <c r="N37" s="6">
        <f t="shared" si="2"/>
        <v>1.6293706293706294</v>
      </c>
      <c r="O37" s="6">
        <f t="shared" si="3"/>
        <v>2.7832167832167833</v>
      </c>
      <c r="P37" s="6">
        <f t="shared" si="4"/>
        <v>2.3356643356643358</v>
      </c>
      <c r="Q37" s="6">
        <f t="shared" si="5"/>
        <v>2.2237762237762237</v>
      </c>
    </row>
    <row r="38" spans="1:17" ht="15.75" customHeight="1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41"/>
      <c r="J38" s="6">
        <v>1</v>
      </c>
      <c r="K38" s="6">
        <v>154</v>
      </c>
      <c r="L38" s="6">
        <f t="shared" si="0"/>
        <v>1.9285714285714286</v>
      </c>
      <c r="M38" s="6">
        <f t="shared" si="1"/>
        <v>1.4805194805194806</v>
      </c>
      <c r="N38" s="6">
        <f t="shared" si="2"/>
        <v>1.6103896103896105</v>
      </c>
      <c r="O38" s="6">
        <f t="shared" si="3"/>
        <v>2.7467532467532467</v>
      </c>
      <c r="P38" s="6">
        <f t="shared" si="4"/>
        <v>2.2337662337662336</v>
      </c>
      <c r="Q38" s="6">
        <f t="shared" si="5"/>
        <v>2.168831168831169</v>
      </c>
    </row>
    <row r="39" spans="1:17" ht="15.75" customHeight="1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41"/>
      <c r="J39" s="6">
        <v>1</v>
      </c>
      <c r="K39" s="6">
        <v>171</v>
      </c>
      <c r="L39" s="6">
        <f t="shared" si="0"/>
        <v>2</v>
      </c>
      <c r="M39" s="6">
        <f t="shared" si="1"/>
        <v>1.5906432748538011</v>
      </c>
      <c r="N39" s="6">
        <f t="shared" si="2"/>
        <v>1.695906432748538</v>
      </c>
      <c r="O39" s="6">
        <f t="shared" si="3"/>
        <v>2.8362573099415203</v>
      </c>
      <c r="P39" s="6">
        <f t="shared" si="4"/>
        <v>2.4444444444444446</v>
      </c>
      <c r="Q39" s="6">
        <f t="shared" si="5"/>
        <v>2.3801169590643276</v>
      </c>
    </row>
    <row r="40" spans="1:17" ht="15.75" customHeight="1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41"/>
      <c r="J40" s="6">
        <v>1</v>
      </c>
      <c r="K40" s="6">
        <v>162</v>
      </c>
      <c r="L40" s="6">
        <f t="shared" si="0"/>
        <v>1.8703703703703705</v>
      </c>
      <c r="M40" s="6">
        <f t="shared" si="1"/>
        <v>1.462962962962963</v>
      </c>
      <c r="N40" s="6">
        <f t="shared" si="2"/>
        <v>1.617283950617284</v>
      </c>
      <c r="O40" s="6">
        <f t="shared" si="3"/>
        <v>2.6728395061728394</v>
      </c>
      <c r="P40" s="6">
        <f t="shared" si="4"/>
        <v>2.2654320987654319</v>
      </c>
      <c r="Q40" s="6">
        <f t="shared" si="5"/>
        <v>2.2469135802469138</v>
      </c>
    </row>
    <row r="41" spans="1:17" ht="15.75" customHeight="1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J41" s="6">
        <v>1</v>
      </c>
      <c r="K41" s="6">
        <v>150</v>
      </c>
      <c r="L41" s="6">
        <f t="shared" si="0"/>
        <v>2.0533333333333332</v>
      </c>
      <c r="M41" s="6">
        <f t="shared" si="1"/>
        <v>1.4666666666666666</v>
      </c>
      <c r="N41" s="6">
        <f t="shared" si="2"/>
        <v>1.6466666666666667</v>
      </c>
      <c r="O41" s="6">
        <f t="shared" si="3"/>
        <v>2.5533333333333332</v>
      </c>
      <c r="P41" s="6">
        <f t="shared" si="4"/>
        <v>2.3466666666666667</v>
      </c>
      <c r="Q41" s="6">
        <f t="shared" si="5"/>
        <v>2.2733333333333334</v>
      </c>
    </row>
    <row r="42" spans="1:17" ht="15.75" customHeight="1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J42" s="6">
        <v>1</v>
      </c>
      <c r="K42" s="6">
        <v>157</v>
      </c>
      <c r="L42" s="6">
        <f t="shared" si="0"/>
        <v>1.8343949044585988</v>
      </c>
      <c r="M42" s="6">
        <f t="shared" si="1"/>
        <v>1.2802547770700636</v>
      </c>
      <c r="N42" s="6">
        <f t="shared" si="2"/>
        <v>1.3694267515923566</v>
      </c>
      <c r="O42" s="6">
        <f t="shared" si="3"/>
        <v>2.7324840764331211</v>
      </c>
      <c r="P42" s="6">
        <f t="shared" si="4"/>
        <v>2.3121019108280256</v>
      </c>
      <c r="Q42" s="6">
        <f t="shared" si="5"/>
        <v>2.2292993630573248</v>
      </c>
    </row>
    <row r="43" spans="1:17" ht="15.75" customHeight="1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J43" s="6">
        <v>1</v>
      </c>
      <c r="K43" s="6">
        <v>158</v>
      </c>
      <c r="L43" s="6">
        <f t="shared" si="0"/>
        <v>1.9873417721518987</v>
      </c>
      <c r="M43" s="6">
        <f t="shared" si="1"/>
        <v>1.5126582278481013</v>
      </c>
      <c r="N43" s="6">
        <f t="shared" si="2"/>
        <v>1.6645569620253164</v>
      </c>
      <c r="O43" s="6">
        <f t="shared" si="3"/>
        <v>2.7341772151898733</v>
      </c>
      <c r="P43" s="6">
        <f t="shared" si="4"/>
        <v>2.3481012658227849</v>
      </c>
      <c r="Q43" s="6">
        <f t="shared" si="5"/>
        <v>2.2658227848101267</v>
      </c>
    </row>
    <row r="44" spans="1:17" ht="15.75" customHeight="1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J44" s="6">
        <v>1</v>
      </c>
      <c r="K44" s="6">
        <v>162</v>
      </c>
      <c r="L44" s="6">
        <f t="shared" si="0"/>
        <v>1.8888888888888888</v>
      </c>
      <c r="M44" s="6">
        <f t="shared" si="1"/>
        <v>1.5432098765432098</v>
      </c>
      <c r="N44" s="6">
        <f t="shared" si="2"/>
        <v>1.654320987654321</v>
      </c>
      <c r="O44" s="6">
        <f t="shared" si="3"/>
        <v>2.7407407407407409</v>
      </c>
      <c r="P44" s="6">
        <f t="shared" si="4"/>
        <v>2.191358024691358</v>
      </c>
      <c r="Q44" s="6">
        <f t="shared" si="5"/>
        <v>2.1728395061728394</v>
      </c>
    </row>
    <row r="45" spans="1:17" ht="15.75" customHeight="1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J45" s="6">
        <v>1</v>
      </c>
      <c r="K45" s="6">
        <v>159</v>
      </c>
      <c r="L45" s="6">
        <f t="shared" si="0"/>
        <v>1.949685534591195</v>
      </c>
      <c r="M45" s="6">
        <f t="shared" si="1"/>
        <v>1.4968553459119496</v>
      </c>
      <c r="N45" s="6">
        <f t="shared" si="2"/>
        <v>1.6037735849056605</v>
      </c>
      <c r="O45" s="6">
        <f t="shared" si="3"/>
        <v>2.8238993710691824</v>
      </c>
      <c r="P45" s="6">
        <f t="shared" si="4"/>
        <v>2.2767295597484276</v>
      </c>
      <c r="Q45" s="6">
        <f t="shared" si="5"/>
        <v>2.2138364779874213</v>
      </c>
    </row>
    <row r="46" spans="1:17" ht="15.75" customHeight="1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J46" s="6">
        <v>2</v>
      </c>
      <c r="K46" s="6">
        <v>169</v>
      </c>
      <c r="L46" s="6">
        <f t="shared" si="0"/>
        <v>1.9940828402366864</v>
      </c>
      <c r="M46" s="6">
        <f t="shared" si="1"/>
        <v>1.5029585798816567</v>
      </c>
      <c r="N46" s="6">
        <f t="shared" si="2"/>
        <v>1.6153846153846154</v>
      </c>
      <c r="O46" s="6">
        <f t="shared" si="3"/>
        <v>2.7218934911242605</v>
      </c>
      <c r="P46" s="6">
        <f t="shared" si="4"/>
        <v>2.3431952662721893</v>
      </c>
      <c r="Q46" s="6">
        <f t="shared" si="5"/>
        <v>2.2781065088757395</v>
      </c>
    </row>
    <row r="47" spans="1:17" ht="15.75" customHeight="1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J47" s="6">
        <v>2</v>
      </c>
      <c r="K47" s="6">
        <v>153</v>
      </c>
      <c r="L47" s="6">
        <f t="shared" si="0"/>
        <v>1.934640522875817</v>
      </c>
      <c r="M47" s="6">
        <f t="shared" si="1"/>
        <v>1.457516339869281</v>
      </c>
      <c r="N47" s="6">
        <f t="shared" si="2"/>
        <v>1.588235294117647</v>
      </c>
      <c r="O47" s="6">
        <f t="shared" si="3"/>
        <v>2.6601307189542482</v>
      </c>
      <c r="P47" s="6">
        <f t="shared" si="4"/>
        <v>2.2026143790849675</v>
      </c>
      <c r="Q47" s="6">
        <f t="shared" si="5"/>
        <v>2.2091503267973858</v>
      </c>
    </row>
    <row r="48" spans="1:17" ht="15.75" customHeight="1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J48" s="6">
        <v>2</v>
      </c>
      <c r="K48" s="6">
        <v>175</v>
      </c>
      <c r="L48" s="6">
        <f t="shared" si="0"/>
        <v>1.9371428571428571</v>
      </c>
      <c r="M48" s="6">
        <f t="shared" si="1"/>
        <v>1.4628571428571429</v>
      </c>
      <c r="N48" s="6">
        <f t="shared" si="2"/>
        <v>1.5485714285714285</v>
      </c>
      <c r="O48" s="6">
        <f t="shared" si="3"/>
        <v>2.6857142857142855</v>
      </c>
      <c r="P48" s="6">
        <f t="shared" si="4"/>
        <v>2.2285714285714286</v>
      </c>
      <c r="Q48" s="6">
        <f t="shared" si="5"/>
        <v>2.177142857142857</v>
      </c>
    </row>
    <row r="49" spans="1:17" ht="15.75" customHeight="1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J49" s="6">
        <v>2</v>
      </c>
      <c r="K49" s="6">
        <v>179</v>
      </c>
      <c r="L49" s="6">
        <f t="shared" si="0"/>
        <v>1.9162011173184357</v>
      </c>
      <c r="M49" s="6">
        <f t="shared" si="1"/>
        <v>1.3519553072625698</v>
      </c>
      <c r="N49" s="6">
        <f t="shared" si="2"/>
        <v>1.4692737430167597</v>
      </c>
      <c r="O49" s="6">
        <f t="shared" si="3"/>
        <v>2.5921787709497206</v>
      </c>
      <c r="P49" s="6">
        <f t="shared" si="4"/>
        <v>2.1117318435754191</v>
      </c>
      <c r="Q49" s="6">
        <f t="shared" si="5"/>
        <v>2.0726256983240225</v>
      </c>
    </row>
    <row r="50" spans="1:17" ht="15.75" customHeight="1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J50" s="6">
        <v>2</v>
      </c>
      <c r="K50" s="6">
        <v>179</v>
      </c>
      <c r="L50" s="6">
        <f t="shared" si="0"/>
        <v>1.9664804469273742</v>
      </c>
      <c r="M50" s="6">
        <f t="shared" si="1"/>
        <v>1.4134078212290502</v>
      </c>
      <c r="N50" s="6">
        <f t="shared" si="2"/>
        <v>1.5027932960893855</v>
      </c>
      <c r="O50" s="6">
        <f t="shared" si="3"/>
        <v>2.7039106145251397</v>
      </c>
      <c r="P50" s="6">
        <f t="shared" si="4"/>
        <v>2.2737430167597767</v>
      </c>
      <c r="Q50" s="6">
        <f t="shared" si="5"/>
        <v>2.2178770949720672</v>
      </c>
    </row>
    <row r="51" spans="1:17" ht="15.75" customHeight="1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J51" s="6">
        <v>2</v>
      </c>
      <c r="K51" s="6">
        <v>198</v>
      </c>
      <c r="L51" s="6">
        <f t="shared" si="0"/>
        <v>1.7878787878787878</v>
      </c>
      <c r="M51" s="6">
        <f t="shared" si="1"/>
        <v>1.3282828282828283</v>
      </c>
      <c r="N51" s="6">
        <f t="shared" si="2"/>
        <v>1.4747474747474747</v>
      </c>
      <c r="O51" s="6">
        <f t="shared" si="3"/>
        <v>2.5656565656565657</v>
      </c>
      <c r="P51" s="6">
        <f t="shared" si="4"/>
        <v>2.106060606060606</v>
      </c>
      <c r="Q51" s="6">
        <f t="shared" si="5"/>
        <v>2.0808080808080809</v>
      </c>
    </row>
    <row r="52" spans="1:17" ht="15.75" customHeight="1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J52" s="6">
        <v>2</v>
      </c>
      <c r="K52" s="6">
        <v>173</v>
      </c>
      <c r="L52" s="6">
        <f t="shared" si="0"/>
        <v>1.8901734104046244</v>
      </c>
      <c r="M52" s="6">
        <f t="shared" si="1"/>
        <v>1.4797687861271676</v>
      </c>
      <c r="N52" s="6">
        <f t="shared" si="2"/>
        <v>1.5953757225433527</v>
      </c>
      <c r="O52" s="6">
        <f t="shared" si="3"/>
        <v>2.6763005780346822</v>
      </c>
      <c r="P52" s="6">
        <f t="shared" si="4"/>
        <v>2.2138728323699421</v>
      </c>
      <c r="Q52" s="6">
        <f t="shared" si="5"/>
        <v>2.2369942196531793</v>
      </c>
    </row>
    <row r="53" spans="1:17" ht="15.75" customHeight="1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J53" s="6">
        <v>2</v>
      </c>
      <c r="K53" s="6">
        <v>180</v>
      </c>
      <c r="L53" s="6">
        <f t="shared" si="0"/>
        <v>1.9833333333333334</v>
      </c>
      <c r="M53" s="6">
        <f t="shared" si="1"/>
        <v>1.4888888888888889</v>
      </c>
      <c r="N53" s="6">
        <f t="shared" si="2"/>
        <v>1.5444444444444445</v>
      </c>
      <c r="O53" s="6">
        <f t="shared" si="3"/>
        <v>2.7444444444444445</v>
      </c>
      <c r="P53" s="6">
        <f t="shared" si="4"/>
        <v>2.2277777777777779</v>
      </c>
      <c r="Q53" s="6">
        <f t="shared" si="5"/>
        <v>2.1666666666666665</v>
      </c>
    </row>
    <row r="54" spans="1:17" ht="15.75" customHeight="1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J54" s="6">
        <v>2</v>
      </c>
      <c r="K54" s="6">
        <v>178</v>
      </c>
      <c r="L54" s="6">
        <f t="shared" si="0"/>
        <v>1.9325842696629214</v>
      </c>
      <c r="M54" s="6">
        <f t="shared" si="1"/>
        <v>1.4269662921348314</v>
      </c>
      <c r="N54" s="6">
        <f t="shared" si="2"/>
        <v>1.5112359550561798</v>
      </c>
      <c r="O54" s="6">
        <f t="shared" si="3"/>
        <v>2.606741573033708</v>
      </c>
      <c r="P54" s="6">
        <f t="shared" si="4"/>
        <v>2.0842696629213484</v>
      </c>
      <c r="Q54" s="6">
        <f t="shared" si="5"/>
        <v>2.0561797752808988</v>
      </c>
    </row>
    <row r="55" spans="1:17" ht="15.75" customHeight="1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J55" s="6">
        <v>2</v>
      </c>
      <c r="K55" s="6">
        <v>175</v>
      </c>
      <c r="L55" s="6">
        <f t="shared" si="0"/>
        <v>1.9371428571428571</v>
      </c>
      <c r="M55" s="6">
        <f t="shared" si="1"/>
        <v>1.4</v>
      </c>
      <c r="N55" s="6">
        <f t="shared" si="2"/>
        <v>1.5542857142857143</v>
      </c>
      <c r="O55" s="6">
        <f t="shared" si="3"/>
        <v>2.6057142857142859</v>
      </c>
      <c r="P55" s="6">
        <f t="shared" si="4"/>
        <v>2.137142857142857</v>
      </c>
      <c r="Q55" s="6">
        <f t="shared" si="5"/>
        <v>2.0914285714285716</v>
      </c>
    </row>
    <row r="56" spans="1:17" ht="15.75" customHeight="1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J56" s="6">
        <v>2</v>
      </c>
      <c r="K56" s="6">
        <v>177</v>
      </c>
      <c r="L56" s="6">
        <f t="shared" si="0"/>
        <v>1.9378531073446328</v>
      </c>
      <c r="M56" s="6">
        <f t="shared" si="1"/>
        <v>1.4124293785310735</v>
      </c>
      <c r="N56" s="6">
        <f t="shared" si="2"/>
        <v>1.5028248587570621</v>
      </c>
      <c r="O56" s="6">
        <f t="shared" si="3"/>
        <v>2.7288135593220337</v>
      </c>
      <c r="P56" s="6">
        <f t="shared" si="4"/>
        <v>2.0395480225988702</v>
      </c>
      <c r="Q56" s="6">
        <f t="shared" si="5"/>
        <v>2.0621468926553672</v>
      </c>
    </row>
    <row r="57" spans="1:17" ht="15.75" customHeight="1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J57" s="6">
        <v>2</v>
      </c>
      <c r="K57" s="6">
        <v>180</v>
      </c>
      <c r="L57" s="6">
        <f t="shared" si="0"/>
        <v>1.961111111111111</v>
      </c>
      <c r="M57" s="6">
        <f t="shared" si="1"/>
        <v>1.4444444444444444</v>
      </c>
      <c r="N57" s="6">
        <f t="shared" si="2"/>
        <v>1.5611111111111111</v>
      </c>
      <c r="O57" s="6">
        <f t="shared" si="3"/>
        <v>2.7222222222222223</v>
      </c>
      <c r="P57" s="6">
        <f t="shared" si="4"/>
        <v>2.3333333333333335</v>
      </c>
      <c r="Q57" s="6">
        <f t="shared" si="5"/>
        <v>2.3055555555555554</v>
      </c>
    </row>
    <row r="58" spans="1:17" ht="15.75" customHeight="1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J58" s="6">
        <v>2</v>
      </c>
      <c r="K58" s="6">
        <v>170</v>
      </c>
      <c r="L58" s="6">
        <f t="shared" si="0"/>
        <v>1.7823529411764707</v>
      </c>
      <c r="M58" s="6">
        <f t="shared" si="1"/>
        <v>1.3823529411764706</v>
      </c>
      <c r="N58" s="6">
        <f t="shared" si="2"/>
        <v>1.4647058823529411</v>
      </c>
      <c r="O58" s="6">
        <f t="shared" si="3"/>
        <v>2.5588235294117645</v>
      </c>
      <c r="P58" s="6">
        <f t="shared" si="4"/>
        <v>2.1529411764705881</v>
      </c>
      <c r="Q58" s="6">
        <f t="shared" si="5"/>
        <v>2.1235294117647059</v>
      </c>
    </row>
    <row r="59" spans="1:17" ht="15.75" customHeight="1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J59" s="6">
        <v>2</v>
      </c>
      <c r="K59" s="6">
        <v>191</v>
      </c>
      <c r="L59" s="6">
        <f t="shared" si="0"/>
        <v>1.9057591623036649</v>
      </c>
      <c r="M59" s="6">
        <f t="shared" si="1"/>
        <v>1.3769633507853403</v>
      </c>
      <c r="N59" s="6">
        <f t="shared" si="2"/>
        <v>1.455497382198953</v>
      </c>
      <c r="O59" s="6">
        <f t="shared" si="3"/>
        <v>2.6753926701570681</v>
      </c>
      <c r="P59" s="6">
        <f t="shared" si="4"/>
        <v>2.25130890052356</v>
      </c>
      <c r="Q59" s="6">
        <f t="shared" si="5"/>
        <v>2.1832460732984291</v>
      </c>
    </row>
    <row r="60" spans="1:17" ht="15.75" customHeight="1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J60" s="6">
        <v>2</v>
      </c>
      <c r="K60" s="6">
        <v>188</v>
      </c>
      <c r="L60" s="6">
        <f t="shared" si="0"/>
        <v>1.8563829787234043</v>
      </c>
      <c r="M60" s="6">
        <f t="shared" si="1"/>
        <v>1.4308510638297873</v>
      </c>
      <c r="N60" s="6">
        <f t="shared" si="2"/>
        <v>1.5319148936170213</v>
      </c>
      <c r="O60" s="6">
        <f t="shared" si="3"/>
        <v>2.6489361702127661</v>
      </c>
      <c r="P60" s="6">
        <f t="shared" si="4"/>
        <v>2.271276595744681</v>
      </c>
      <c r="Q60" s="6">
        <f t="shared" si="5"/>
        <v>2.25</v>
      </c>
    </row>
    <row r="61" spans="1:17" ht="15.75" customHeight="1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J61" s="6">
        <v>2</v>
      </c>
      <c r="K61" s="6">
        <v>179</v>
      </c>
      <c r="L61" s="6">
        <f t="shared" si="0"/>
        <v>1.8044692737430168</v>
      </c>
      <c r="M61" s="6">
        <f t="shared" si="1"/>
        <v>1.4301675977653632</v>
      </c>
      <c r="N61" s="6">
        <f t="shared" si="2"/>
        <v>1.5418994413407821</v>
      </c>
      <c r="O61" s="6">
        <f t="shared" si="3"/>
        <v>2.7150837988826817</v>
      </c>
      <c r="P61" s="6">
        <f t="shared" si="4"/>
        <v>2.2234636871508382</v>
      </c>
      <c r="Q61" s="6">
        <f t="shared" si="5"/>
        <v>2.2346368715083798</v>
      </c>
    </row>
    <row r="62" spans="1:17" ht="15.75" customHeight="1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J62" s="6">
        <v>2</v>
      </c>
      <c r="K62" s="6">
        <v>180</v>
      </c>
      <c r="L62" s="6">
        <f t="shared" si="0"/>
        <v>1.9444444444444444</v>
      </c>
      <c r="M62" s="6">
        <f t="shared" si="1"/>
        <v>1.461111111111111</v>
      </c>
      <c r="N62" s="6">
        <f t="shared" si="2"/>
        <v>1.5555555555555556</v>
      </c>
      <c r="O62" s="6">
        <f t="shared" si="3"/>
        <v>2.6666666666666665</v>
      </c>
      <c r="P62" s="6">
        <f t="shared" si="4"/>
        <v>2.3277777777777779</v>
      </c>
      <c r="Q62" s="6">
        <f t="shared" si="5"/>
        <v>2.3222222222222224</v>
      </c>
    </row>
    <row r="63" spans="1:17" ht="15.75" customHeight="1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J63" s="6">
        <v>2</v>
      </c>
      <c r="K63" s="6">
        <v>181</v>
      </c>
      <c r="L63" s="6">
        <f t="shared" si="0"/>
        <v>1.9337016574585635</v>
      </c>
      <c r="M63" s="6">
        <f t="shared" si="1"/>
        <v>1.4530386740331491</v>
      </c>
      <c r="N63" s="6">
        <f t="shared" si="2"/>
        <v>1.5580110497237569</v>
      </c>
      <c r="O63" s="6">
        <f t="shared" si="3"/>
        <v>2.6961325966850831</v>
      </c>
      <c r="P63" s="6">
        <f t="shared" si="4"/>
        <v>2.160220994475138</v>
      </c>
      <c r="Q63" s="6">
        <f t="shared" si="5"/>
        <v>2.1049723756906076</v>
      </c>
    </row>
    <row r="64" spans="1:17" ht="15.75" customHeight="1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J64" s="6">
        <v>2</v>
      </c>
      <c r="K64" s="6">
        <v>178</v>
      </c>
      <c r="L64" s="6">
        <f t="shared" si="0"/>
        <v>1.8932584269662922</v>
      </c>
      <c r="M64" s="6">
        <f t="shared" si="1"/>
        <v>1.5280898876404494</v>
      </c>
      <c r="N64" s="6">
        <f t="shared" si="2"/>
        <v>1.5280898876404494</v>
      </c>
      <c r="O64" s="6">
        <f t="shared" si="3"/>
        <v>2.6685393258426968</v>
      </c>
      <c r="P64" s="6">
        <f t="shared" si="4"/>
        <v>2.207865168539326</v>
      </c>
      <c r="Q64" s="6">
        <f t="shared" si="5"/>
        <v>2.191011235955056</v>
      </c>
    </row>
    <row r="65" spans="1:17" ht="15.75" customHeight="1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J65" s="6">
        <v>2</v>
      </c>
      <c r="K65" s="6">
        <v>172</v>
      </c>
      <c r="L65" s="6">
        <f t="shared" si="0"/>
        <v>2</v>
      </c>
      <c r="M65" s="6">
        <f t="shared" si="1"/>
        <v>1.4825581395348837</v>
      </c>
      <c r="N65" s="6">
        <f t="shared" si="2"/>
        <v>1.6337209302325582</v>
      </c>
      <c r="O65" s="6">
        <f t="shared" si="3"/>
        <v>2.7325581395348837</v>
      </c>
      <c r="P65" s="6">
        <f t="shared" si="4"/>
        <v>2.3255813953488373</v>
      </c>
      <c r="Q65" s="6">
        <f t="shared" si="5"/>
        <v>2.2848837209302326</v>
      </c>
    </row>
    <row r="66" spans="1:17" ht="15.75" customHeight="1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J66" s="6">
        <v>2</v>
      </c>
      <c r="K66" s="6">
        <v>188</v>
      </c>
      <c r="L66" s="6">
        <f t="shared" si="0"/>
        <v>1.9148936170212767</v>
      </c>
      <c r="M66" s="6">
        <f t="shared" si="1"/>
        <v>1.4308510638297873</v>
      </c>
      <c r="N66" s="6">
        <f t="shared" si="2"/>
        <v>1.5053191489361701</v>
      </c>
      <c r="O66" s="6">
        <f t="shared" si="3"/>
        <v>2.7127659574468086</v>
      </c>
      <c r="P66" s="6">
        <f t="shared" si="4"/>
        <v>2.2446808510638299</v>
      </c>
      <c r="Q66" s="6">
        <f t="shared" si="5"/>
        <v>2.2127659574468086</v>
      </c>
    </row>
    <row r="67" spans="1:17" ht="15.75" customHeight="1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J67" s="6">
        <v>2</v>
      </c>
      <c r="K67" s="6">
        <v>189</v>
      </c>
      <c r="L67" s="6">
        <f t="shared" si="0"/>
        <v>1.835978835978836</v>
      </c>
      <c r="M67" s="6">
        <f t="shared" si="1"/>
        <v>1.4391534391534391</v>
      </c>
      <c r="N67" s="6">
        <f t="shared" si="2"/>
        <v>1.4973544973544974</v>
      </c>
      <c r="O67" s="6">
        <f t="shared" si="3"/>
        <v>2.894179894179894</v>
      </c>
      <c r="P67" s="6">
        <f t="shared" si="4"/>
        <v>2.2857142857142856</v>
      </c>
      <c r="Q67" s="6">
        <f t="shared" si="5"/>
        <v>2.3544973544973544</v>
      </c>
    </row>
    <row r="68" spans="1:17" ht="15.75" customHeight="1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J68" s="6">
        <v>2</v>
      </c>
      <c r="K68" s="6">
        <v>177</v>
      </c>
      <c r="L68" s="6">
        <f t="shared" si="0"/>
        <v>1.8644067796610169</v>
      </c>
      <c r="M68" s="6">
        <f t="shared" si="1"/>
        <v>1.3898305084745763</v>
      </c>
      <c r="N68" s="6">
        <f t="shared" si="2"/>
        <v>1.4802259887005649</v>
      </c>
      <c r="O68" s="6">
        <f t="shared" si="3"/>
        <v>2.6101694915254239</v>
      </c>
      <c r="P68" s="6">
        <f t="shared" si="4"/>
        <v>2.1807909604519775</v>
      </c>
      <c r="Q68" s="6">
        <f t="shared" si="5"/>
        <v>2.0903954802259888</v>
      </c>
    </row>
    <row r="69" spans="1:17" ht="15.75" customHeight="1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J69" s="6">
        <v>2</v>
      </c>
      <c r="K69" s="6">
        <v>166</v>
      </c>
      <c r="L69" s="6">
        <f t="shared" si="0"/>
        <v>1.9397590361445782</v>
      </c>
      <c r="M69" s="6">
        <f t="shared" si="1"/>
        <v>1.4578313253012047</v>
      </c>
      <c r="N69" s="6">
        <f t="shared" si="2"/>
        <v>1.5542168674698795</v>
      </c>
      <c r="O69" s="6">
        <f t="shared" si="3"/>
        <v>2.6626506024096384</v>
      </c>
      <c r="P69" s="6">
        <f t="shared" si="4"/>
        <v>2.2469879518072289</v>
      </c>
      <c r="Q69" s="6">
        <f t="shared" si="5"/>
        <v>2.2530120481927711</v>
      </c>
    </row>
    <row r="70" spans="1:17" ht="15.75" customHeight="1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J70" s="6">
        <v>2</v>
      </c>
      <c r="K70" s="6">
        <v>186</v>
      </c>
      <c r="L70" s="6">
        <f t="shared" si="0"/>
        <v>1.7849462365591398</v>
      </c>
      <c r="M70" s="6">
        <f t="shared" si="1"/>
        <v>1.435483870967742</v>
      </c>
      <c r="N70" s="6">
        <f t="shared" si="2"/>
        <v>1.521505376344086</v>
      </c>
      <c r="O70" s="6">
        <f t="shared" si="3"/>
        <v>2.5698924731182795</v>
      </c>
      <c r="P70" s="6">
        <f t="shared" si="4"/>
        <v>2.1021505376344085</v>
      </c>
      <c r="Q70" s="6">
        <f t="shared" si="5"/>
        <v>2.086021505376344</v>
      </c>
    </row>
    <row r="71" spans="1:17" ht="15.75" customHeight="1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J71" s="6">
        <v>2</v>
      </c>
      <c r="K71" s="6">
        <v>177</v>
      </c>
      <c r="L71" s="6">
        <f t="shared" ref="L71:L92" si="6">C71/B71</f>
        <v>1.8192090395480225</v>
      </c>
      <c r="M71" s="6">
        <f t="shared" ref="M71:M92" si="7">D71/B71</f>
        <v>1.384180790960452</v>
      </c>
      <c r="N71" s="6">
        <f t="shared" ref="N71:N92" si="8">E71/B71</f>
        <v>1.4971751412429379</v>
      </c>
      <c r="O71" s="6">
        <f t="shared" ref="O71:O92" si="9">F71/B71</f>
        <v>2.5819209039548023</v>
      </c>
      <c r="P71" s="6">
        <f t="shared" ref="P71:P92" si="10">G71/B71</f>
        <v>2.2429378531073447</v>
      </c>
      <c r="Q71" s="6">
        <f t="shared" ref="Q71:Q92" si="11">H71/B71</f>
        <v>2.231638418079096</v>
      </c>
    </row>
    <row r="72" spans="1:17" ht="15.75" customHeight="1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J72" s="6">
        <v>2</v>
      </c>
      <c r="K72" s="6">
        <v>176</v>
      </c>
      <c r="L72" s="6">
        <f t="shared" si="6"/>
        <v>1.8863636363636365</v>
      </c>
      <c r="M72" s="6">
        <f t="shared" si="7"/>
        <v>1.4715909090909092</v>
      </c>
      <c r="N72" s="6">
        <f t="shared" si="8"/>
        <v>1.5568181818181819</v>
      </c>
      <c r="O72" s="6">
        <f t="shared" si="9"/>
        <v>2.6022727272727271</v>
      </c>
      <c r="P72" s="6">
        <f t="shared" si="10"/>
        <v>2.1704545454545454</v>
      </c>
      <c r="Q72" s="6">
        <f t="shared" si="11"/>
        <v>2.1477272727272729</v>
      </c>
    </row>
    <row r="73" spans="1:17" ht="15.75" customHeight="1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J73" s="6">
        <v>2</v>
      </c>
      <c r="K73" s="6">
        <v>180</v>
      </c>
      <c r="L73" s="6">
        <f t="shared" si="6"/>
        <v>1.7944444444444445</v>
      </c>
      <c r="M73" s="6">
        <f t="shared" si="7"/>
        <v>1.3944444444444444</v>
      </c>
      <c r="N73" s="6">
        <f t="shared" si="8"/>
        <v>1.5277777777777777</v>
      </c>
      <c r="O73" s="6">
        <f t="shared" si="9"/>
        <v>2.4888888888888889</v>
      </c>
      <c r="P73" s="6">
        <f t="shared" si="10"/>
        <v>2.1666666666666665</v>
      </c>
      <c r="Q73" s="6">
        <f t="shared" si="11"/>
        <v>2.15</v>
      </c>
    </row>
    <row r="74" spans="1:17" ht="15.75" customHeight="1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J74" s="6">
        <v>2</v>
      </c>
      <c r="K74" s="6">
        <v>173</v>
      </c>
      <c r="L74" s="6">
        <f t="shared" si="6"/>
        <v>1.9364161849710984</v>
      </c>
      <c r="M74" s="6">
        <f t="shared" si="7"/>
        <v>1.4624277456647399</v>
      </c>
      <c r="N74" s="6">
        <f t="shared" si="8"/>
        <v>1.5780346820809248</v>
      </c>
      <c r="O74" s="6">
        <f t="shared" si="9"/>
        <v>2.8728323699421967</v>
      </c>
      <c r="P74" s="6">
        <f t="shared" si="10"/>
        <v>2.3352601156069364</v>
      </c>
      <c r="Q74" s="6">
        <f t="shared" si="11"/>
        <v>2.2485549132947975</v>
      </c>
    </row>
    <row r="75" spans="1:17" ht="15.75" customHeight="1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J75" s="6">
        <v>2</v>
      </c>
      <c r="K75" s="6">
        <v>175</v>
      </c>
      <c r="L75" s="6">
        <f t="shared" si="6"/>
        <v>1.8857142857142857</v>
      </c>
      <c r="M75" s="6">
        <f t="shared" si="7"/>
        <v>1.4457142857142857</v>
      </c>
      <c r="N75" s="6">
        <f t="shared" si="8"/>
        <v>1.5657142857142856</v>
      </c>
      <c r="O75" s="6">
        <f t="shared" si="9"/>
        <v>2.6857142857142855</v>
      </c>
      <c r="P75" s="6">
        <f t="shared" si="10"/>
        <v>2.1942857142857144</v>
      </c>
      <c r="Q75" s="6">
        <f t="shared" si="11"/>
        <v>2.1828571428571428</v>
      </c>
    </row>
    <row r="76" spans="1:17" ht="15.75" customHeight="1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J76" s="6">
        <v>2</v>
      </c>
      <c r="K76" s="6">
        <v>169</v>
      </c>
      <c r="L76" s="6">
        <f t="shared" si="6"/>
        <v>1.8520710059171597</v>
      </c>
      <c r="M76" s="6">
        <f t="shared" si="7"/>
        <v>1.4911242603550297</v>
      </c>
      <c r="N76" s="6">
        <f t="shared" si="8"/>
        <v>1.5680473372781065</v>
      </c>
      <c r="O76" s="6">
        <f t="shared" si="9"/>
        <v>2.7928994082840237</v>
      </c>
      <c r="P76" s="6">
        <f t="shared" si="10"/>
        <v>2.3136094674556213</v>
      </c>
      <c r="Q76" s="6">
        <f t="shared" si="11"/>
        <v>2.2781065088757395</v>
      </c>
    </row>
    <row r="77" spans="1:17" ht="15.75" customHeight="1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J77" s="6">
        <v>2</v>
      </c>
      <c r="K77" s="6">
        <v>175</v>
      </c>
      <c r="L77" s="6">
        <f t="shared" si="6"/>
        <v>1.92</v>
      </c>
      <c r="M77" s="6">
        <f t="shared" si="7"/>
        <v>1.4628571428571429</v>
      </c>
      <c r="N77" s="6">
        <f t="shared" si="8"/>
        <v>1.5657142857142856</v>
      </c>
      <c r="O77" s="6">
        <f t="shared" si="9"/>
        <v>2.6514285714285712</v>
      </c>
      <c r="P77" s="6">
        <f t="shared" si="10"/>
        <v>2.2171428571428571</v>
      </c>
      <c r="Q77" s="6">
        <f t="shared" si="11"/>
        <v>2.1542857142857144</v>
      </c>
    </row>
    <row r="78" spans="1:17" ht="15.75" customHeight="1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J78" s="6">
        <v>2</v>
      </c>
      <c r="K78" s="6">
        <v>181</v>
      </c>
      <c r="L78" s="6">
        <f t="shared" si="6"/>
        <v>2.1546961325966851</v>
      </c>
      <c r="M78" s="6">
        <f t="shared" si="7"/>
        <v>1.569060773480663</v>
      </c>
      <c r="N78" s="6">
        <f t="shared" si="8"/>
        <v>1.6740331491712708</v>
      </c>
      <c r="O78" s="6">
        <f t="shared" si="9"/>
        <v>2.8784530386740332</v>
      </c>
      <c r="P78" s="6">
        <f t="shared" si="10"/>
        <v>2.430939226519337</v>
      </c>
      <c r="Q78" s="6">
        <f t="shared" si="11"/>
        <v>2.403314917127072</v>
      </c>
    </row>
    <row r="79" spans="1:17" ht="15.75" customHeight="1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J79" s="6">
        <v>2</v>
      </c>
      <c r="K79" s="6">
        <v>193</v>
      </c>
      <c r="L79" s="6">
        <f t="shared" si="6"/>
        <v>1.8445595854922279</v>
      </c>
      <c r="M79" s="6">
        <f t="shared" si="7"/>
        <v>1.5388601036269429</v>
      </c>
      <c r="N79" s="6">
        <f t="shared" si="8"/>
        <v>1.6476683937823835</v>
      </c>
      <c r="O79" s="6">
        <f t="shared" si="9"/>
        <v>2.704663212435233</v>
      </c>
      <c r="P79" s="6">
        <f t="shared" si="10"/>
        <v>2.3367875647668392</v>
      </c>
      <c r="Q79" s="6">
        <f t="shared" si="11"/>
        <v>2.2435233160621761</v>
      </c>
    </row>
    <row r="80" spans="1:17" ht="15.75" customHeight="1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J80" s="6">
        <v>2</v>
      </c>
      <c r="K80" s="6">
        <v>182</v>
      </c>
      <c r="L80" s="6">
        <f t="shared" si="6"/>
        <v>1.9890109890109891</v>
      </c>
      <c r="M80" s="6">
        <f t="shared" si="7"/>
        <v>1.5109890109890109</v>
      </c>
      <c r="N80" s="6">
        <f t="shared" si="8"/>
        <v>1.6098901098901099</v>
      </c>
      <c r="O80" s="6">
        <f t="shared" si="9"/>
        <v>2.7417582417582418</v>
      </c>
      <c r="P80" s="6">
        <f t="shared" si="10"/>
        <v>2.3296703296703298</v>
      </c>
      <c r="Q80" s="6">
        <f t="shared" si="11"/>
        <v>2.2252747252747254</v>
      </c>
    </row>
    <row r="81" spans="1:17" ht="15.75" customHeight="1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J81" s="6">
        <v>2</v>
      </c>
      <c r="K81" s="6">
        <v>169</v>
      </c>
      <c r="L81" s="6">
        <f t="shared" si="6"/>
        <v>1.9053254437869822</v>
      </c>
      <c r="M81" s="6">
        <f t="shared" si="7"/>
        <v>1.4733727810650887</v>
      </c>
      <c r="N81" s="6">
        <f t="shared" si="8"/>
        <v>1.5739644970414202</v>
      </c>
      <c r="O81" s="6">
        <f t="shared" si="9"/>
        <v>2.5207100591715976</v>
      </c>
      <c r="P81" s="6">
        <f t="shared" si="10"/>
        <v>2.165680473372781</v>
      </c>
      <c r="Q81" s="6">
        <f t="shared" si="11"/>
        <v>2.1065088757396451</v>
      </c>
    </row>
    <row r="82" spans="1:17" ht="16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J82" s="6">
        <v>2</v>
      </c>
      <c r="K82" s="6">
        <v>180</v>
      </c>
      <c r="L82" s="6">
        <f t="shared" si="6"/>
        <v>1.8722222222222222</v>
      </c>
      <c r="M82" s="6">
        <f t="shared" si="7"/>
        <v>1.4722222222222223</v>
      </c>
      <c r="N82" s="6">
        <f t="shared" si="8"/>
        <v>1.5611111111111111</v>
      </c>
      <c r="O82" s="6">
        <f t="shared" si="9"/>
        <v>2.6777777777777776</v>
      </c>
      <c r="P82" s="6">
        <f t="shared" si="10"/>
        <v>2.2888888888888888</v>
      </c>
      <c r="Q82" s="6">
        <f t="shared" si="11"/>
        <v>2.2166666666666668</v>
      </c>
    </row>
    <row r="83" spans="1:17" ht="16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J83" s="6">
        <v>2</v>
      </c>
      <c r="K83" s="6">
        <v>185</v>
      </c>
      <c r="L83" s="6">
        <f t="shared" si="6"/>
        <v>1.9621621621621621</v>
      </c>
      <c r="M83" s="6">
        <f t="shared" si="7"/>
        <v>1.5459459459459459</v>
      </c>
      <c r="N83" s="6">
        <f t="shared" si="8"/>
        <v>1.6324324324324324</v>
      </c>
      <c r="O83" s="6">
        <f t="shared" si="9"/>
        <v>2.810810810810811</v>
      </c>
      <c r="P83" s="6">
        <f t="shared" si="10"/>
        <v>2.3189189189189188</v>
      </c>
      <c r="Q83" s="6">
        <f t="shared" si="11"/>
        <v>2.2702702702702702</v>
      </c>
    </row>
    <row r="84" spans="1:17" ht="16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J84" s="6">
        <v>2</v>
      </c>
      <c r="K84" s="6">
        <v>180</v>
      </c>
      <c r="L84" s="6">
        <f t="shared" si="6"/>
        <v>1.9722222222222223</v>
      </c>
      <c r="M84" s="6">
        <f t="shared" si="7"/>
        <v>1.5222222222222221</v>
      </c>
      <c r="N84" s="6">
        <f t="shared" si="8"/>
        <v>1.6222222222222222</v>
      </c>
      <c r="O84" s="6">
        <f t="shared" si="9"/>
        <v>2.7222222222222223</v>
      </c>
      <c r="P84" s="6">
        <f t="shared" si="10"/>
        <v>2.3444444444444446</v>
      </c>
      <c r="Q84" s="6">
        <f t="shared" si="11"/>
        <v>2.3555555555555556</v>
      </c>
    </row>
    <row r="85" spans="1:17" ht="16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J85" s="6">
        <v>2</v>
      </c>
      <c r="K85" s="6">
        <v>170</v>
      </c>
      <c r="L85" s="6">
        <f t="shared" si="6"/>
        <v>2.223529411764706</v>
      </c>
      <c r="M85" s="6">
        <f t="shared" si="7"/>
        <v>1.6</v>
      </c>
      <c r="N85" s="6">
        <f t="shared" si="8"/>
        <v>1.7117647058823529</v>
      </c>
      <c r="O85" s="6">
        <f t="shared" si="9"/>
        <v>3.0117647058823529</v>
      </c>
      <c r="P85" s="6">
        <f t="shared" si="10"/>
        <v>2.3764705882352941</v>
      </c>
      <c r="Q85" s="6">
        <f t="shared" si="11"/>
        <v>2.2941176470588234</v>
      </c>
    </row>
    <row r="86" spans="1:17" ht="16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J86" s="6">
        <v>2</v>
      </c>
      <c r="K86" s="6">
        <v>180</v>
      </c>
      <c r="L86" s="6">
        <f t="shared" si="6"/>
        <v>2.0555555555555554</v>
      </c>
      <c r="M86" s="6">
        <f t="shared" si="7"/>
        <v>1.5444444444444445</v>
      </c>
      <c r="N86" s="6">
        <f t="shared" si="8"/>
        <v>1.6222222222222222</v>
      </c>
      <c r="O86" s="6">
        <f t="shared" si="9"/>
        <v>2.9055555555555554</v>
      </c>
      <c r="P86" s="6">
        <f t="shared" si="10"/>
        <v>2.3833333333333333</v>
      </c>
      <c r="Q86" s="6">
        <f t="shared" si="11"/>
        <v>2.3333333333333335</v>
      </c>
    </row>
    <row r="87" spans="1:17" ht="16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J87" s="6">
        <v>2</v>
      </c>
      <c r="K87" s="6">
        <v>175</v>
      </c>
      <c r="L87" s="6">
        <f t="shared" si="6"/>
        <v>1.9028571428571428</v>
      </c>
      <c r="M87" s="6">
        <f t="shared" si="7"/>
        <v>1.4857142857142858</v>
      </c>
      <c r="N87" s="6">
        <f t="shared" si="8"/>
        <v>1.56</v>
      </c>
      <c r="O87" s="6">
        <f t="shared" si="9"/>
        <v>2.7657142857142856</v>
      </c>
      <c r="P87" s="6">
        <f t="shared" si="10"/>
        <v>2.2742857142857145</v>
      </c>
      <c r="Q87" s="6">
        <f t="shared" si="11"/>
        <v>2.2057142857142855</v>
      </c>
    </row>
    <row r="88" spans="1:17" ht="16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J88" s="6">
        <v>2</v>
      </c>
      <c r="K88" s="6">
        <v>168</v>
      </c>
      <c r="L88" s="6">
        <f t="shared" si="6"/>
        <v>2.0357142857142856</v>
      </c>
      <c r="M88" s="6">
        <f t="shared" si="7"/>
        <v>1.5595238095238095</v>
      </c>
      <c r="N88" s="6">
        <f t="shared" si="8"/>
        <v>1.6666666666666667</v>
      </c>
      <c r="O88" s="6">
        <f t="shared" si="9"/>
        <v>2.8809523809523809</v>
      </c>
      <c r="P88" s="6">
        <f t="shared" si="10"/>
        <v>2.4047619047619047</v>
      </c>
      <c r="Q88" s="6">
        <f t="shared" si="11"/>
        <v>2.2916666666666665</v>
      </c>
    </row>
    <row r="89" spans="1:17" ht="16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J89" s="6">
        <v>2</v>
      </c>
      <c r="K89" s="6">
        <v>170</v>
      </c>
      <c r="L89" s="6">
        <f t="shared" si="6"/>
        <v>2.0411764705882351</v>
      </c>
      <c r="M89" s="6">
        <f t="shared" si="7"/>
        <v>1.5823529411764705</v>
      </c>
      <c r="N89" s="6">
        <f t="shared" si="8"/>
        <v>1.7117647058823529</v>
      </c>
      <c r="O89" s="6">
        <f t="shared" si="9"/>
        <v>2.8</v>
      </c>
      <c r="P89" s="6">
        <f t="shared" si="10"/>
        <v>2.3294117647058825</v>
      </c>
      <c r="Q89" s="6">
        <f t="shared" si="11"/>
        <v>2.3117647058823527</v>
      </c>
    </row>
    <row r="90" spans="1:17" ht="16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J90" s="6">
        <v>2</v>
      </c>
      <c r="K90" s="6">
        <v>166</v>
      </c>
      <c r="L90" s="6">
        <f t="shared" si="6"/>
        <v>1.8975903614457832</v>
      </c>
      <c r="M90" s="6">
        <f t="shared" si="7"/>
        <v>1.4457831325301205</v>
      </c>
      <c r="N90" s="6">
        <f t="shared" si="8"/>
        <v>1.5662650602409638</v>
      </c>
      <c r="O90" s="6">
        <f t="shared" si="9"/>
        <v>2.7469879518072289</v>
      </c>
      <c r="P90" s="6">
        <f t="shared" si="10"/>
        <v>2.2710843373493974</v>
      </c>
      <c r="Q90" s="6">
        <f t="shared" si="11"/>
        <v>2.1807228915662651</v>
      </c>
    </row>
    <row r="91" spans="1:17" ht="16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J91" s="6">
        <v>2</v>
      </c>
      <c r="K91" s="6">
        <v>185</v>
      </c>
      <c r="L91" s="6">
        <f t="shared" si="6"/>
        <v>1.9621621621621621</v>
      </c>
      <c r="M91" s="6">
        <f t="shared" si="7"/>
        <v>1.5945945945945945</v>
      </c>
      <c r="N91" s="6">
        <f t="shared" si="8"/>
        <v>1.6702702702702703</v>
      </c>
      <c r="O91" s="6">
        <f t="shared" si="9"/>
        <v>2.8324324324324324</v>
      </c>
      <c r="P91" s="6">
        <f t="shared" si="10"/>
        <v>2.4108108108108106</v>
      </c>
      <c r="Q91" s="6">
        <f t="shared" si="11"/>
        <v>2.3081081081081081</v>
      </c>
    </row>
    <row r="92" spans="1:17" ht="16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J92" s="6">
        <v>2</v>
      </c>
      <c r="K92" s="6">
        <v>191</v>
      </c>
      <c r="L92" s="6">
        <f t="shared" si="6"/>
        <v>2</v>
      </c>
      <c r="M92" s="6">
        <f t="shared" si="7"/>
        <v>1.5654450261780104</v>
      </c>
      <c r="N92" s="6">
        <f t="shared" si="8"/>
        <v>1.6544502617801047</v>
      </c>
      <c r="O92" s="6">
        <f t="shared" si="9"/>
        <v>2.8115183246073299</v>
      </c>
      <c r="P92" s="6">
        <f t="shared" si="10"/>
        <v>2.5078534031413611</v>
      </c>
      <c r="Q92" s="6">
        <f t="shared" si="11"/>
        <v>2.4397905759162302</v>
      </c>
    </row>
  </sheetData>
  <hyperlinks>
    <hyperlink ref="A3" r:id="rId1" xr:uid="{996FC169-1A3B-5D40-8FC6-D68EABA24DC4}"/>
  </hyperlink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8225-BCF9-1E40-A47D-58D38E721663}">
  <dimension ref="A1:O20"/>
  <sheetViews>
    <sheetView topLeftCell="C1" zoomScale="150" zoomScaleNormal="150" workbookViewId="0">
      <selection activeCell="L6" sqref="L6:M6"/>
    </sheetView>
  </sheetViews>
  <sheetFormatPr baseColWidth="10" defaultRowHeight="13"/>
  <cols>
    <col min="12" max="13" width="22.1640625" customWidth="1"/>
    <col min="14" max="14" width="33.1640625" customWidth="1"/>
    <col min="15" max="15" width="17.5" customWidth="1"/>
  </cols>
  <sheetData>
    <row r="1" spans="1:15">
      <c r="A1" s="9"/>
      <c r="B1" s="9"/>
    </row>
    <row r="2" spans="1:15" ht="20">
      <c r="A2" s="56" t="s">
        <v>57</v>
      </c>
      <c r="B2" s="56" t="s">
        <v>56</v>
      </c>
      <c r="L2" s="50" t="s">
        <v>63</v>
      </c>
      <c r="M2" s="59">
        <f>EXP(R$12+R$13*O2)/(1+EXP(R$12+R$13*O2))</f>
        <v>0.5</v>
      </c>
      <c r="N2" s="24" t="s">
        <v>38</v>
      </c>
      <c r="O2" s="24">
        <v>323.66000000000003</v>
      </c>
    </row>
    <row r="3" spans="1:15">
      <c r="A3" s="54" t="s">
        <v>55</v>
      </c>
      <c r="B3" s="44">
        <v>54.909325899999999</v>
      </c>
    </row>
    <row r="4" spans="1:15">
      <c r="A4" s="54" t="s">
        <v>58</v>
      </c>
      <c r="B4" s="44">
        <v>50.726858800000002</v>
      </c>
    </row>
    <row r="5" spans="1:15">
      <c r="A5" s="54" t="s">
        <v>59</v>
      </c>
      <c r="B5" s="44">
        <v>49.969563399999998</v>
      </c>
    </row>
    <row r="6" spans="1:15" ht="20">
      <c r="A6" s="54" t="s">
        <v>60</v>
      </c>
      <c r="B6" s="44">
        <v>41.638722000000001</v>
      </c>
      <c r="L6" s="50" t="s">
        <v>63</v>
      </c>
      <c r="M6" s="59">
        <f>EXP(R$12+R$13*O6)/(1+EXP(R$12+R$13*O6))</f>
        <v>0.5</v>
      </c>
    </row>
    <row r="7" spans="1:15">
      <c r="A7" s="54" t="s">
        <v>62</v>
      </c>
      <c r="B7" s="44">
        <v>35.497510900000002</v>
      </c>
    </row>
    <row r="8" spans="1:15">
      <c r="A8" s="54" t="s">
        <v>61</v>
      </c>
      <c r="B8" s="44">
        <v>34.661431800000003</v>
      </c>
      <c r="D8" s="54" t="s">
        <v>62</v>
      </c>
      <c r="E8" s="55">
        <v>35.497510900000002</v>
      </c>
    </row>
    <row r="14" spans="1:15">
      <c r="I14" s="56" t="s">
        <v>57</v>
      </c>
      <c r="J14" s="56" t="s">
        <v>31</v>
      </c>
    </row>
    <row r="15" spans="1:15">
      <c r="I15" s="57" t="s">
        <v>5</v>
      </c>
      <c r="J15" s="58">
        <v>4.9550873999999996E-3</v>
      </c>
    </row>
    <row r="16" spans="1:15">
      <c r="I16" s="57" t="s">
        <v>6</v>
      </c>
      <c r="J16" s="58">
        <v>0.38957946199999999</v>
      </c>
    </row>
    <row r="17" spans="9:10">
      <c r="I17" s="57" t="s">
        <v>7</v>
      </c>
      <c r="J17" s="58">
        <v>0.90649935599999998</v>
      </c>
    </row>
    <row r="18" spans="9:10">
      <c r="I18" s="57" t="s">
        <v>8</v>
      </c>
      <c r="J18" s="58">
        <v>0.57718992889999998</v>
      </c>
    </row>
    <row r="19" spans="9:10">
      <c r="I19" s="57" t="s">
        <v>9</v>
      </c>
      <c r="J19" s="58">
        <v>1.5795241960000001E-2</v>
      </c>
    </row>
    <row r="20" spans="9:10">
      <c r="I20" s="57" t="s">
        <v>10</v>
      </c>
      <c r="J20" s="58">
        <v>1.7174066929999999E-2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6D74-592A-7840-9B5B-E6DC0EBB8B43}">
  <dimension ref="A2:O90"/>
  <sheetViews>
    <sheetView zoomScale="120" zoomScaleNormal="120" workbookViewId="0">
      <selection activeCell="C3" sqref="C3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3.1640625" customWidth="1"/>
    <col min="5" max="5" width="17.5" customWidth="1"/>
  </cols>
  <sheetData>
    <row r="2" spans="1:15" ht="18">
      <c r="C2" s="49">
        <f>EXP(H$12+H$13*E2)/(1+EXP(H$12+H$13*E2))</f>
        <v>0.50003536436294171</v>
      </c>
      <c r="D2" s="24" t="s">
        <v>38</v>
      </c>
      <c r="E2" s="24">
        <v>323.66000000000003</v>
      </c>
    </row>
    <row r="3" spans="1:15" ht="20">
      <c r="A3" s="10" t="s">
        <v>5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307</v>
      </c>
      <c r="B4" s="42">
        <v>0</v>
      </c>
      <c r="C4" s="44">
        <f>EXP(H$12+H$13*A4)/(1+EXP(H$12+H$13*A4))</f>
        <v>0.13384793860619637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336</v>
      </c>
      <c r="B5" s="42">
        <v>0</v>
      </c>
      <c r="C5" s="44">
        <f t="shared" ref="C5:C68" si="0">EXP(H$12+H$13*A5)/(1+EXP(H$12+H$13*A5))</f>
        <v>0.79953489076052175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294</v>
      </c>
      <c r="B6" s="42">
        <v>0</v>
      </c>
      <c r="C6" s="44">
        <f t="shared" si="0"/>
        <v>3.4737271213491766E-2</v>
      </c>
      <c r="G6" s="54" t="s">
        <v>25</v>
      </c>
      <c r="H6" s="54">
        <v>54.909325930000001</v>
      </c>
      <c r="I6" s="9"/>
      <c r="J6" s="9"/>
      <c r="K6" s="9"/>
      <c r="L6" s="9"/>
      <c r="M6" s="9"/>
      <c r="N6" s="9"/>
      <c r="O6" s="9"/>
    </row>
    <row r="7" spans="1:15" ht="16">
      <c r="A7" s="42">
        <v>324</v>
      </c>
      <c r="B7" s="42">
        <v>0</v>
      </c>
      <c r="C7" s="44">
        <f t="shared" si="0"/>
        <v>0.50956224715865317</v>
      </c>
      <c r="G7" s="9" t="s">
        <v>26</v>
      </c>
      <c r="H7" s="9">
        <v>65.134455819999999</v>
      </c>
      <c r="I7" s="9"/>
      <c r="J7" s="9"/>
      <c r="K7" s="9"/>
      <c r="L7" s="9"/>
      <c r="M7" s="9"/>
      <c r="N7" s="9"/>
      <c r="O7" s="9"/>
    </row>
    <row r="8" spans="1:15" ht="16">
      <c r="A8" s="42">
        <v>314</v>
      </c>
      <c r="B8" s="42">
        <v>0</v>
      </c>
      <c r="C8" s="44">
        <f t="shared" si="0"/>
        <v>0.2529966789143715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>
      <c r="A9" s="42">
        <v>303</v>
      </c>
      <c r="B9" s="42">
        <v>0</v>
      </c>
      <c r="C9" s="44">
        <f t="shared" si="0"/>
        <v>8.9828161762079084E-2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311</v>
      </c>
      <c r="B10" s="42">
        <v>0</v>
      </c>
      <c r="C10" s="44">
        <f t="shared" si="0"/>
        <v>0.19482195356934534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312</v>
      </c>
      <c r="B11" s="42">
        <v>0</v>
      </c>
      <c r="C11" s="44">
        <f t="shared" si="0"/>
        <v>0.21300895651213805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322</v>
      </c>
      <c r="B12" s="42">
        <v>0</v>
      </c>
      <c r="C12" s="44">
        <f t="shared" si="0"/>
        <v>0.45364952630619332</v>
      </c>
      <c r="G12" s="9" t="s">
        <v>35</v>
      </c>
      <c r="H12" s="9">
        <v>-36.28042662</v>
      </c>
      <c r="I12" s="9">
        <v>7.4335544550000003</v>
      </c>
      <c r="J12" s="9">
        <v>1.057476416E-6</v>
      </c>
      <c r="K12" s="9">
        <v>0</v>
      </c>
      <c r="L12" s="9">
        <v>0</v>
      </c>
      <c r="M12" s="9">
        <v>3.7244653929999999E-10</v>
      </c>
      <c r="N12" s="9">
        <v>0</v>
      </c>
      <c r="O12" s="9">
        <v>3.7244653929999999E-10</v>
      </c>
    </row>
    <row r="13" spans="1:15" ht="16">
      <c r="A13" s="42">
        <v>298</v>
      </c>
      <c r="B13" s="42">
        <v>0</v>
      </c>
      <c r="C13" s="44">
        <f t="shared" si="0"/>
        <v>5.3342279234517828E-2</v>
      </c>
      <c r="G13" s="9" t="s">
        <v>5</v>
      </c>
      <c r="H13" s="9">
        <v>0.1120946922</v>
      </c>
      <c r="I13" s="9">
        <v>2.294436935E-2</v>
      </c>
      <c r="J13" s="9">
        <v>1.0316725959999999E-6</v>
      </c>
      <c r="K13" s="9">
        <v>1.11861878</v>
      </c>
      <c r="L13" s="9">
        <v>1.0694286719999999</v>
      </c>
      <c r="M13" s="9">
        <v>1.1700714670000001</v>
      </c>
      <c r="N13" s="9">
        <v>1.0694286719999999</v>
      </c>
      <c r="O13" s="9">
        <v>1.1700714670000001</v>
      </c>
    </row>
    <row r="14" spans="1:15" ht="16">
      <c r="A14" s="42">
        <v>280</v>
      </c>
      <c r="B14" s="42">
        <v>0</v>
      </c>
      <c r="C14" s="44">
        <f t="shared" si="0"/>
        <v>7.4363367172175475E-3</v>
      </c>
    </row>
    <row r="15" spans="1:15" ht="16">
      <c r="A15" s="42">
        <v>294</v>
      </c>
      <c r="B15" s="42">
        <v>0</v>
      </c>
      <c r="C15" s="44">
        <f t="shared" si="0"/>
        <v>3.4737271213491766E-2</v>
      </c>
    </row>
    <row r="16" spans="1:15" ht="16">
      <c r="A16" s="42">
        <v>311</v>
      </c>
      <c r="B16" s="42">
        <v>0</v>
      </c>
      <c r="C16" s="44">
        <f t="shared" si="0"/>
        <v>0.19482195356934534</v>
      </c>
    </row>
    <row r="17" spans="1:3" ht="16">
      <c r="A17" s="42">
        <v>316</v>
      </c>
      <c r="B17" s="42">
        <v>0</v>
      </c>
      <c r="C17" s="44">
        <f t="shared" si="0"/>
        <v>0.29765202174420297</v>
      </c>
    </row>
    <row r="18" spans="1:3" ht="16">
      <c r="A18" s="42">
        <v>292</v>
      </c>
      <c r="B18" s="42">
        <v>0</v>
      </c>
      <c r="C18" s="44">
        <f t="shared" si="0"/>
        <v>2.7955802380129357E-2</v>
      </c>
    </row>
    <row r="19" spans="1:3" ht="16">
      <c r="A19" s="42">
        <v>315</v>
      </c>
      <c r="B19" s="42">
        <v>0</v>
      </c>
      <c r="C19" s="44">
        <f t="shared" si="0"/>
        <v>0.27476120919568847</v>
      </c>
    </row>
    <row r="20" spans="1:3" ht="16">
      <c r="A20" s="42">
        <v>303</v>
      </c>
      <c r="B20" s="42">
        <v>0</v>
      </c>
      <c r="C20" s="44">
        <f t="shared" si="0"/>
        <v>8.9828161762079084E-2</v>
      </c>
    </row>
    <row r="21" spans="1:3" ht="16">
      <c r="A21" s="42">
        <v>308</v>
      </c>
      <c r="B21" s="42">
        <v>0</v>
      </c>
      <c r="C21" s="44">
        <f t="shared" si="0"/>
        <v>0.14738480702640588</v>
      </c>
    </row>
    <row r="22" spans="1:3" ht="16">
      <c r="A22" s="42">
        <v>315</v>
      </c>
      <c r="B22" s="42">
        <v>0</v>
      </c>
      <c r="C22" s="44">
        <f t="shared" si="0"/>
        <v>0.27476120919568847</v>
      </c>
    </row>
    <row r="23" spans="1:3" ht="16">
      <c r="A23" s="42">
        <v>316</v>
      </c>
      <c r="B23" s="42">
        <v>0</v>
      </c>
      <c r="C23" s="44">
        <f t="shared" si="0"/>
        <v>0.29765202174420297</v>
      </c>
    </row>
    <row r="24" spans="1:3" ht="16">
      <c r="A24" s="42">
        <v>333</v>
      </c>
      <c r="B24" s="42">
        <v>0</v>
      </c>
      <c r="C24" s="44">
        <f t="shared" si="0"/>
        <v>0.7402187620585291</v>
      </c>
    </row>
    <row r="25" spans="1:3" ht="16">
      <c r="A25" s="42">
        <v>321</v>
      </c>
      <c r="B25" s="42">
        <v>0</v>
      </c>
      <c r="C25" s="44">
        <f t="shared" si="0"/>
        <v>0.42603903291019007</v>
      </c>
    </row>
    <row r="26" spans="1:3" ht="16">
      <c r="A26" s="42">
        <v>299</v>
      </c>
      <c r="B26" s="42">
        <v>0</v>
      </c>
      <c r="C26" s="44">
        <f t="shared" si="0"/>
        <v>5.9294495565803046E-2</v>
      </c>
    </row>
    <row r="27" spans="1:3" ht="16">
      <c r="A27" s="42">
        <v>304</v>
      </c>
      <c r="B27" s="42">
        <v>0</v>
      </c>
      <c r="C27" s="44">
        <f t="shared" si="0"/>
        <v>9.9424074693439418E-2</v>
      </c>
    </row>
    <row r="28" spans="1:3" ht="16">
      <c r="A28" s="42">
        <v>309</v>
      </c>
      <c r="B28" s="42">
        <v>0</v>
      </c>
      <c r="C28" s="44">
        <f t="shared" si="0"/>
        <v>0.16203462552280315</v>
      </c>
    </row>
    <row r="29" spans="1:3" ht="16">
      <c r="A29" s="42">
        <v>319</v>
      </c>
      <c r="B29" s="42">
        <v>0</v>
      </c>
      <c r="C29" s="44">
        <f t="shared" si="0"/>
        <v>0.37233331496160194</v>
      </c>
    </row>
    <row r="30" spans="1:3" ht="16">
      <c r="A30" s="42">
        <v>325</v>
      </c>
      <c r="B30" s="42">
        <v>0</v>
      </c>
      <c r="C30" s="44">
        <f t="shared" si="0"/>
        <v>0.53751644243475816</v>
      </c>
    </row>
    <row r="31" spans="1:3" ht="16">
      <c r="A31" s="42">
        <v>335</v>
      </c>
      <c r="B31" s="42">
        <v>0</v>
      </c>
      <c r="C31" s="44">
        <f t="shared" si="0"/>
        <v>0.78096439563266085</v>
      </c>
    </row>
    <row r="32" spans="1:3" ht="16">
      <c r="A32" s="42">
        <v>334</v>
      </c>
      <c r="B32" s="42">
        <v>0</v>
      </c>
      <c r="C32" s="44">
        <f t="shared" si="0"/>
        <v>0.76118742477166668</v>
      </c>
    </row>
    <row r="33" spans="1:3" ht="16">
      <c r="A33" s="42">
        <v>307</v>
      </c>
      <c r="B33" s="42">
        <v>0</v>
      </c>
      <c r="C33" s="44">
        <f t="shared" si="0"/>
        <v>0.13384793860619637</v>
      </c>
    </row>
    <row r="34" spans="1:3" ht="16">
      <c r="A34" s="42">
        <v>297</v>
      </c>
      <c r="B34" s="42">
        <v>0</v>
      </c>
      <c r="C34" s="44">
        <f t="shared" si="0"/>
        <v>4.7957109082410056E-2</v>
      </c>
    </row>
    <row r="35" spans="1:3" ht="16">
      <c r="A35" s="42">
        <v>282</v>
      </c>
      <c r="B35" s="42">
        <v>0</v>
      </c>
      <c r="C35" s="44">
        <f t="shared" si="0"/>
        <v>9.2877903183832353E-3</v>
      </c>
    </row>
    <row r="36" spans="1:3" ht="16">
      <c r="A36" s="42">
        <v>297</v>
      </c>
      <c r="B36" s="42">
        <v>0</v>
      </c>
      <c r="C36" s="44">
        <f t="shared" si="0"/>
        <v>4.7957109082410056E-2</v>
      </c>
    </row>
    <row r="37" spans="1:3" ht="16">
      <c r="A37" s="42">
        <v>342</v>
      </c>
      <c r="B37" s="42">
        <v>0</v>
      </c>
      <c r="C37" s="44">
        <f t="shared" si="0"/>
        <v>0.88654826983921675</v>
      </c>
    </row>
    <row r="38" spans="1:3" ht="16">
      <c r="A38" s="42">
        <v>303</v>
      </c>
      <c r="B38" s="42">
        <v>0</v>
      </c>
      <c r="C38" s="44">
        <f t="shared" si="0"/>
        <v>8.9828161762079084E-2</v>
      </c>
    </row>
    <row r="39" spans="1:3" ht="16">
      <c r="A39" s="42">
        <v>308</v>
      </c>
      <c r="B39" s="42">
        <v>0</v>
      </c>
      <c r="C39" s="44">
        <f t="shared" si="0"/>
        <v>0.14738480702640588</v>
      </c>
    </row>
    <row r="40" spans="1:3" ht="16">
      <c r="A40" s="42">
        <v>288</v>
      </c>
      <c r="B40" s="42">
        <v>0</v>
      </c>
      <c r="C40" s="44">
        <f t="shared" si="0"/>
        <v>1.8036524613483915E-2</v>
      </c>
    </row>
    <row r="41" spans="1:3" ht="16">
      <c r="A41" s="42">
        <v>314</v>
      </c>
      <c r="B41" s="42">
        <v>0</v>
      </c>
      <c r="C41" s="44">
        <f t="shared" si="0"/>
        <v>0.2529966789143715</v>
      </c>
    </row>
    <row r="42" spans="1:3" ht="16">
      <c r="A42" s="42">
        <v>306</v>
      </c>
      <c r="B42" s="42">
        <v>0</v>
      </c>
      <c r="C42" s="44">
        <f t="shared" si="0"/>
        <v>0.12137739438046564</v>
      </c>
    </row>
    <row r="43" spans="1:3" ht="16">
      <c r="A43" s="42">
        <v>310</v>
      </c>
      <c r="B43" s="42">
        <v>0</v>
      </c>
      <c r="C43" s="44">
        <f t="shared" si="0"/>
        <v>0.17783688797565947</v>
      </c>
    </row>
    <row r="44" spans="1:3" ht="16">
      <c r="A44" s="42">
        <v>337</v>
      </c>
      <c r="B44" s="42">
        <v>1</v>
      </c>
      <c r="C44" s="44">
        <f t="shared" si="0"/>
        <v>0.8169000620333734</v>
      </c>
    </row>
    <row r="45" spans="1:3" ht="16">
      <c r="A45" s="42">
        <v>296</v>
      </c>
      <c r="B45" s="42">
        <v>1</v>
      </c>
      <c r="C45" s="44">
        <f t="shared" si="0"/>
        <v>4.3090851999003414E-2</v>
      </c>
    </row>
    <row r="46" spans="1:3" ht="16">
      <c r="A46" s="42">
        <v>339</v>
      </c>
      <c r="B46" s="42">
        <v>1</v>
      </c>
      <c r="C46" s="44">
        <f t="shared" si="0"/>
        <v>0.84808684533180378</v>
      </c>
    </row>
    <row r="47" spans="1:3" ht="16">
      <c r="A47" s="42">
        <v>343</v>
      </c>
      <c r="B47" s="42">
        <v>1</v>
      </c>
      <c r="C47" s="44">
        <f t="shared" si="0"/>
        <v>0.89734373362329978</v>
      </c>
    </row>
    <row r="48" spans="1:3" ht="16">
      <c r="A48" s="42">
        <v>352</v>
      </c>
      <c r="B48" s="42">
        <v>1</v>
      </c>
      <c r="C48" s="44">
        <f t="shared" si="0"/>
        <v>0.95995586291638169</v>
      </c>
    </row>
    <row r="49" spans="1:3" ht="16">
      <c r="A49" s="42">
        <v>354</v>
      </c>
      <c r="B49" s="42">
        <v>1</v>
      </c>
      <c r="C49" s="44">
        <f t="shared" si="0"/>
        <v>0.96773872108779402</v>
      </c>
    </row>
    <row r="50" spans="1:3" ht="16">
      <c r="A50" s="42">
        <v>327</v>
      </c>
      <c r="B50" s="42">
        <v>1</v>
      </c>
      <c r="C50" s="44">
        <f t="shared" si="0"/>
        <v>0.59255499708860937</v>
      </c>
    </row>
    <row r="51" spans="1:3" ht="16">
      <c r="A51" s="42">
        <v>357</v>
      </c>
      <c r="B51" s="42">
        <v>1</v>
      </c>
      <c r="C51" s="44">
        <f t="shared" si="0"/>
        <v>0.97673757227784086</v>
      </c>
    </row>
    <row r="52" spans="1:3" ht="16">
      <c r="A52" s="42">
        <v>344</v>
      </c>
      <c r="B52" s="42">
        <v>1</v>
      </c>
      <c r="C52" s="44">
        <f t="shared" si="0"/>
        <v>0.90721946277480947</v>
      </c>
    </row>
    <row r="53" spans="1:3" ht="16">
      <c r="A53" s="42">
        <v>339</v>
      </c>
      <c r="B53" s="42">
        <v>1</v>
      </c>
      <c r="C53" s="44">
        <f t="shared" si="0"/>
        <v>0.84808684533180378</v>
      </c>
    </row>
    <row r="54" spans="1:3" ht="16">
      <c r="A54" s="42">
        <v>343</v>
      </c>
      <c r="B54" s="42">
        <v>1</v>
      </c>
      <c r="C54" s="44">
        <f t="shared" si="0"/>
        <v>0.89734373362329978</v>
      </c>
    </row>
    <row r="55" spans="1:3" ht="16">
      <c r="A55" s="42">
        <v>353</v>
      </c>
      <c r="B55" s="42">
        <v>1</v>
      </c>
      <c r="C55" s="44">
        <f t="shared" si="0"/>
        <v>0.9640495026699254</v>
      </c>
    </row>
    <row r="56" spans="1:3" ht="16">
      <c r="A56" s="42">
        <v>303</v>
      </c>
      <c r="B56" s="42">
        <v>1</v>
      </c>
      <c r="C56" s="44">
        <f t="shared" si="0"/>
        <v>8.9828161762079084E-2</v>
      </c>
    </row>
    <row r="57" spans="1:3" ht="16">
      <c r="A57" s="42">
        <v>364</v>
      </c>
      <c r="B57" s="42">
        <v>1</v>
      </c>
      <c r="C57" s="44">
        <f t="shared" si="0"/>
        <v>0.98925000016066655</v>
      </c>
    </row>
    <row r="58" spans="1:3" ht="16">
      <c r="A58" s="42">
        <v>349</v>
      </c>
      <c r="B58" s="42">
        <v>1</v>
      </c>
      <c r="C58" s="44">
        <f t="shared" si="0"/>
        <v>0.94483183835805862</v>
      </c>
    </row>
    <row r="59" spans="1:3" ht="16">
      <c r="A59" s="42">
        <v>323</v>
      </c>
      <c r="B59" s="42">
        <v>1</v>
      </c>
      <c r="C59" s="44">
        <f t="shared" si="0"/>
        <v>0.48154812345821563</v>
      </c>
    </row>
    <row r="60" spans="1:3" ht="16">
      <c r="A60" s="42">
        <v>350</v>
      </c>
      <c r="B60" s="42">
        <v>1</v>
      </c>
      <c r="C60" s="44">
        <f t="shared" si="0"/>
        <v>0.95039168081272363</v>
      </c>
    </row>
    <row r="61" spans="1:3" ht="16">
      <c r="A61" s="42">
        <v>350</v>
      </c>
      <c r="B61" s="42">
        <v>1</v>
      </c>
      <c r="C61" s="44">
        <f t="shared" si="0"/>
        <v>0.95039168081272363</v>
      </c>
    </row>
    <row r="62" spans="1:3" ht="16">
      <c r="A62" s="42">
        <v>337</v>
      </c>
      <c r="B62" s="42">
        <v>1</v>
      </c>
      <c r="C62" s="44">
        <f t="shared" si="0"/>
        <v>0.8169000620333734</v>
      </c>
    </row>
    <row r="63" spans="1:3" ht="16">
      <c r="A63" s="42">
        <v>344</v>
      </c>
      <c r="B63" s="42">
        <v>1</v>
      </c>
      <c r="C63" s="44">
        <f t="shared" si="0"/>
        <v>0.90721946277480947</v>
      </c>
    </row>
    <row r="64" spans="1:3" ht="16">
      <c r="A64" s="42">
        <v>360</v>
      </c>
      <c r="B64" s="42">
        <v>1</v>
      </c>
      <c r="C64" s="44">
        <f t="shared" si="0"/>
        <v>0.98326970940945091</v>
      </c>
    </row>
    <row r="65" spans="1:3" ht="16">
      <c r="A65" s="42">
        <v>347</v>
      </c>
      <c r="B65" s="42">
        <v>1</v>
      </c>
      <c r="C65" s="44">
        <f t="shared" si="0"/>
        <v>0.93191163007045696</v>
      </c>
    </row>
    <row r="66" spans="1:3" ht="16">
      <c r="A66" s="42">
        <v>330</v>
      </c>
      <c r="B66" s="42">
        <v>1</v>
      </c>
      <c r="C66" s="44">
        <f t="shared" si="0"/>
        <v>0.67058272345774095</v>
      </c>
    </row>
    <row r="67" spans="1:3" ht="16">
      <c r="A67" s="42">
        <v>322</v>
      </c>
      <c r="B67" s="42">
        <v>1</v>
      </c>
      <c r="C67" s="44">
        <f t="shared" si="0"/>
        <v>0.45364952630619332</v>
      </c>
    </row>
    <row r="68" spans="1:3" ht="16">
      <c r="A68" s="42">
        <v>332</v>
      </c>
      <c r="B68" s="42">
        <v>1</v>
      </c>
      <c r="C68" s="44">
        <f t="shared" si="0"/>
        <v>0.71809084053300365</v>
      </c>
    </row>
    <row r="69" spans="1:3" ht="16">
      <c r="A69" s="42">
        <v>322</v>
      </c>
      <c r="B69" s="42">
        <v>1</v>
      </c>
      <c r="C69" s="44">
        <f t="shared" ref="C69:C90" si="1">EXP(H$12+H$13*A69)/(1+EXP(H$12+H$13*A69))</f>
        <v>0.45364952630619332</v>
      </c>
    </row>
    <row r="70" spans="1:3" ht="16">
      <c r="A70" s="42">
        <v>332</v>
      </c>
      <c r="B70" s="42">
        <v>1</v>
      </c>
      <c r="C70" s="44">
        <f t="shared" si="1"/>
        <v>0.71809084053300365</v>
      </c>
    </row>
    <row r="71" spans="1:3" ht="16">
      <c r="A71" s="42">
        <v>323</v>
      </c>
      <c r="B71" s="42">
        <v>1</v>
      </c>
      <c r="C71" s="44">
        <f t="shared" si="1"/>
        <v>0.48154812345821563</v>
      </c>
    </row>
    <row r="72" spans="1:3" ht="16">
      <c r="A72" s="42">
        <v>335</v>
      </c>
      <c r="B72" s="42">
        <v>1</v>
      </c>
      <c r="C72" s="44">
        <f t="shared" si="1"/>
        <v>0.78096439563266085</v>
      </c>
    </row>
    <row r="73" spans="1:3" ht="16">
      <c r="A73" s="42">
        <v>330</v>
      </c>
      <c r="B73" s="42">
        <v>1</v>
      </c>
      <c r="C73" s="44">
        <f t="shared" si="1"/>
        <v>0.67058272345774095</v>
      </c>
    </row>
    <row r="74" spans="1:3" ht="16">
      <c r="A74" s="42">
        <v>313</v>
      </c>
      <c r="B74" s="42">
        <v>1</v>
      </c>
      <c r="C74" s="44">
        <f t="shared" si="1"/>
        <v>0.23240370656945014</v>
      </c>
    </row>
    <row r="75" spans="1:3" ht="16">
      <c r="A75" s="42">
        <v>336</v>
      </c>
      <c r="B75" s="42">
        <v>1</v>
      </c>
      <c r="C75" s="44">
        <f t="shared" si="1"/>
        <v>0.79953489076052175</v>
      </c>
    </row>
    <row r="76" spans="1:3" ht="16">
      <c r="A76" s="42">
        <v>390</v>
      </c>
      <c r="B76" s="42">
        <v>1</v>
      </c>
      <c r="C76" s="44">
        <f t="shared" si="1"/>
        <v>0.9994110047899778</v>
      </c>
    </row>
    <row r="77" spans="1:3" ht="16">
      <c r="A77" s="42">
        <v>356</v>
      </c>
      <c r="B77" s="42">
        <v>1</v>
      </c>
      <c r="C77" s="44">
        <f t="shared" si="1"/>
        <v>0.97404981739579188</v>
      </c>
    </row>
    <row r="78" spans="1:3" ht="16">
      <c r="A78" s="42">
        <v>362</v>
      </c>
      <c r="B78" s="42">
        <v>1</v>
      </c>
      <c r="C78" s="44">
        <f t="shared" si="1"/>
        <v>0.9865846817640751</v>
      </c>
    </row>
    <row r="79" spans="1:3" ht="16">
      <c r="A79" s="42">
        <v>322</v>
      </c>
      <c r="B79" s="42">
        <v>1</v>
      </c>
      <c r="C79" s="44">
        <f t="shared" si="1"/>
        <v>0.45364952630619332</v>
      </c>
    </row>
    <row r="80" spans="1:3" ht="16">
      <c r="A80" s="42">
        <v>337</v>
      </c>
      <c r="B80" s="42">
        <v>1</v>
      </c>
      <c r="C80" s="44">
        <f t="shared" si="1"/>
        <v>0.8169000620333734</v>
      </c>
    </row>
    <row r="81" spans="1:3" ht="16">
      <c r="A81" s="42">
        <v>363</v>
      </c>
      <c r="B81" s="42">
        <v>1</v>
      </c>
      <c r="C81" s="44">
        <f t="shared" si="1"/>
        <v>0.98799016266012063</v>
      </c>
    </row>
    <row r="82" spans="1:3" ht="16">
      <c r="A82" s="42">
        <v>355</v>
      </c>
      <c r="B82" s="42">
        <v>1</v>
      </c>
      <c r="C82" s="44">
        <f t="shared" si="1"/>
        <v>0.97106071867997112</v>
      </c>
    </row>
    <row r="83" spans="1:3" ht="16">
      <c r="A83" s="42">
        <v>378</v>
      </c>
      <c r="B83" s="42">
        <v>1</v>
      </c>
      <c r="C83" s="44">
        <f t="shared" si="1"/>
        <v>0.99774279236770802</v>
      </c>
    </row>
    <row r="84" spans="1:3" ht="16">
      <c r="A84" s="42">
        <v>370</v>
      </c>
      <c r="B84" s="42">
        <v>1</v>
      </c>
      <c r="C84" s="44">
        <f t="shared" si="1"/>
        <v>0.99448421088477656</v>
      </c>
    </row>
    <row r="85" spans="1:3" ht="16">
      <c r="A85" s="42">
        <v>333</v>
      </c>
      <c r="B85" s="42">
        <v>1</v>
      </c>
      <c r="C85" s="44">
        <f t="shared" si="1"/>
        <v>0.7402187620585291</v>
      </c>
    </row>
    <row r="86" spans="1:3" ht="16">
      <c r="A86" s="42">
        <v>342</v>
      </c>
      <c r="B86" s="42">
        <v>1</v>
      </c>
      <c r="C86" s="44">
        <f t="shared" si="1"/>
        <v>0.88654826983921675</v>
      </c>
    </row>
    <row r="87" spans="1:3" ht="16">
      <c r="A87" s="42">
        <v>347</v>
      </c>
      <c r="B87" s="42">
        <v>1</v>
      </c>
      <c r="C87" s="44">
        <f t="shared" si="1"/>
        <v>0.93191163007045696</v>
      </c>
    </row>
    <row r="88" spans="1:3" ht="16">
      <c r="A88" s="42">
        <v>315</v>
      </c>
      <c r="B88" s="42">
        <v>1</v>
      </c>
      <c r="C88" s="44">
        <f t="shared" si="1"/>
        <v>0.27476120919568847</v>
      </c>
    </row>
    <row r="89" spans="1:3" ht="16">
      <c r="A89" s="42">
        <v>363</v>
      </c>
      <c r="B89" s="42">
        <v>1</v>
      </c>
      <c r="C89" s="44">
        <f t="shared" si="1"/>
        <v>0.98799016266012063</v>
      </c>
    </row>
    <row r="90" spans="1:3" ht="16">
      <c r="A90" s="42">
        <v>382</v>
      </c>
      <c r="B90" s="42">
        <v>1</v>
      </c>
      <c r="C90" s="44">
        <f t="shared" si="1"/>
        <v>0.99855722886205889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C08C-7E97-2B46-8723-933E7DAA125C}">
  <dimension ref="A2:O90"/>
  <sheetViews>
    <sheetView zoomScale="120" zoomScaleNormal="120" workbookViewId="0">
      <selection activeCell="D14" sqref="D14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3.5" customWidth="1"/>
    <col min="5" max="5" width="17.33203125" customWidth="1"/>
  </cols>
  <sheetData>
    <row r="2" spans="1:15" ht="18">
      <c r="C2" s="49">
        <f>EXP(H$12+H$13*E2)/(1+EXP(H$12+H$13*E2))</f>
        <v>0.30841474236032801</v>
      </c>
      <c r="D2" s="24" t="s">
        <v>39</v>
      </c>
      <c r="E2" s="24">
        <v>240</v>
      </c>
    </row>
    <row r="3" spans="1:15" ht="20">
      <c r="A3" s="11" t="s">
        <v>6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240</v>
      </c>
      <c r="B4" s="42">
        <v>0</v>
      </c>
      <c r="C4" s="44">
        <f>EXP(H$12+H$13*A4)/(1+EXP(H$12+H$13*A4))</f>
        <v>0.30841474236032801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247</v>
      </c>
      <c r="B5" s="42">
        <v>0</v>
      </c>
      <c r="C5" s="44">
        <f t="shared" ref="C5:C68" si="0">EXP(H$12+H$13*A5)/(1+EXP(H$12+H$13*A5))</f>
        <v>0.52160259348130245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213</v>
      </c>
      <c r="B6" s="42">
        <v>0</v>
      </c>
      <c r="C6" s="44">
        <f t="shared" si="0"/>
        <v>1.3982786881345076E-2</v>
      </c>
      <c r="G6" s="9" t="s">
        <v>25</v>
      </c>
      <c r="H6" s="9">
        <v>50.726858829999998</v>
      </c>
      <c r="I6" s="9"/>
      <c r="J6" s="9"/>
      <c r="K6" s="9"/>
      <c r="L6" s="9"/>
      <c r="M6" s="9"/>
      <c r="N6" s="9"/>
      <c r="O6" s="9"/>
    </row>
    <row r="7" spans="1:15" ht="16">
      <c r="A7" s="42">
        <v>262</v>
      </c>
      <c r="B7" s="42">
        <v>0</v>
      </c>
      <c r="C7" s="44">
        <f t="shared" si="0"/>
        <v>0.8810267823918505</v>
      </c>
      <c r="G7" s="9" t="s">
        <v>26</v>
      </c>
      <c r="H7" s="9">
        <v>69.316922919999996</v>
      </c>
      <c r="I7" s="9"/>
      <c r="J7" s="9"/>
      <c r="K7" s="9"/>
      <c r="L7" s="9"/>
      <c r="M7" s="9"/>
      <c r="N7" s="9"/>
      <c r="O7" s="9"/>
    </row>
    <row r="8" spans="1:15" ht="16">
      <c r="A8" s="42">
        <v>243</v>
      </c>
      <c r="B8" s="42">
        <v>0</v>
      </c>
      <c r="C8" s="44">
        <f t="shared" si="0"/>
        <v>0.39546532739836293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>
      <c r="A9" s="42">
        <v>223</v>
      </c>
      <c r="B9" s="42">
        <v>0</v>
      </c>
      <c r="C9" s="44">
        <f t="shared" si="0"/>
        <v>4.8397627931492014E-2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231</v>
      </c>
      <c r="B10" s="42">
        <v>0</v>
      </c>
      <c r="C10" s="44">
        <f t="shared" si="0"/>
        <v>0.12379465994872005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248</v>
      </c>
      <c r="B11" s="42">
        <v>0</v>
      </c>
      <c r="C11" s="44">
        <f t="shared" si="0"/>
        <v>0.55334105465635541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229</v>
      </c>
      <c r="B12" s="42">
        <v>0</v>
      </c>
      <c r="C12" s="44">
        <f t="shared" si="0"/>
        <v>9.8641918173068943E-2</v>
      </c>
      <c r="G12" s="9" t="s">
        <v>35</v>
      </c>
      <c r="H12" s="9">
        <v>-31.459147690000002</v>
      </c>
      <c r="I12" s="9">
        <v>6.758648623</v>
      </c>
      <c r="J12" s="9">
        <v>3.2453060090000002E-6</v>
      </c>
      <c r="K12" s="9">
        <v>0</v>
      </c>
      <c r="L12" s="9">
        <v>0</v>
      </c>
      <c r="M12" s="9">
        <v>1.231509846E-8</v>
      </c>
      <c r="N12" s="9">
        <v>0</v>
      </c>
      <c r="O12" s="9">
        <v>1.231509846E-8</v>
      </c>
    </row>
    <row r="13" spans="1:15" ht="16">
      <c r="A13" s="42">
        <v>221</v>
      </c>
      <c r="B13" s="42">
        <v>0</v>
      </c>
      <c r="C13" s="44">
        <f t="shared" si="0"/>
        <v>3.7901486253978919E-2</v>
      </c>
      <c r="G13" s="9" t="s">
        <v>6</v>
      </c>
      <c r="H13" s="9">
        <v>0.1277150279</v>
      </c>
      <c r="I13" s="9">
        <v>2.7306292449999998E-2</v>
      </c>
      <c r="J13" s="9">
        <v>2.9092052749999998E-6</v>
      </c>
      <c r="K13" s="9">
        <v>1.1362291630000001</v>
      </c>
      <c r="L13" s="9">
        <v>1.0770175340000001</v>
      </c>
      <c r="M13" s="9">
        <v>1.198696094</v>
      </c>
      <c r="N13" s="9">
        <v>1.0770175340000001</v>
      </c>
      <c r="O13" s="9">
        <v>1.198696094</v>
      </c>
    </row>
    <row r="14" spans="1:15" ht="16">
      <c r="A14" s="42">
        <v>218</v>
      </c>
      <c r="B14" s="42">
        <v>0</v>
      </c>
      <c r="C14" s="44">
        <f t="shared" si="0"/>
        <v>2.6153476087207521E-2</v>
      </c>
    </row>
    <row r="15" spans="1:15" ht="16">
      <c r="A15" s="42">
        <v>220</v>
      </c>
      <c r="B15" s="42">
        <v>0</v>
      </c>
      <c r="C15" s="44">
        <f t="shared" si="0"/>
        <v>3.3509530333328125E-2</v>
      </c>
    </row>
    <row r="16" spans="1:15" ht="16">
      <c r="A16" s="42">
        <v>235</v>
      </c>
      <c r="B16" s="42">
        <v>0</v>
      </c>
      <c r="C16" s="44">
        <f t="shared" si="0"/>
        <v>0.19060001661839793</v>
      </c>
    </row>
    <row r="17" spans="1:3" ht="16">
      <c r="A17" s="42">
        <v>214</v>
      </c>
      <c r="B17" s="42">
        <v>0</v>
      </c>
      <c r="C17" s="44">
        <f t="shared" si="0"/>
        <v>1.5857443969959778E-2</v>
      </c>
    </row>
    <row r="18" spans="1:3" ht="16">
      <c r="A18" s="42">
        <v>223</v>
      </c>
      <c r="B18" s="42">
        <v>0</v>
      </c>
      <c r="C18" s="44">
        <f t="shared" si="0"/>
        <v>4.8397627931492014E-2</v>
      </c>
    </row>
    <row r="19" spans="1:3" ht="16">
      <c r="A19" s="42">
        <v>228</v>
      </c>
      <c r="B19" s="42">
        <v>0</v>
      </c>
      <c r="C19" s="44">
        <f t="shared" si="0"/>
        <v>8.785419155869488E-2</v>
      </c>
    </row>
    <row r="20" spans="1:3" ht="16">
      <c r="A20" s="42">
        <v>237</v>
      </c>
      <c r="B20" s="42">
        <v>0</v>
      </c>
      <c r="C20" s="44">
        <f t="shared" si="0"/>
        <v>0.23313625377672356</v>
      </c>
    </row>
    <row r="21" spans="1:3" ht="16">
      <c r="A21" s="42">
        <v>234</v>
      </c>
      <c r="B21" s="42">
        <v>0</v>
      </c>
      <c r="C21" s="44">
        <f t="shared" si="0"/>
        <v>0.17167091505895676</v>
      </c>
    </row>
    <row r="22" spans="1:3" ht="16">
      <c r="A22" s="42">
        <v>227</v>
      </c>
      <c r="B22" s="42">
        <v>0</v>
      </c>
      <c r="C22" s="44">
        <f t="shared" si="0"/>
        <v>7.8143956342255655E-2</v>
      </c>
    </row>
    <row r="23" spans="1:3" ht="16">
      <c r="A23" s="42">
        <v>244</v>
      </c>
      <c r="B23" s="42">
        <v>0</v>
      </c>
      <c r="C23" s="44">
        <f t="shared" si="0"/>
        <v>0.42636906885746928</v>
      </c>
    </row>
    <row r="24" spans="1:3" ht="16">
      <c r="A24" s="42">
        <v>256</v>
      </c>
      <c r="B24" s="42">
        <v>0</v>
      </c>
      <c r="C24" s="44">
        <f t="shared" si="0"/>
        <v>0.77484944817555657</v>
      </c>
    </row>
    <row r="25" spans="1:3" ht="16">
      <c r="A25" s="42">
        <v>230</v>
      </c>
      <c r="B25" s="42">
        <v>0</v>
      </c>
      <c r="C25" s="44">
        <f t="shared" si="0"/>
        <v>0.11059367669177379</v>
      </c>
    </row>
    <row r="26" spans="1:3" ht="16">
      <c r="A26" s="42">
        <v>219</v>
      </c>
      <c r="B26" s="42">
        <v>0</v>
      </c>
      <c r="C26" s="44">
        <f t="shared" si="0"/>
        <v>2.9610842773143138E-2</v>
      </c>
    </row>
    <row r="27" spans="1:3" ht="16">
      <c r="A27" s="42">
        <v>246</v>
      </c>
      <c r="B27" s="42">
        <v>0</v>
      </c>
      <c r="C27" s="44">
        <f t="shared" si="0"/>
        <v>0.48968875546938334</v>
      </c>
    </row>
    <row r="28" spans="1:3" ht="16">
      <c r="A28" s="42">
        <v>236</v>
      </c>
      <c r="B28" s="42">
        <v>0</v>
      </c>
      <c r="C28" s="44">
        <f t="shared" si="0"/>
        <v>0.21108443083720096</v>
      </c>
    </row>
    <row r="29" spans="1:3" ht="16">
      <c r="A29" s="42">
        <v>246</v>
      </c>
      <c r="B29" s="42">
        <v>0</v>
      </c>
      <c r="C29" s="44">
        <f t="shared" si="0"/>
        <v>0.48968875546938334</v>
      </c>
    </row>
    <row r="30" spans="1:3" ht="16">
      <c r="A30" s="42">
        <v>242</v>
      </c>
      <c r="B30" s="42">
        <v>0</v>
      </c>
      <c r="C30" s="44">
        <f t="shared" si="0"/>
        <v>0.36537479400967054</v>
      </c>
    </row>
    <row r="31" spans="1:3" ht="16">
      <c r="A31" s="42">
        <v>248</v>
      </c>
      <c r="B31" s="42">
        <v>0</v>
      </c>
      <c r="C31" s="44">
        <f t="shared" si="0"/>
        <v>0.55334105465635541</v>
      </c>
    </row>
    <row r="32" spans="1:3" ht="16">
      <c r="A32" s="42">
        <v>254</v>
      </c>
      <c r="B32" s="42">
        <v>0</v>
      </c>
      <c r="C32" s="44">
        <f t="shared" si="0"/>
        <v>0.72720134495709687</v>
      </c>
    </row>
    <row r="33" spans="1:3" ht="16">
      <c r="A33" s="42">
        <v>230</v>
      </c>
      <c r="B33" s="42">
        <v>0</v>
      </c>
      <c r="C33" s="44">
        <f t="shared" si="0"/>
        <v>0.11059367669177379</v>
      </c>
    </row>
    <row r="34" spans="1:3" ht="16">
      <c r="A34" s="42">
        <v>240</v>
      </c>
      <c r="B34" s="42">
        <v>0</v>
      </c>
      <c r="C34" s="44">
        <f t="shared" si="0"/>
        <v>0.30841474236032801</v>
      </c>
    </row>
    <row r="35" spans="1:3" ht="16">
      <c r="A35" s="42">
        <v>216</v>
      </c>
      <c r="B35" s="42">
        <v>0</v>
      </c>
      <c r="C35" s="44">
        <f t="shared" si="0"/>
        <v>2.0378184293210172E-2</v>
      </c>
    </row>
    <row r="36" spans="1:3" ht="16">
      <c r="A36" s="42">
        <v>228</v>
      </c>
      <c r="B36" s="42">
        <v>0</v>
      </c>
      <c r="C36" s="44">
        <f t="shared" si="0"/>
        <v>8.785419155869488E-2</v>
      </c>
    </row>
    <row r="37" spans="1:3" ht="16">
      <c r="A37" s="42">
        <v>272</v>
      </c>
      <c r="B37" s="42">
        <v>0</v>
      </c>
      <c r="C37" s="44">
        <f t="shared" si="0"/>
        <v>0.9637132069102009</v>
      </c>
    </row>
    <row r="38" spans="1:3" ht="16">
      <c r="A38" s="42">
        <v>237</v>
      </c>
      <c r="B38" s="42">
        <v>0</v>
      </c>
      <c r="C38" s="44">
        <f t="shared" si="0"/>
        <v>0.23313625377672356</v>
      </c>
    </row>
    <row r="39" spans="1:3" ht="16">
      <c r="A39" s="42">
        <v>220</v>
      </c>
      <c r="B39" s="42">
        <v>0</v>
      </c>
      <c r="C39" s="44">
        <f t="shared" si="0"/>
        <v>3.3509530333328125E-2</v>
      </c>
    </row>
    <row r="40" spans="1:3" ht="16">
      <c r="A40" s="42">
        <v>201</v>
      </c>
      <c r="B40" s="42">
        <v>0</v>
      </c>
      <c r="C40" s="44">
        <f t="shared" si="0"/>
        <v>3.0534438408168839E-3</v>
      </c>
    </row>
    <row r="41" spans="1:3" ht="16">
      <c r="A41" s="42">
        <v>239</v>
      </c>
      <c r="B41" s="42">
        <v>0</v>
      </c>
      <c r="C41" s="44">
        <f t="shared" si="0"/>
        <v>0.28185959930967097</v>
      </c>
    </row>
    <row r="42" spans="1:3" ht="16">
      <c r="A42" s="42">
        <v>250</v>
      </c>
      <c r="B42" s="42">
        <v>0</v>
      </c>
      <c r="C42" s="44">
        <f t="shared" si="0"/>
        <v>0.61529127522257898</v>
      </c>
    </row>
    <row r="43" spans="1:3" ht="16">
      <c r="A43" s="42">
        <v>238</v>
      </c>
      <c r="B43" s="42">
        <v>0</v>
      </c>
      <c r="C43" s="44">
        <f t="shared" si="0"/>
        <v>0.25674209273173637</v>
      </c>
    </row>
    <row r="44" spans="1:3" ht="16">
      <c r="A44" s="42">
        <v>254</v>
      </c>
      <c r="B44" s="42">
        <v>1</v>
      </c>
      <c r="C44" s="44">
        <f t="shared" si="0"/>
        <v>0.72720134495709687</v>
      </c>
    </row>
    <row r="45" spans="1:3" ht="16">
      <c r="A45" s="42">
        <v>223</v>
      </c>
      <c r="B45" s="42">
        <v>1</v>
      </c>
      <c r="C45" s="44">
        <f t="shared" si="0"/>
        <v>4.8397627931492014E-2</v>
      </c>
    </row>
    <row r="46" spans="1:3" ht="16">
      <c r="A46" s="42">
        <v>256</v>
      </c>
      <c r="B46" s="42">
        <v>1</v>
      </c>
      <c r="C46" s="44">
        <f t="shared" si="0"/>
        <v>0.77484944817555657</v>
      </c>
    </row>
    <row r="47" spans="1:3" ht="16">
      <c r="A47" s="42">
        <v>242</v>
      </c>
      <c r="B47" s="42">
        <v>1</v>
      </c>
      <c r="C47" s="44">
        <f t="shared" si="0"/>
        <v>0.36537479400967054</v>
      </c>
    </row>
    <row r="48" spans="1:3" ht="16">
      <c r="A48" s="42">
        <v>253</v>
      </c>
      <c r="B48" s="42">
        <v>1</v>
      </c>
      <c r="C48" s="44">
        <f t="shared" si="0"/>
        <v>0.70114461478573875</v>
      </c>
    </row>
    <row r="49" spans="1:3" ht="16">
      <c r="A49" s="42">
        <v>263</v>
      </c>
      <c r="B49" s="42">
        <v>1</v>
      </c>
      <c r="C49" s="44">
        <f t="shared" si="0"/>
        <v>0.89377595587001546</v>
      </c>
    </row>
    <row r="50" spans="1:3" ht="16">
      <c r="A50" s="42">
        <v>256</v>
      </c>
      <c r="B50" s="42">
        <v>1</v>
      </c>
      <c r="C50" s="44">
        <f t="shared" si="0"/>
        <v>0.77484944817555657</v>
      </c>
    </row>
    <row r="51" spans="1:3" ht="16">
      <c r="A51" s="42">
        <v>268</v>
      </c>
      <c r="B51" s="42">
        <v>1</v>
      </c>
      <c r="C51" s="44">
        <f t="shared" si="0"/>
        <v>0.94094857349203009</v>
      </c>
    </row>
    <row r="52" spans="1:3" ht="16">
      <c r="A52" s="42">
        <v>254</v>
      </c>
      <c r="B52" s="42">
        <v>1</v>
      </c>
      <c r="C52" s="44">
        <f t="shared" si="0"/>
        <v>0.72720134495709687</v>
      </c>
    </row>
    <row r="53" spans="1:3" ht="16">
      <c r="A53" s="42">
        <v>245</v>
      </c>
      <c r="B53" s="42">
        <v>1</v>
      </c>
      <c r="C53" s="44">
        <f t="shared" si="0"/>
        <v>0.45785874786761632</v>
      </c>
    </row>
    <row r="54" spans="1:3" ht="16">
      <c r="A54" s="42">
        <v>250</v>
      </c>
      <c r="B54" s="42">
        <v>1</v>
      </c>
      <c r="C54" s="44">
        <f t="shared" si="0"/>
        <v>0.61529127522257898</v>
      </c>
    </row>
    <row r="55" spans="1:3" ht="16">
      <c r="A55" s="42">
        <v>260</v>
      </c>
      <c r="B55" s="42">
        <v>1</v>
      </c>
      <c r="C55" s="44">
        <f t="shared" si="0"/>
        <v>0.8515436219826038</v>
      </c>
    </row>
    <row r="56" spans="1:3" ht="16">
      <c r="A56" s="42">
        <v>235</v>
      </c>
      <c r="B56" s="42">
        <v>1</v>
      </c>
      <c r="C56" s="44">
        <f t="shared" si="0"/>
        <v>0.19060001661839793</v>
      </c>
    </row>
    <row r="57" spans="1:3" ht="16">
      <c r="A57" s="42">
        <v>263</v>
      </c>
      <c r="B57" s="42">
        <v>1</v>
      </c>
      <c r="C57" s="44">
        <f t="shared" si="0"/>
        <v>0.89377595587001546</v>
      </c>
    </row>
    <row r="58" spans="1:3" ht="16">
      <c r="A58" s="42">
        <v>269</v>
      </c>
      <c r="B58" s="42">
        <v>1</v>
      </c>
      <c r="C58" s="44">
        <f t="shared" si="0"/>
        <v>0.94765801217700663</v>
      </c>
    </row>
    <row r="59" spans="1:3" ht="16">
      <c r="A59" s="42">
        <v>256</v>
      </c>
      <c r="B59" s="42">
        <v>1</v>
      </c>
      <c r="C59" s="44">
        <f t="shared" si="0"/>
        <v>0.77484944817555657</v>
      </c>
    </row>
    <row r="60" spans="1:3" ht="16">
      <c r="A60" s="42">
        <v>263</v>
      </c>
      <c r="B60" s="42">
        <v>1</v>
      </c>
      <c r="C60" s="44">
        <f t="shared" si="0"/>
        <v>0.89377595587001546</v>
      </c>
    </row>
    <row r="61" spans="1:3" ht="16">
      <c r="A61" s="42">
        <v>263</v>
      </c>
      <c r="B61" s="42">
        <v>1</v>
      </c>
      <c r="C61" s="44">
        <f t="shared" si="0"/>
        <v>0.89377595587001546</v>
      </c>
    </row>
    <row r="62" spans="1:3" ht="16">
      <c r="A62" s="42">
        <v>272</v>
      </c>
      <c r="B62" s="42">
        <v>1</v>
      </c>
      <c r="C62" s="44">
        <f t="shared" si="0"/>
        <v>0.9637132069102009</v>
      </c>
    </row>
    <row r="63" spans="1:3" ht="16">
      <c r="A63" s="42">
        <v>255</v>
      </c>
      <c r="B63" s="42">
        <v>1</v>
      </c>
      <c r="C63" s="44">
        <f t="shared" si="0"/>
        <v>0.75179047712478309</v>
      </c>
    </row>
    <row r="64" spans="1:3" ht="16">
      <c r="A64" s="42">
        <v>269</v>
      </c>
      <c r="B64" s="42">
        <v>1</v>
      </c>
      <c r="C64" s="44">
        <f t="shared" si="0"/>
        <v>0.94765801217700663</v>
      </c>
    </row>
    <row r="65" spans="1:3" ht="16">
      <c r="A65" s="42">
        <v>272</v>
      </c>
      <c r="B65" s="42">
        <v>1</v>
      </c>
      <c r="C65" s="44">
        <f t="shared" si="0"/>
        <v>0.9637132069102009</v>
      </c>
    </row>
    <row r="66" spans="1:3" ht="16">
      <c r="A66" s="42">
        <v>246</v>
      </c>
      <c r="B66" s="42">
        <v>1</v>
      </c>
      <c r="C66" s="44">
        <f t="shared" si="0"/>
        <v>0.48968875546938334</v>
      </c>
    </row>
    <row r="67" spans="1:3" ht="16">
      <c r="A67" s="42">
        <v>242</v>
      </c>
      <c r="B67" s="42">
        <v>1</v>
      </c>
      <c r="C67" s="44">
        <f t="shared" si="0"/>
        <v>0.36537479400967054</v>
      </c>
    </row>
    <row r="68" spans="1:3" ht="16">
      <c r="A68" s="42">
        <v>267</v>
      </c>
      <c r="B68" s="42">
        <v>1</v>
      </c>
      <c r="C68" s="44">
        <f t="shared" si="0"/>
        <v>0.93343949482938926</v>
      </c>
    </row>
    <row r="69" spans="1:3" ht="16">
      <c r="A69" s="42">
        <v>245</v>
      </c>
      <c r="B69" s="42">
        <v>1</v>
      </c>
      <c r="C69" s="44">
        <f t="shared" ref="C69:C90" si="1">EXP(H$12+H$13*A69)/(1+EXP(H$12+H$13*A69))</f>
        <v>0.45785874786761632</v>
      </c>
    </row>
    <row r="70" spans="1:3" ht="16">
      <c r="A70" s="42">
        <v>259</v>
      </c>
      <c r="B70" s="42">
        <v>1</v>
      </c>
      <c r="C70" s="44">
        <f t="shared" si="1"/>
        <v>0.83466331750609135</v>
      </c>
    </row>
    <row r="71" spans="1:3" ht="16">
      <c r="A71" s="42">
        <v>251</v>
      </c>
      <c r="B71" s="42">
        <v>1</v>
      </c>
      <c r="C71" s="44">
        <f t="shared" si="1"/>
        <v>0.64504391288179486</v>
      </c>
    </row>
    <row r="72" spans="1:3" ht="16">
      <c r="A72" s="42">
        <v>253</v>
      </c>
      <c r="B72" s="42">
        <v>1</v>
      </c>
      <c r="C72" s="44">
        <f t="shared" si="1"/>
        <v>0.70114461478573875</v>
      </c>
    </row>
    <row r="73" spans="1:3" ht="16">
      <c r="A73" s="42">
        <v>253</v>
      </c>
      <c r="B73" s="42">
        <v>1</v>
      </c>
      <c r="C73" s="44">
        <f t="shared" si="1"/>
        <v>0.70114461478573875</v>
      </c>
    </row>
    <row r="74" spans="1:3" ht="16">
      <c r="A74" s="42">
        <v>252</v>
      </c>
      <c r="B74" s="42">
        <v>1</v>
      </c>
      <c r="C74" s="44">
        <f t="shared" si="1"/>
        <v>0.6737157475199681</v>
      </c>
    </row>
    <row r="75" spans="1:3" ht="16">
      <c r="A75" s="42">
        <v>256</v>
      </c>
      <c r="B75" s="42">
        <v>1</v>
      </c>
      <c r="C75" s="44">
        <f t="shared" si="1"/>
        <v>0.77484944817555657</v>
      </c>
    </row>
    <row r="76" spans="1:3" ht="16">
      <c r="A76" s="42">
        <v>284</v>
      </c>
      <c r="B76" s="42">
        <v>1</v>
      </c>
      <c r="C76" s="44">
        <f t="shared" si="1"/>
        <v>0.99193337075966259</v>
      </c>
    </row>
    <row r="77" spans="1:3" ht="16">
      <c r="A77" s="42">
        <v>297</v>
      </c>
      <c r="B77" s="42">
        <v>1</v>
      </c>
      <c r="C77" s="44">
        <f t="shared" si="1"/>
        <v>0.99845658872683951</v>
      </c>
    </row>
    <row r="78" spans="1:3" ht="16">
      <c r="A78" s="42">
        <v>275</v>
      </c>
      <c r="B78" s="42">
        <v>1</v>
      </c>
      <c r="C78" s="44">
        <f t="shared" si="1"/>
        <v>0.9749737428982822</v>
      </c>
    </row>
    <row r="79" spans="1:3" ht="16">
      <c r="A79" s="42">
        <v>249</v>
      </c>
      <c r="B79" s="42">
        <v>1</v>
      </c>
      <c r="C79" s="44">
        <f t="shared" si="1"/>
        <v>0.58465058712453455</v>
      </c>
    </row>
    <row r="80" spans="1:3" ht="16">
      <c r="A80" s="42">
        <v>265</v>
      </c>
      <c r="B80" s="42">
        <v>1</v>
      </c>
      <c r="C80" s="44">
        <f t="shared" si="1"/>
        <v>0.91570214351506596</v>
      </c>
    </row>
    <row r="81" spans="1:3" ht="16">
      <c r="A81" s="42">
        <v>286</v>
      </c>
      <c r="B81" s="42">
        <v>1</v>
      </c>
      <c r="C81" s="44">
        <f t="shared" si="1"/>
        <v>0.99374034133598022</v>
      </c>
    </row>
    <row r="82" spans="1:3" ht="16">
      <c r="A82" s="42">
        <v>274</v>
      </c>
      <c r="B82" s="42">
        <v>1</v>
      </c>
      <c r="C82" s="44">
        <f t="shared" si="1"/>
        <v>0.97166105298534078</v>
      </c>
    </row>
    <row r="83" spans="1:3" ht="16">
      <c r="A83" s="42">
        <v>272</v>
      </c>
      <c r="B83" s="42">
        <v>1</v>
      </c>
      <c r="C83" s="44">
        <f t="shared" si="1"/>
        <v>0.9637132069102009</v>
      </c>
    </row>
    <row r="84" spans="1:3" ht="16">
      <c r="A84" s="42">
        <v>278</v>
      </c>
      <c r="B84" s="42">
        <v>1</v>
      </c>
      <c r="C84" s="44">
        <f t="shared" si="1"/>
        <v>0.98280226178891816</v>
      </c>
    </row>
    <row r="85" spans="1:3" ht="16">
      <c r="A85" s="42">
        <v>260</v>
      </c>
      <c r="B85" s="42">
        <v>1</v>
      </c>
      <c r="C85" s="44">
        <f t="shared" si="1"/>
        <v>0.8515436219826038</v>
      </c>
    </row>
    <row r="86" spans="1:3" ht="16">
      <c r="A86" s="42">
        <v>262</v>
      </c>
      <c r="B86" s="42">
        <v>1</v>
      </c>
      <c r="C86" s="44">
        <f t="shared" si="1"/>
        <v>0.8810267823918505</v>
      </c>
    </row>
    <row r="87" spans="1:3" ht="16">
      <c r="A87" s="42">
        <v>269</v>
      </c>
      <c r="B87" s="42">
        <v>1</v>
      </c>
      <c r="C87" s="44">
        <f t="shared" si="1"/>
        <v>0.94765801217700663</v>
      </c>
    </row>
    <row r="88" spans="1:3" ht="16">
      <c r="A88" s="42">
        <v>240</v>
      </c>
      <c r="B88" s="42">
        <v>1</v>
      </c>
      <c r="C88" s="44">
        <f t="shared" si="1"/>
        <v>0.30841474236032801</v>
      </c>
    </row>
    <row r="89" spans="1:3" ht="16">
      <c r="A89" s="42">
        <v>295</v>
      </c>
      <c r="B89" s="42">
        <v>1</v>
      </c>
      <c r="C89" s="44">
        <f t="shared" si="1"/>
        <v>0.99800832483259738</v>
      </c>
    </row>
    <row r="90" spans="1:3" ht="16">
      <c r="A90" s="42">
        <v>299</v>
      </c>
      <c r="B90" s="42">
        <v>1</v>
      </c>
      <c r="C90" s="44">
        <f t="shared" si="1"/>
        <v>0.99880408331167048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C68A-2EA7-B64B-9194-C6FE5B692ADD}">
  <dimension ref="A2:O90"/>
  <sheetViews>
    <sheetView zoomScale="120" zoomScaleNormal="120" workbookViewId="0">
      <selection activeCell="D47" sqref="D47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1.33203125" customWidth="1"/>
    <col min="5" max="5" width="13.83203125" customWidth="1"/>
  </cols>
  <sheetData>
    <row r="2" spans="1:15" ht="18">
      <c r="C2" s="49">
        <f>EXP(H$12+H$13*E2)/(1+EXP(H$12+H$13*E2))</f>
        <v>0.31596553958133811</v>
      </c>
      <c r="D2" s="24" t="s">
        <v>40</v>
      </c>
      <c r="E2" s="48">
        <v>258</v>
      </c>
    </row>
    <row r="3" spans="1:15" ht="20">
      <c r="A3" s="12" t="s">
        <v>7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258</v>
      </c>
      <c r="B4" s="42">
        <v>0</v>
      </c>
      <c r="C4" s="44">
        <f>EXP(H$12+H$13*A4)/(1+EXP(H$12+H$13*A4))</f>
        <v>0.31596553958133811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261</v>
      </c>
      <c r="B5" s="42">
        <v>0</v>
      </c>
      <c r="C5" s="44">
        <f t="shared" ref="C5:C68" si="0">EXP(H$12+H$13*A5)/(1+EXP(H$12+H$13*A5))</f>
        <v>0.40220704626379483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227</v>
      </c>
      <c r="B6" s="42">
        <v>0</v>
      </c>
      <c r="C6" s="44">
        <f t="shared" si="0"/>
        <v>9.3896078214213488E-3</v>
      </c>
      <c r="G6" s="9" t="s">
        <v>25</v>
      </c>
      <c r="H6" s="9">
        <v>49.96956342</v>
      </c>
      <c r="I6" s="9"/>
      <c r="J6" s="9"/>
      <c r="K6" s="9"/>
      <c r="L6" s="9"/>
      <c r="M6" s="9"/>
      <c r="N6" s="9"/>
      <c r="O6" s="9"/>
    </row>
    <row r="7" spans="1:15" ht="16">
      <c r="A7" s="42">
        <v>279</v>
      </c>
      <c r="B7" s="42">
        <v>0</v>
      </c>
      <c r="C7" s="44">
        <f t="shared" si="0"/>
        <v>0.86533291200561602</v>
      </c>
      <c r="G7" s="9" t="s">
        <v>26</v>
      </c>
      <c r="H7" s="9">
        <v>70.074218329999994</v>
      </c>
      <c r="I7" s="9"/>
      <c r="J7" s="9"/>
      <c r="K7" s="9"/>
      <c r="L7" s="9"/>
      <c r="M7" s="9"/>
      <c r="N7" s="9"/>
      <c r="O7" s="9"/>
    </row>
    <row r="8" spans="1:15" ht="16">
      <c r="A8" s="42">
        <v>258</v>
      </c>
      <c r="B8" s="42">
        <v>0</v>
      </c>
      <c r="C8" s="44">
        <f t="shared" si="0"/>
        <v>0.31596553958133811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>
      <c r="A9" s="42">
        <v>244</v>
      </c>
      <c r="B9" s="42">
        <v>0</v>
      </c>
      <c r="C9" s="44">
        <f t="shared" si="0"/>
        <v>7.3952836173701644E-2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254</v>
      </c>
      <c r="B10" s="42">
        <v>0</v>
      </c>
      <c r="C10" s="44">
        <f t="shared" si="0"/>
        <v>0.2186008367642249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266</v>
      </c>
      <c r="B11" s="42">
        <v>0</v>
      </c>
      <c r="C11" s="44">
        <f t="shared" si="0"/>
        <v>0.55738403928827118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246</v>
      </c>
      <c r="B12" s="42">
        <v>0</v>
      </c>
      <c r="C12" s="44">
        <f t="shared" si="0"/>
        <v>9.3065571176957032E-2</v>
      </c>
      <c r="G12" s="9" t="s">
        <v>35</v>
      </c>
      <c r="H12" s="9">
        <v>-33.116775199999999</v>
      </c>
      <c r="I12" s="9">
        <v>7.0974412180000002</v>
      </c>
      <c r="J12" s="9">
        <v>3.0709560520000001E-6</v>
      </c>
      <c r="K12" s="9">
        <v>0</v>
      </c>
      <c r="L12" s="9">
        <v>0</v>
      </c>
      <c r="M12" s="9">
        <v>4.5595311699999999E-9</v>
      </c>
      <c r="N12" s="9">
        <v>0</v>
      </c>
      <c r="O12" s="9">
        <v>4.5595311699999999E-9</v>
      </c>
    </row>
    <row r="13" spans="1:15" ht="16">
      <c r="A13" s="42">
        <v>245</v>
      </c>
      <c r="B13" s="42">
        <v>0</v>
      </c>
      <c r="C13" s="44">
        <f t="shared" si="0"/>
        <v>8.3010285532056832E-2</v>
      </c>
      <c r="G13" s="9" t="s">
        <v>7</v>
      </c>
      <c r="H13" s="9">
        <v>0.12536589170000001</v>
      </c>
      <c r="I13" s="9">
        <v>2.671902332E-2</v>
      </c>
      <c r="J13" s="9">
        <v>2.7053553139999999E-6</v>
      </c>
      <c r="K13" s="9">
        <v>1.1335631390000001</v>
      </c>
      <c r="L13" s="9">
        <v>1.0757279209999999</v>
      </c>
      <c r="M13" s="9">
        <v>1.194507797</v>
      </c>
      <c r="N13" s="9">
        <v>1.0757279209999999</v>
      </c>
      <c r="O13" s="9">
        <v>1.194507797</v>
      </c>
    </row>
    <row r="14" spans="1:15" ht="16">
      <c r="A14" s="42">
        <v>234</v>
      </c>
      <c r="B14" s="42">
        <v>0</v>
      </c>
      <c r="C14" s="44">
        <f t="shared" si="0"/>
        <v>2.2288222029950761E-2</v>
      </c>
    </row>
    <row r="15" spans="1:15" ht="16">
      <c r="A15" s="42">
        <v>235</v>
      </c>
      <c r="B15" s="42">
        <v>0</v>
      </c>
      <c r="C15" s="44">
        <f t="shared" si="0"/>
        <v>2.5190118832720019E-2</v>
      </c>
    </row>
    <row r="16" spans="1:15" ht="16">
      <c r="A16" s="42">
        <v>253</v>
      </c>
      <c r="B16" s="42">
        <v>0</v>
      </c>
      <c r="C16" s="44">
        <f t="shared" si="0"/>
        <v>0.19794235976277924</v>
      </c>
    </row>
    <row r="17" spans="1:3" ht="16">
      <c r="A17" s="42">
        <v>226</v>
      </c>
      <c r="B17" s="42">
        <v>0</v>
      </c>
      <c r="C17" s="44">
        <f t="shared" si="0"/>
        <v>8.292442740762497E-3</v>
      </c>
    </row>
    <row r="18" spans="1:3" ht="16">
      <c r="A18" s="42">
        <v>233</v>
      </c>
      <c r="B18" s="42">
        <v>0</v>
      </c>
      <c r="C18" s="44">
        <f t="shared" si="0"/>
        <v>1.9713862571663278E-2</v>
      </c>
    </row>
    <row r="19" spans="1:3" ht="16">
      <c r="A19" s="42">
        <v>251</v>
      </c>
      <c r="B19" s="42">
        <v>0</v>
      </c>
      <c r="C19" s="44">
        <f t="shared" si="0"/>
        <v>0.16111754774064216</v>
      </c>
    </row>
    <row r="20" spans="1:3" ht="16">
      <c r="A20" s="42">
        <v>249</v>
      </c>
      <c r="B20" s="42">
        <v>0</v>
      </c>
      <c r="C20" s="44">
        <f t="shared" si="0"/>
        <v>0.13003286977108916</v>
      </c>
    </row>
    <row r="21" spans="1:3" ht="16">
      <c r="A21" s="42">
        <v>248</v>
      </c>
      <c r="B21" s="42">
        <v>0</v>
      </c>
      <c r="C21" s="44">
        <f t="shared" si="0"/>
        <v>0.11649649642156307</v>
      </c>
    </row>
    <row r="22" spans="1:3" ht="16">
      <c r="A22" s="42">
        <v>240</v>
      </c>
      <c r="B22" s="42">
        <v>0</v>
      </c>
      <c r="C22" s="44">
        <f t="shared" si="0"/>
        <v>4.6134519405418566E-2</v>
      </c>
    </row>
    <row r="23" spans="1:3" ht="16">
      <c r="A23" s="42">
        <v>260</v>
      </c>
      <c r="B23" s="42">
        <v>0</v>
      </c>
      <c r="C23" s="44">
        <f t="shared" si="0"/>
        <v>0.37246804198648892</v>
      </c>
    </row>
    <row r="24" spans="1:3" ht="16">
      <c r="A24" s="42">
        <v>278</v>
      </c>
      <c r="B24" s="42">
        <v>0</v>
      </c>
      <c r="C24" s="44">
        <f t="shared" si="0"/>
        <v>0.85004355353626482</v>
      </c>
    </row>
    <row r="25" spans="1:3" ht="16">
      <c r="A25" s="42">
        <v>248</v>
      </c>
      <c r="B25" s="42">
        <v>0</v>
      </c>
      <c r="C25" s="44">
        <f t="shared" si="0"/>
        <v>0.11649649642156307</v>
      </c>
    </row>
    <row r="26" spans="1:3" ht="16">
      <c r="A26" s="42">
        <v>236</v>
      </c>
      <c r="B26" s="42">
        <v>0</v>
      </c>
      <c r="C26" s="44">
        <f t="shared" si="0"/>
        <v>2.8458841208864244E-2</v>
      </c>
    </row>
    <row r="27" spans="1:3" ht="16">
      <c r="A27" s="42">
        <v>264</v>
      </c>
      <c r="B27" s="42">
        <v>0</v>
      </c>
      <c r="C27" s="44">
        <f t="shared" si="0"/>
        <v>0.49495522339500231</v>
      </c>
    </row>
    <row r="28" spans="1:3" ht="16">
      <c r="A28" s="42">
        <v>248</v>
      </c>
      <c r="B28" s="42">
        <v>0</v>
      </c>
      <c r="C28" s="44">
        <f t="shared" si="0"/>
        <v>0.11649649642156307</v>
      </c>
    </row>
    <row r="29" spans="1:3" ht="16">
      <c r="A29" s="42">
        <v>268</v>
      </c>
      <c r="B29" s="42">
        <v>0</v>
      </c>
      <c r="C29" s="44">
        <f t="shared" si="0"/>
        <v>0.61805097382419261</v>
      </c>
    </row>
    <row r="30" spans="1:3" ht="16">
      <c r="A30" s="42">
        <v>250</v>
      </c>
      <c r="B30" s="42">
        <v>0</v>
      </c>
      <c r="C30" s="44">
        <f t="shared" si="0"/>
        <v>0.14488417778587265</v>
      </c>
    </row>
    <row r="31" spans="1:3" ht="16">
      <c r="A31" s="42">
        <v>263</v>
      </c>
      <c r="B31" s="42">
        <v>0</v>
      </c>
      <c r="C31" s="44">
        <f t="shared" si="0"/>
        <v>0.4636776762824274</v>
      </c>
    </row>
    <row r="32" spans="1:3" ht="16">
      <c r="A32" s="42">
        <v>273</v>
      </c>
      <c r="B32" s="42">
        <v>0</v>
      </c>
      <c r="C32" s="44">
        <f t="shared" si="0"/>
        <v>0.75177719264727894</v>
      </c>
    </row>
    <row r="33" spans="1:3" ht="16">
      <c r="A33" s="42">
        <v>248</v>
      </c>
      <c r="B33" s="42">
        <v>0</v>
      </c>
      <c r="C33" s="44">
        <f t="shared" si="0"/>
        <v>0.11649649642156307</v>
      </c>
    </row>
    <row r="34" spans="1:3" ht="16">
      <c r="A34" s="42">
        <v>260</v>
      </c>
      <c r="B34" s="42">
        <v>0</v>
      </c>
      <c r="C34" s="44">
        <f t="shared" si="0"/>
        <v>0.37246804198648892</v>
      </c>
    </row>
    <row r="35" spans="1:3" ht="16">
      <c r="A35" s="42">
        <v>233</v>
      </c>
      <c r="B35" s="42">
        <v>0</v>
      </c>
      <c r="C35" s="44">
        <f t="shared" si="0"/>
        <v>1.9713862571663278E-2</v>
      </c>
    </row>
    <row r="36" spans="1:3" ht="16">
      <c r="A36" s="42">
        <v>248</v>
      </c>
      <c r="B36" s="42">
        <v>0</v>
      </c>
      <c r="C36" s="44">
        <f t="shared" si="0"/>
        <v>0.11649649642156307</v>
      </c>
    </row>
    <row r="37" spans="1:3" ht="16">
      <c r="A37" s="42">
        <v>290</v>
      </c>
      <c r="B37" s="42">
        <v>0</v>
      </c>
      <c r="C37" s="44">
        <f t="shared" si="0"/>
        <v>0.96228792586104994</v>
      </c>
    </row>
    <row r="38" spans="1:3" ht="16">
      <c r="A38" s="42">
        <v>262</v>
      </c>
      <c r="B38" s="42">
        <v>0</v>
      </c>
      <c r="C38" s="44">
        <f t="shared" si="0"/>
        <v>0.43268331850093816</v>
      </c>
    </row>
    <row r="39" spans="1:3" ht="16">
      <c r="A39" s="42">
        <v>247</v>
      </c>
      <c r="B39" s="42">
        <v>0</v>
      </c>
      <c r="C39" s="44">
        <f t="shared" si="0"/>
        <v>0.10420047551997792</v>
      </c>
    </row>
    <row r="40" spans="1:3" ht="16">
      <c r="A40" s="42">
        <v>215</v>
      </c>
      <c r="B40" s="42">
        <v>0</v>
      </c>
      <c r="C40" s="44">
        <f t="shared" si="0"/>
        <v>2.1012729143731245E-3</v>
      </c>
    </row>
    <row r="41" spans="1:3" ht="16">
      <c r="A41" s="42">
        <v>263</v>
      </c>
      <c r="B41" s="42">
        <v>0</v>
      </c>
      <c r="C41" s="44">
        <f t="shared" si="0"/>
        <v>0.4636776762824274</v>
      </c>
    </row>
    <row r="42" spans="1:3" ht="16">
      <c r="A42" s="42">
        <v>268</v>
      </c>
      <c r="B42" s="42">
        <v>0</v>
      </c>
      <c r="C42" s="44">
        <f t="shared" si="0"/>
        <v>0.61805097382419261</v>
      </c>
    </row>
    <row r="43" spans="1:3" ht="16">
      <c r="A43" s="42">
        <v>255</v>
      </c>
      <c r="B43" s="42">
        <v>0</v>
      </c>
      <c r="C43" s="44">
        <f t="shared" si="0"/>
        <v>0.24076813989595053</v>
      </c>
    </row>
    <row r="44" spans="1:3" ht="16">
      <c r="A44" s="42">
        <v>273</v>
      </c>
      <c r="B44" s="42">
        <v>1</v>
      </c>
      <c r="C44" s="44">
        <f t="shared" si="0"/>
        <v>0.75177719264727894</v>
      </c>
    </row>
    <row r="45" spans="1:3" ht="16">
      <c r="A45" s="42">
        <v>243</v>
      </c>
      <c r="B45" s="42">
        <v>1</v>
      </c>
      <c r="C45" s="44">
        <f t="shared" si="0"/>
        <v>6.5812737364111265E-2</v>
      </c>
    </row>
    <row r="46" spans="1:3" ht="16">
      <c r="A46" s="42">
        <v>271</v>
      </c>
      <c r="B46" s="42">
        <v>1</v>
      </c>
      <c r="C46" s="44">
        <f t="shared" si="0"/>
        <v>0.70211327418124181</v>
      </c>
    </row>
    <row r="47" spans="1:3" ht="16">
      <c r="A47" s="42">
        <v>263</v>
      </c>
      <c r="B47" s="42">
        <v>1</v>
      </c>
      <c r="C47" s="44">
        <f t="shared" si="0"/>
        <v>0.4636776762824274</v>
      </c>
    </row>
    <row r="48" spans="1:3" ht="16">
      <c r="A48" s="42">
        <v>269</v>
      </c>
      <c r="B48" s="42">
        <v>1</v>
      </c>
      <c r="C48" s="44">
        <f t="shared" si="0"/>
        <v>0.64717616762183783</v>
      </c>
    </row>
    <row r="49" spans="1:3" ht="16">
      <c r="A49" s="42">
        <v>292</v>
      </c>
      <c r="B49" s="42">
        <v>1</v>
      </c>
      <c r="C49" s="44">
        <f t="shared" si="0"/>
        <v>0.9704037677637054</v>
      </c>
    </row>
    <row r="50" spans="1:3" ht="16">
      <c r="A50" s="42">
        <v>276</v>
      </c>
      <c r="B50" s="42">
        <v>1</v>
      </c>
      <c r="C50" s="44">
        <f t="shared" si="0"/>
        <v>0.81520777132607103</v>
      </c>
    </row>
    <row r="51" spans="1:3" ht="16">
      <c r="A51" s="42">
        <v>278</v>
      </c>
      <c r="B51" s="42">
        <v>1</v>
      </c>
      <c r="C51" s="44">
        <f t="shared" si="0"/>
        <v>0.85004355353626482</v>
      </c>
    </row>
    <row r="52" spans="1:3" ht="16">
      <c r="A52" s="42">
        <v>269</v>
      </c>
      <c r="B52" s="42">
        <v>1</v>
      </c>
      <c r="C52" s="44">
        <f t="shared" si="0"/>
        <v>0.64717616762183783</v>
      </c>
    </row>
    <row r="53" spans="1:3" ht="16">
      <c r="A53" s="42">
        <v>272</v>
      </c>
      <c r="B53" s="42">
        <v>1</v>
      </c>
      <c r="C53" s="44">
        <f t="shared" si="0"/>
        <v>0.72765300886218187</v>
      </c>
    </row>
    <row r="54" spans="1:3" ht="16">
      <c r="A54" s="42">
        <v>266</v>
      </c>
      <c r="B54" s="42">
        <v>1</v>
      </c>
      <c r="C54" s="44">
        <f t="shared" si="0"/>
        <v>0.55738403928827118</v>
      </c>
    </row>
    <row r="55" spans="1:3" ht="16">
      <c r="A55" s="42">
        <v>281</v>
      </c>
      <c r="B55" s="42">
        <v>1</v>
      </c>
      <c r="C55" s="44">
        <f t="shared" si="0"/>
        <v>0.89197162213448966</v>
      </c>
    </row>
    <row r="56" spans="1:3" ht="16">
      <c r="A56" s="42">
        <v>249</v>
      </c>
      <c r="B56" s="42">
        <v>1</v>
      </c>
      <c r="C56" s="44">
        <f t="shared" si="0"/>
        <v>0.13003286977108916</v>
      </c>
    </row>
    <row r="57" spans="1:3" ht="16">
      <c r="A57" s="42">
        <v>278</v>
      </c>
      <c r="B57" s="42">
        <v>1</v>
      </c>
      <c r="C57" s="44">
        <f t="shared" si="0"/>
        <v>0.85004355353626482</v>
      </c>
    </row>
    <row r="58" spans="1:3" ht="16">
      <c r="A58" s="42">
        <v>288</v>
      </c>
      <c r="B58" s="42">
        <v>1</v>
      </c>
      <c r="C58" s="44">
        <f t="shared" si="0"/>
        <v>0.95205652109242556</v>
      </c>
    </row>
    <row r="59" spans="1:3" ht="16">
      <c r="A59" s="42">
        <v>276</v>
      </c>
      <c r="B59" s="42">
        <v>1</v>
      </c>
      <c r="C59" s="44">
        <f t="shared" si="0"/>
        <v>0.81520777132607103</v>
      </c>
    </row>
    <row r="60" spans="1:3" ht="16">
      <c r="A60" s="42">
        <v>280</v>
      </c>
      <c r="B60" s="42">
        <v>1</v>
      </c>
      <c r="C60" s="44">
        <f t="shared" si="0"/>
        <v>0.8792847658728874</v>
      </c>
    </row>
    <row r="61" spans="1:3" ht="16">
      <c r="A61" s="42">
        <v>282</v>
      </c>
      <c r="B61" s="42">
        <v>1</v>
      </c>
      <c r="C61" s="44">
        <f t="shared" si="0"/>
        <v>0.90347149959795836</v>
      </c>
    </row>
    <row r="62" spans="1:3" ht="16">
      <c r="A62" s="42">
        <v>272</v>
      </c>
      <c r="B62" s="42">
        <v>1</v>
      </c>
      <c r="C62" s="44">
        <f t="shared" si="0"/>
        <v>0.72765300886218187</v>
      </c>
    </row>
    <row r="63" spans="1:3" ht="16">
      <c r="A63" s="42">
        <v>281</v>
      </c>
      <c r="B63" s="42">
        <v>1</v>
      </c>
      <c r="C63" s="44">
        <f t="shared" si="0"/>
        <v>0.89197162213448966</v>
      </c>
    </row>
    <row r="64" spans="1:3" ht="16">
      <c r="A64" s="42">
        <v>283</v>
      </c>
      <c r="B64" s="42">
        <v>1</v>
      </c>
      <c r="C64" s="44">
        <f t="shared" si="0"/>
        <v>0.91386540348513956</v>
      </c>
    </row>
    <row r="65" spans="1:3" ht="16">
      <c r="A65" s="42">
        <v>283</v>
      </c>
      <c r="B65" s="42">
        <v>1</v>
      </c>
      <c r="C65" s="44">
        <f t="shared" si="0"/>
        <v>0.91386540348513956</v>
      </c>
    </row>
    <row r="66" spans="1:3" ht="16">
      <c r="A66" s="42">
        <v>262</v>
      </c>
      <c r="B66" s="42">
        <v>1</v>
      </c>
      <c r="C66" s="44">
        <f t="shared" si="0"/>
        <v>0.43268331850093816</v>
      </c>
    </row>
    <row r="67" spans="1:3" ht="16">
      <c r="A67" s="42">
        <v>258</v>
      </c>
      <c r="B67" s="42">
        <v>1</v>
      </c>
      <c r="C67" s="44">
        <f t="shared" si="0"/>
        <v>0.31596553958133811</v>
      </c>
    </row>
    <row r="68" spans="1:3" ht="16">
      <c r="A68" s="42">
        <v>283</v>
      </c>
      <c r="B68" s="42">
        <v>1</v>
      </c>
      <c r="C68" s="44">
        <f t="shared" si="0"/>
        <v>0.91386540348513956</v>
      </c>
    </row>
    <row r="69" spans="1:3" ht="16">
      <c r="A69" s="42">
        <v>265</v>
      </c>
      <c r="B69" s="42">
        <v>1</v>
      </c>
      <c r="C69" s="44">
        <f t="shared" ref="C69:C90" si="1">EXP(H$12+H$13*A69)/(1+EXP(H$12+H$13*A69))</f>
        <v>0.52627230627087751</v>
      </c>
    </row>
    <row r="70" spans="1:3" ht="16">
      <c r="A70" s="42">
        <v>274</v>
      </c>
      <c r="B70" s="42">
        <v>1</v>
      </c>
      <c r="C70" s="44">
        <f t="shared" si="1"/>
        <v>0.77442692249945655</v>
      </c>
    </row>
    <row r="71" spans="1:3" ht="16">
      <c r="A71" s="42">
        <v>275</v>
      </c>
      <c r="B71" s="42">
        <v>1</v>
      </c>
      <c r="C71" s="44">
        <f t="shared" si="1"/>
        <v>0.7955719186737884</v>
      </c>
    </row>
    <row r="72" spans="1:3" ht="16">
      <c r="A72" s="42">
        <v>273</v>
      </c>
      <c r="B72" s="42">
        <v>1</v>
      </c>
      <c r="C72" s="44">
        <f t="shared" si="1"/>
        <v>0.75177719264727894</v>
      </c>
    </row>
    <row r="73" spans="1:3" ht="16">
      <c r="A73" s="42">
        <v>274</v>
      </c>
      <c r="B73" s="42">
        <v>1</v>
      </c>
      <c r="C73" s="44">
        <f t="shared" si="1"/>
        <v>0.77442692249945655</v>
      </c>
    </row>
    <row r="74" spans="1:3" ht="16">
      <c r="A74" s="42">
        <v>265</v>
      </c>
      <c r="B74" s="42">
        <v>1</v>
      </c>
      <c r="C74" s="44">
        <f t="shared" si="1"/>
        <v>0.52627230627087751</v>
      </c>
    </row>
    <row r="75" spans="1:3" ht="16">
      <c r="A75" s="42">
        <v>274</v>
      </c>
      <c r="B75" s="42">
        <v>1</v>
      </c>
      <c r="C75" s="44">
        <f t="shared" si="1"/>
        <v>0.77442692249945655</v>
      </c>
    </row>
    <row r="76" spans="1:3" ht="16">
      <c r="A76" s="42">
        <v>303</v>
      </c>
      <c r="B76" s="42">
        <v>1</v>
      </c>
      <c r="C76" s="44">
        <f t="shared" si="1"/>
        <v>0.99237818685991996</v>
      </c>
    </row>
    <row r="77" spans="1:3" ht="16">
      <c r="A77" s="42">
        <v>318</v>
      </c>
      <c r="B77" s="42">
        <v>1</v>
      </c>
      <c r="C77" s="44">
        <f t="shared" si="1"/>
        <v>0.99882999709642939</v>
      </c>
    </row>
    <row r="78" spans="1:3" ht="16">
      <c r="A78" s="42">
        <v>293</v>
      </c>
      <c r="B78" s="42">
        <v>1</v>
      </c>
      <c r="C78" s="44">
        <f t="shared" si="1"/>
        <v>0.97379960543292565</v>
      </c>
    </row>
    <row r="79" spans="1:3" ht="16">
      <c r="A79" s="42">
        <v>266</v>
      </c>
      <c r="B79" s="42">
        <v>1</v>
      </c>
      <c r="C79" s="44">
        <f t="shared" si="1"/>
        <v>0.55738403928827118</v>
      </c>
    </row>
    <row r="80" spans="1:3" ht="16">
      <c r="A80" s="42">
        <v>281</v>
      </c>
      <c r="B80" s="42">
        <v>1</v>
      </c>
      <c r="C80" s="44">
        <f t="shared" si="1"/>
        <v>0.89197162213448966</v>
      </c>
    </row>
    <row r="81" spans="1:3" ht="16">
      <c r="A81" s="42">
        <v>302</v>
      </c>
      <c r="B81" s="42">
        <v>1</v>
      </c>
      <c r="C81" s="44">
        <f t="shared" si="1"/>
        <v>0.99136897989606054</v>
      </c>
    </row>
    <row r="82" spans="1:3" ht="16">
      <c r="A82" s="42">
        <v>292</v>
      </c>
      <c r="B82" s="42">
        <v>1</v>
      </c>
      <c r="C82" s="44">
        <f t="shared" si="1"/>
        <v>0.9704037677637054</v>
      </c>
    </row>
    <row r="83" spans="1:3" ht="16">
      <c r="A83" s="42">
        <v>291</v>
      </c>
      <c r="B83" s="42">
        <v>1</v>
      </c>
      <c r="C83" s="44">
        <f t="shared" si="1"/>
        <v>0.96658289875114622</v>
      </c>
    </row>
    <row r="84" spans="1:3" ht="16">
      <c r="A84" s="42">
        <v>292</v>
      </c>
      <c r="B84" s="42">
        <v>1</v>
      </c>
      <c r="C84" s="44">
        <f t="shared" si="1"/>
        <v>0.9704037677637054</v>
      </c>
    </row>
    <row r="85" spans="1:3" ht="16">
      <c r="A85" s="42">
        <v>273</v>
      </c>
      <c r="B85" s="42">
        <v>1</v>
      </c>
      <c r="C85" s="44">
        <f t="shared" si="1"/>
        <v>0.75177719264727894</v>
      </c>
    </row>
    <row r="86" spans="1:3" ht="16">
      <c r="A86" s="42">
        <v>280</v>
      </c>
      <c r="B86" s="42">
        <v>1</v>
      </c>
      <c r="C86" s="44">
        <f t="shared" si="1"/>
        <v>0.8792847658728874</v>
      </c>
    </row>
    <row r="87" spans="1:3" ht="16">
      <c r="A87" s="42">
        <v>291</v>
      </c>
      <c r="B87" s="42">
        <v>1</v>
      </c>
      <c r="C87" s="44">
        <f t="shared" si="1"/>
        <v>0.96658289875114622</v>
      </c>
    </row>
    <row r="88" spans="1:3" ht="16">
      <c r="A88" s="42">
        <v>260</v>
      </c>
      <c r="B88" s="42">
        <v>1</v>
      </c>
      <c r="C88" s="44">
        <f t="shared" si="1"/>
        <v>0.37246804198648892</v>
      </c>
    </row>
    <row r="89" spans="1:3" ht="16">
      <c r="A89" s="42">
        <v>309</v>
      </c>
      <c r="B89" s="42">
        <v>1</v>
      </c>
      <c r="C89" s="44">
        <f t="shared" si="1"/>
        <v>0.99639307180414094</v>
      </c>
    </row>
    <row r="90" spans="1:3" ht="16">
      <c r="A90" s="42">
        <v>316</v>
      </c>
      <c r="B90" s="42">
        <v>1</v>
      </c>
      <c r="C90" s="44">
        <f t="shared" si="1"/>
        <v>0.99849708785025304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C1AA-AFD7-8847-9D8D-964ADE6429F1}">
  <dimension ref="A2:O90"/>
  <sheetViews>
    <sheetView zoomScale="120" zoomScaleNormal="120" workbookViewId="0">
      <selection activeCell="D9" sqref="D9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3.1640625" customWidth="1"/>
    <col min="5" max="5" width="13.5" customWidth="1"/>
  </cols>
  <sheetData>
    <row r="2" spans="1:15" ht="18">
      <c r="C2" s="49">
        <f>EXP(H$12+H$13*E2)/(1+EXP(H$12+H$13*E2))</f>
        <v>0.35134618435850912</v>
      </c>
      <c r="D2" s="24" t="s">
        <v>41</v>
      </c>
      <c r="E2" s="24">
        <v>448</v>
      </c>
    </row>
    <row r="3" spans="1:15" ht="20">
      <c r="A3" s="15" t="s">
        <v>8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448</v>
      </c>
      <c r="B4" s="42">
        <v>0</v>
      </c>
      <c r="C4" s="44">
        <f>EXP(H$12+H$13*A4)/(1+EXP(H$12+H$13*A4))</f>
        <v>0.35134618435850912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463</v>
      </c>
      <c r="B5" s="42">
        <v>0</v>
      </c>
      <c r="C5" s="44">
        <f t="shared" ref="C5:C68" si="0">EXP(H$12+H$13*A5)/(1+EXP(H$12+H$13*A5))</f>
        <v>0.55524521970280538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413</v>
      </c>
      <c r="B6" s="42">
        <v>0</v>
      </c>
      <c r="C6" s="44">
        <f t="shared" si="0"/>
        <v>7.1658161728707356E-2</v>
      </c>
      <c r="G6" s="9" t="s">
        <v>25</v>
      </c>
      <c r="H6" s="9">
        <v>35.497510869999999</v>
      </c>
      <c r="I6" s="9"/>
      <c r="J6" s="9"/>
      <c r="K6" s="9"/>
      <c r="L6" s="9"/>
      <c r="M6" s="9"/>
      <c r="N6" s="9"/>
      <c r="O6" s="9"/>
    </row>
    <row r="7" spans="1:15" ht="16">
      <c r="A7" s="42">
        <v>465</v>
      </c>
      <c r="B7" s="42">
        <v>0</v>
      </c>
      <c r="C7" s="44">
        <f t="shared" si="0"/>
        <v>0.58254312427248112</v>
      </c>
      <c r="G7" s="9" t="s">
        <v>26</v>
      </c>
      <c r="H7" s="9">
        <v>84.546270879999994</v>
      </c>
      <c r="I7" s="9"/>
      <c r="J7" s="9"/>
      <c r="K7" s="9"/>
      <c r="L7" s="9"/>
      <c r="M7" s="9"/>
      <c r="N7" s="9"/>
      <c r="O7" s="9"/>
    </row>
    <row r="8" spans="1:15" ht="16">
      <c r="A8" s="42">
        <v>432</v>
      </c>
      <c r="B8" s="42">
        <v>0</v>
      </c>
      <c r="C8" s="44">
        <f t="shared" si="0"/>
        <v>0.18185816213214737</v>
      </c>
      <c r="G8" s="9" t="s">
        <v>27</v>
      </c>
      <c r="H8" s="9">
        <v>6</v>
      </c>
      <c r="I8" s="9"/>
      <c r="J8" s="9"/>
      <c r="K8" s="9"/>
      <c r="L8" s="9"/>
      <c r="M8" s="9"/>
      <c r="N8" s="9"/>
      <c r="O8" s="9"/>
    </row>
    <row r="9" spans="1:15" ht="16">
      <c r="A9" s="42">
        <v>441</v>
      </c>
      <c r="B9" s="42">
        <v>0</v>
      </c>
      <c r="C9" s="44">
        <f t="shared" si="0"/>
        <v>0.26839120355415225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436</v>
      </c>
      <c r="B10" s="42">
        <v>0</v>
      </c>
      <c r="C10" s="44">
        <f t="shared" si="0"/>
        <v>0.21735652482161419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483</v>
      </c>
      <c r="B11" s="42">
        <v>0</v>
      </c>
      <c r="C11" s="44">
        <f t="shared" si="0"/>
        <v>0.79170585309472086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448</v>
      </c>
      <c r="B12" s="42">
        <v>0</v>
      </c>
      <c r="C12" s="44">
        <f t="shared" si="0"/>
        <v>0.35134618435850912</v>
      </c>
      <c r="G12" s="9" t="s">
        <v>35</v>
      </c>
      <c r="H12" s="9">
        <v>-25.552209659999999</v>
      </c>
      <c r="I12" s="9">
        <v>5.7477575999999999</v>
      </c>
      <c r="J12" s="9">
        <v>8.764842503E-6</v>
      </c>
      <c r="K12" s="9">
        <v>0</v>
      </c>
      <c r="L12" s="9">
        <v>0</v>
      </c>
      <c r="M12" s="9">
        <v>6.2418953400000004E-7</v>
      </c>
      <c r="N12" s="9">
        <v>0</v>
      </c>
      <c r="O12" s="9">
        <v>6.2418953400000004E-7</v>
      </c>
    </row>
    <row r="13" spans="1:15" ht="16">
      <c r="A13" s="42">
        <v>443</v>
      </c>
      <c r="B13" s="42">
        <v>0</v>
      </c>
      <c r="C13" s="44">
        <f t="shared" si="0"/>
        <v>0.29080757080160818</v>
      </c>
      <c r="G13" s="9" t="s">
        <v>8</v>
      </c>
      <c r="H13" s="9">
        <v>5.5667594899999999E-2</v>
      </c>
      <c r="I13" s="9">
        <v>1.2488759239999999E-2</v>
      </c>
      <c r="J13" s="9">
        <v>8.2953537400000006E-6</v>
      </c>
      <c r="K13" s="9">
        <v>1.0572461909999999</v>
      </c>
      <c r="L13" s="9">
        <v>1.031681584</v>
      </c>
      <c r="M13" s="9">
        <v>1.083444278</v>
      </c>
      <c r="N13" s="9">
        <v>1.031681584</v>
      </c>
      <c r="O13" s="9">
        <v>1.083444278</v>
      </c>
    </row>
    <row r="14" spans="1:15" ht="16">
      <c r="A14" s="42">
        <v>410</v>
      </c>
      <c r="B14" s="42">
        <v>0</v>
      </c>
      <c r="C14" s="44">
        <f t="shared" si="0"/>
        <v>6.1312680409065887E-2</v>
      </c>
    </row>
    <row r="15" spans="1:15" ht="16">
      <c r="A15" s="42">
        <v>448</v>
      </c>
      <c r="B15" s="42">
        <v>0</v>
      </c>
      <c r="C15" s="44">
        <f t="shared" si="0"/>
        <v>0.35134618435850912</v>
      </c>
    </row>
    <row r="16" spans="1:15" ht="16">
      <c r="A16" s="42">
        <v>440</v>
      </c>
      <c r="B16" s="42">
        <v>0</v>
      </c>
      <c r="C16" s="44">
        <f t="shared" si="0"/>
        <v>0.25760234908166901</v>
      </c>
    </row>
    <row r="17" spans="1:3" ht="16">
      <c r="A17" s="42">
        <v>437</v>
      </c>
      <c r="B17" s="42">
        <v>0</v>
      </c>
      <c r="C17" s="44">
        <f t="shared" si="0"/>
        <v>0.22697514416160622</v>
      </c>
    </row>
    <row r="18" spans="1:3" ht="16">
      <c r="A18" s="42">
        <v>419</v>
      </c>
      <c r="B18" s="42">
        <v>0</v>
      </c>
      <c r="C18" s="44">
        <f t="shared" si="0"/>
        <v>9.7309124989280363E-2</v>
      </c>
    </row>
    <row r="19" spans="1:3" ht="16">
      <c r="A19" s="42">
        <v>438</v>
      </c>
      <c r="B19" s="42">
        <v>0</v>
      </c>
      <c r="C19" s="44">
        <f t="shared" si="0"/>
        <v>0.23689057783855288</v>
      </c>
    </row>
    <row r="20" spans="1:3" ht="16">
      <c r="A20" s="42">
        <v>451</v>
      </c>
      <c r="B20" s="42">
        <v>0</v>
      </c>
      <c r="C20" s="44">
        <f t="shared" si="0"/>
        <v>0.39028262830101512</v>
      </c>
    </row>
    <row r="21" spans="1:3" ht="16">
      <c r="A21" s="42">
        <v>439</v>
      </c>
      <c r="B21" s="42">
        <v>0</v>
      </c>
      <c r="C21" s="44">
        <f t="shared" si="0"/>
        <v>0.24710070788177121</v>
      </c>
    </row>
    <row r="22" spans="1:3" ht="16">
      <c r="A22" s="42">
        <v>448</v>
      </c>
      <c r="B22" s="42">
        <v>0</v>
      </c>
      <c r="C22" s="44">
        <f t="shared" si="0"/>
        <v>0.35134618435850912</v>
      </c>
    </row>
    <row r="23" spans="1:3" ht="16">
      <c r="A23" s="42">
        <v>473</v>
      </c>
      <c r="B23" s="42">
        <v>0</v>
      </c>
      <c r="C23" s="44">
        <f t="shared" si="0"/>
        <v>0.6853702662142237</v>
      </c>
    </row>
    <row r="24" spans="1:3" ht="16">
      <c r="A24" s="42">
        <v>475</v>
      </c>
      <c r="B24" s="42">
        <v>0</v>
      </c>
      <c r="C24" s="44">
        <f t="shared" si="0"/>
        <v>0.70886910587243546</v>
      </c>
    </row>
    <row r="25" spans="1:3" ht="16">
      <c r="A25" s="42">
        <v>450</v>
      </c>
      <c r="B25" s="42">
        <v>0</v>
      </c>
      <c r="C25" s="44">
        <f t="shared" si="0"/>
        <v>0.37711964522380154</v>
      </c>
    </row>
    <row r="26" spans="1:3" ht="16">
      <c r="A26" s="42">
        <v>435</v>
      </c>
      <c r="B26" s="42">
        <v>0</v>
      </c>
      <c r="C26" s="44">
        <f t="shared" si="0"/>
        <v>0.20803582141787197</v>
      </c>
    </row>
    <row r="27" spans="1:3" ht="16">
      <c r="A27" s="42">
        <v>467</v>
      </c>
      <c r="B27" s="42">
        <v>0</v>
      </c>
      <c r="C27" s="44">
        <f t="shared" si="0"/>
        <v>0.60934437300961741</v>
      </c>
    </row>
    <row r="28" spans="1:3" ht="16">
      <c r="A28" s="42">
        <v>432</v>
      </c>
      <c r="B28" s="42">
        <v>0</v>
      </c>
      <c r="C28" s="44">
        <f t="shared" si="0"/>
        <v>0.18185816213214737</v>
      </c>
    </row>
    <row r="29" spans="1:3" ht="16">
      <c r="A29" s="42">
        <v>442</v>
      </c>
      <c r="B29" s="42">
        <v>0</v>
      </c>
      <c r="C29" s="44">
        <f t="shared" si="0"/>
        <v>0.27946182173636464</v>
      </c>
    </row>
    <row r="30" spans="1:3" ht="16">
      <c r="A30" s="42">
        <v>448</v>
      </c>
      <c r="B30" s="42">
        <v>0</v>
      </c>
      <c r="C30" s="44">
        <f t="shared" si="0"/>
        <v>0.35134618435850912</v>
      </c>
    </row>
    <row r="31" spans="1:3" ht="16">
      <c r="A31" s="42">
        <v>474</v>
      </c>
      <c r="B31" s="42">
        <v>0</v>
      </c>
      <c r="C31" s="44">
        <f t="shared" si="0"/>
        <v>0.69724866558289711</v>
      </c>
    </row>
    <row r="32" spans="1:3" ht="16">
      <c r="A32" s="42">
        <v>514</v>
      </c>
      <c r="B32" s="42">
        <v>0</v>
      </c>
      <c r="C32" s="44">
        <f t="shared" si="0"/>
        <v>0.95525224320342395</v>
      </c>
    </row>
    <row r="33" spans="1:3" ht="16">
      <c r="A33" s="42">
        <v>452</v>
      </c>
      <c r="B33" s="42">
        <v>0</v>
      </c>
      <c r="C33" s="44">
        <f t="shared" si="0"/>
        <v>0.40360734861767111</v>
      </c>
    </row>
    <row r="34" spans="1:3" ht="16">
      <c r="A34" s="42">
        <v>435</v>
      </c>
      <c r="B34" s="42">
        <v>0</v>
      </c>
      <c r="C34" s="44">
        <f t="shared" si="0"/>
        <v>0.20803582141787197</v>
      </c>
    </row>
    <row r="35" spans="1:3" ht="16">
      <c r="A35" s="42">
        <v>398</v>
      </c>
      <c r="B35" s="42">
        <v>0</v>
      </c>
      <c r="C35" s="44">
        <f t="shared" si="0"/>
        <v>3.2404811545516096E-2</v>
      </c>
    </row>
    <row r="36" spans="1:3" ht="16">
      <c r="A36" s="42">
        <v>423</v>
      </c>
      <c r="B36" s="42">
        <v>0</v>
      </c>
      <c r="C36" s="44">
        <f t="shared" si="0"/>
        <v>0.1186980930917886</v>
      </c>
    </row>
    <row r="37" spans="1:3" ht="16">
      <c r="A37" s="42">
        <v>485</v>
      </c>
      <c r="B37" s="42">
        <v>0</v>
      </c>
      <c r="C37" s="44">
        <f t="shared" si="0"/>
        <v>0.80947058860637389</v>
      </c>
    </row>
    <row r="38" spans="1:3" ht="16">
      <c r="A38" s="42">
        <v>433</v>
      </c>
      <c r="B38" s="42">
        <v>0</v>
      </c>
      <c r="C38" s="44">
        <f t="shared" si="0"/>
        <v>0.1902878222861292</v>
      </c>
    </row>
    <row r="39" spans="1:3" ht="16">
      <c r="A39" s="42">
        <v>383</v>
      </c>
      <c r="B39" s="42">
        <v>0</v>
      </c>
      <c r="C39" s="44">
        <f t="shared" si="0"/>
        <v>1.4322170806411681E-2</v>
      </c>
    </row>
    <row r="40" spans="1:3" ht="16">
      <c r="A40" s="42">
        <v>429</v>
      </c>
      <c r="B40" s="42">
        <v>0</v>
      </c>
      <c r="C40" s="44">
        <f t="shared" si="0"/>
        <v>0.15831602175993501</v>
      </c>
    </row>
    <row r="41" spans="1:3" ht="16">
      <c r="A41" s="42">
        <v>432</v>
      </c>
      <c r="B41" s="42">
        <v>0</v>
      </c>
      <c r="C41" s="44">
        <f t="shared" si="0"/>
        <v>0.18185816213214737</v>
      </c>
    </row>
    <row r="42" spans="1:3" ht="16">
      <c r="A42" s="42">
        <v>444</v>
      </c>
      <c r="B42" s="42">
        <v>0</v>
      </c>
      <c r="C42" s="44">
        <f t="shared" si="0"/>
        <v>0.30242061144764587</v>
      </c>
    </row>
    <row r="43" spans="1:3" ht="16">
      <c r="A43" s="42">
        <v>449</v>
      </c>
      <c r="B43" s="42">
        <v>0</v>
      </c>
      <c r="C43" s="44">
        <f t="shared" si="0"/>
        <v>0.36413547437122812</v>
      </c>
    </row>
    <row r="44" spans="1:3" ht="16">
      <c r="A44" s="42">
        <v>460</v>
      </c>
      <c r="B44" s="42">
        <v>1</v>
      </c>
      <c r="C44" s="44">
        <f t="shared" si="0"/>
        <v>0.51371755527750596</v>
      </c>
    </row>
    <row r="45" spans="1:3" ht="16">
      <c r="A45" s="42">
        <v>407</v>
      </c>
      <c r="B45" s="42">
        <v>1</v>
      </c>
      <c r="C45" s="44">
        <f t="shared" si="0"/>
        <v>5.2376535652545769E-2</v>
      </c>
    </row>
    <row r="46" spans="1:3" ht="16">
      <c r="A46" s="42">
        <v>470</v>
      </c>
      <c r="B46" s="42">
        <v>1</v>
      </c>
      <c r="C46" s="44">
        <f t="shared" si="0"/>
        <v>0.64829656399334445</v>
      </c>
    </row>
    <row r="47" spans="1:3" ht="16">
      <c r="A47" s="42">
        <v>464</v>
      </c>
      <c r="B47" s="42">
        <v>1</v>
      </c>
      <c r="C47" s="44">
        <f t="shared" si="0"/>
        <v>0.56894654434777714</v>
      </c>
    </row>
    <row r="48" spans="1:3" ht="16">
      <c r="A48" s="42">
        <v>484</v>
      </c>
      <c r="B48" s="42">
        <v>1</v>
      </c>
      <c r="C48" s="44">
        <f t="shared" si="0"/>
        <v>0.80073688483663641</v>
      </c>
    </row>
    <row r="49" spans="1:3" ht="16">
      <c r="A49" s="42">
        <v>508</v>
      </c>
      <c r="B49" s="42">
        <v>1</v>
      </c>
      <c r="C49" s="44">
        <f t="shared" si="0"/>
        <v>0.93859705970677898</v>
      </c>
    </row>
    <row r="50" spans="1:3" ht="16">
      <c r="A50" s="42">
        <v>463</v>
      </c>
      <c r="B50" s="42">
        <v>1</v>
      </c>
      <c r="C50" s="44">
        <f t="shared" si="0"/>
        <v>0.55524521970280538</v>
      </c>
    </row>
    <row r="51" spans="1:3" ht="16">
      <c r="A51" s="42">
        <v>494</v>
      </c>
      <c r="B51" s="42">
        <v>1</v>
      </c>
      <c r="C51" s="44">
        <f t="shared" si="0"/>
        <v>0.8751827681820642</v>
      </c>
    </row>
    <row r="52" spans="1:3" ht="16">
      <c r="A52" s="42">
        <v>464</v>
      </c>
      <c r="B52" s="42">
        <v>1</v>
      </c>
      <c r="C52" s="44">
        <f t="shared" si="0"/>
        <v>0.56894654434777714</v>
      </c>
    </row>
    <row r="53" spans="1:3" ht="16">
      <c r="A53" s="42">
        <v>456</v>
      </c>
      <c r="B53" s="42">
        <v>1</v>
      </c>
      <c r="C53" s="44">
        <f t="shared" si="0"/>
        <v>0.45815153501017092</v>
      </c>
    </row>
    <row r="54" spans="1:3" ht="16">
      <c r="A54" s="42">
        <v>483</v>
      </c>
      <c r="B54" s="42">
        <v>1</v>
      </c>
      <c r="C54" s="44">
        <f t="shared" si="0"/>
        <v>0.79170585309472086</v>
      </c>
    </row>
    <row r="55" spans="1:3" ht="16">
      <c r="A55" s="42">
        <v>490</v>
      </c>
      <c r="B55" s="42">
        <v>1</v>
      </c>
      <c r="C55" s="44">
        <f t="shared" si="0"/>
        <v>0.8487604312064253</v>
      </c>
    </row>
    <row r="56" spans="1:3" ht="16">
      <c r="A56" s="42">
        <v>435</v>
      </c>
      <c r="B56" s="42">
        <v>1</v>
      </c>
      <c r="C56" s="44">
        <f t="shared" si="0"/>
        <v>0.20803582141787197</v>
      </c>
    </row>
    <row r="57" spans="1:3" ht="16">
      <c r="A57" s="42">
        <v>511</v>
      </c>
      <c r="B57" s="42">
        <v>1</v>
      </c>
      <c r="C57" s="44">
        <f t="shared" si="0"/>
        <v>0.94754562446351476</v>
      </c>
    </row>
    <row r="58" spans="1:3" ht="16">
      <c r="A58" s="42">
        <v>498</v>
      </c>
      <c r="B58" s="42">
        <v>1</v>
      </c>
      <c r="C58" s="44">
        <f t="shared" si="0"/>
        <v>0.89754619725052043</v>
      </c>
    </row>
    <row r="59" spans="1:3" ht="16">
      <c r="A59" s="42">
        <v>486</v>
      </c>
      <c r="B59" s="42">
        <v>1</v>
      </c>
      <c r="C59" s="44">
        <f t="shared" si="0"/>
        <v>0.81790854426905024</v>
      </c>
    </row>
    <row r="60" spans="1:3" ht="16">
      <c r="A60" s="42">
        <v>480</v>
      </c>
      <c r="B60" s="42">
        <v>1</v>
      </c>
      <c r="C60" s="44">
        <f t="shared" si="0"/>
        <v>0.76282599690233577</v>
      </c>
    </row>
    <row r="61" spans="1:3" ht="16">
      <c r="A61" s="42">
        <v>488</v>
      </c>
      <c r="B61" s="42">
        <v>1</v>
      </c>
      <c r="C61" s="44">
        <f t="shared" si="0"/>
        <v>0.83390736541959065</v>
      </c>
    </row>
    <row r="62" spans="1:3" ht="16">
      <c r="A62" s="42">
        <v>475</v>
      </c>
      <c r="B62" s="42">
        <v>1</v>
      </c>
      <c r="C62" s="44">
        <f t="shared" si="0"/>
        <v>0.70886910587243546</v>
      </c>
    </row>
    <row r="63" spans="1:3" ht="16">
      <c r="A63" s="42">
        <v>470</v>
      </c>
      <c r="B63" s="42">
        <v>1</v>
      </c>
      <c r="C63" s="44">
        <f t="shared" si="0"/>
        <v>0.64829656399334445</v>
      </c>
    </row>
    <row r="64" spans="1:3" ht="16">
      <c r="A64" s="42">
        <v>510</v>
      </c>
      <c r="B64" s="42">
        <v>1</v>
      </c>
      <c r="C64" s="44">
        <f t="shared" si="0"/>
        <v>0.94470884027246527</v>
      </c>
    </row>
    <row r="65" spans="1:3" ht="16">
      <c r="A65" s="42">
        <v>547</v>
      </c>
      <c r="B65" s="42">
        <v>1</v>
      </c>
      <c r="C65" s="44">
        <f t="shared" si="0"/>
        <v>0.99259351123820427</v>
      </c>
    </row>
    <row r="66" spans="1:3" ht="16">
      <c r="A66" s="42">
        <v>462</v>
      </c>
      <c r="B66" s="42">
        <v>1</v>
      </c>
      <c r="C66" s="44">
        <f t="shared" si="0"/>
        <v>0.54145938373271829</v>
      </c>
    </row>
    <row r="67" spans="1:3" ht="16">
      <c r="A67" s="42">
        <v>442</v>
      </c>
      <c r="B67" s="42">
        <v>1</v>
      </c>
      <c r="C67" s="44">
        <f t="shared" si="0"/>
        <v>0.27946182173636464</v>
      </c>
    </row>
    <row r="68" spans="1:3" ht="16">
      <c r="A68" s="42">
        <v>478</v>
      </c>
      <c r="B68" s="42">
        <v>1</v>
      </c>
      <c r="C68" s="44">
        <f t="shared" si="0"/>
        <v>0.74209782011062342</v>
      </c>
    </row>
    <row r="69" spans="1:3" ht="16">
      <c r="A69" s="42">
        <v>457</v>
      </c>
      <c r="B69" s="42">
        <v>1</v>
      </c>
      <c r="C69" s="44">
        <f t="shared" ref="C69:C90" si="1">EXP(H$12+H$13*A69)/(1+EXP(H$12+H$13*A69))</f>
        <v>0.4719996280253746</v>
      </c>
    </row>
    <row r="70" spans="1:3" ht="16">
      <c r="A70" s="42">
        <v>458</v>
      </c>
      <c r="B70" s="42">
        <v>1</v>
      </c>
      <c r="C70" s="44">
        <f t="shared" si="1"/>
        <v>0.48589094767153312</v>
      </c>
    </row>
    <row r="71" spans="1:3" ht="16">
      <c r="A71" s="42">
        <v>448</v>
      </c>
      <c r="B71" s="42">
        <v>1</v>
      </c>
      <c r="C71" s="44">
        <f t="shared" si="1"/>
        <v>0.35134618435850912</v>
      </c>
    </row>
    <row r="72" spans="1:3" ht="16">
      <c r="A72" s="42">
        <v>497</v>
      </c>
      <c r="B72" s="42">
        <v>1</v>
      </c>
      <c r="C72" s="44">
        <f t="shared" si="1"/>
        <v>0.89231270294753728</v>
      </c>
    </row>
    <row r="73" spans="1:3" ht="16">
      <c r="A73" s="42">
        <v>470</v>
      </c>
      <c r="B73" s="42">
        <v>1</v>
      </c>
      <c r="C73" s="44">
        <f t="shared" si="1"/>
        <v>0.64829656399334445</v>
      </c>
    </row>
    <row r="74" spans="1:3" ht="16">
      <c r="A74" s="42">
        <v>472</v>
      </c>
      <c r="B74" s="42">
        <v>1</v>
      </c>
      <c r="C74" s="44">
        <f t="shared" si="1"/>
        <v>0.67324422617698243</v>
      </c>
    </row>
    <row r="75" spans="1:3" ht="16">
      <c r="A75" s="42">
        <v>464</v>
      </c>
      <c r="B75" s="42">
        <v>1</v>
      </c>
      <c r="C75" s="44">
        <f t="shared" si="1"/>
        <v>0.56894654434777714</v>
      </c>
    </row>
    <row r="76" spans="1:3" ht="16">
      <c r="A76" s="42">
        <v>521</v>
      </c>
      <c r="B76" s="42">
        <v>1</v>
      </c>
      <c r="C76" s="44">
        <f t="shared" si="1"/>
        <v>0.96924924595670658</v>
      </c>
    </row>
    <row r="77" spans="1:3" ht="16">
      <c r="A77" s="42">
        <v>522</v>
      </c>
      <c r="B77" s="42">
        <v>1</v>
      </c>
      <c r="C77" s="44">
        <f t="shared" si="1"/>
        <v>0.97086578214986896</v>
      </c>
    </row>
    <row r="78" spans="1:3" ht="16">
      <c r="A78" s="42">
        <v>499</v>
      </c>
      <c r="B78" s="42">
        <v>1</v>
      </c>
      <c r="C78" s="44">
        <f t="shared" si="1"/>
        <v>0.90255312500631646</v>
      </c>
    </row>
    <row r="79" spans="1:3" ht="16">
      <c r="A79" s="42">
        <v>426</v>
      </c>
      <c r="B79" s="42">
        <v>1</v>
      </c>
      <c r="C79" s="44">
        <f t="shared" si="1"/>
        <v>0.13731000456845333</v>
      </c>
    </row>
    <row r="80" spans="1:3" ht="16">
      <c r="A80" s="42">
        <v>482</v>
      </c>
      <c r="B80" s="42">
        <v>1</v>
      </c>
      <c r="C80" s="44">
        <f t="shared" si="1"/>
        <v>0.78237675621105063</v>
      </c>
    </row>
    <row r="81" spans="1:3" ht="16">
      <c r="A81" s="42">
        <v>520</v>
      </c>
      <c r="B81" s="42">
        <v>1</v>
      </c>
      <c r="C81" s="44">
        <f t="shared" si="1"/>
        <v>0.96754601322360201</v>
      </c>
    </row>
    <row r="82" spans="1:3" ht="16">
      <c r="A82" s="42">
        <v>490</v>
      </c>
      <c r="B82" s="42">
        <v>1</v>
      </c>
      <c r="C82" s="44">
        <f t="shared" si="1"/>
        <v>0.8487604312064253</v>
      </c>
    </row>
    <row r="83" spans="1:3" ht="16">
      <c r="A83" s="42">
        <v>512</v>
      </c>
      <c r="B83" s="42">
        <v>1</v>
      </c>
      <c r="C83" s="44">
        <f t="shared" si="1"/>
        <v>0.95024452927361225</v>
      </c>
    </row>
    <row r="84" spans="1:3" ht="16">
      <c r="A84" s="42">
        <v>523</v>
      </c>
      <c r="B84" s="42">
        <v>1</v>
      </c>
      <c r="C84" s="44">
        <f t="shared" si="1"/>
        <v>0.97239975853482219</v>
      </c>
    </row>
    <row r="85" spans="1:3" ht="16">
      <c r="A85" s="42">
        <v>484</v>
      </c>
      <c r="B85" s="42">
        <v>1</v>
      </c>
      <c r="C85" s="44">
        <f t="shared" si="1"/>
        <v>0.80073688483663641</v>
      </c>
    </row>
    <row r="86" spans="1:3" ht="16">
      <c r="A86" s="42">
        <v>484</v>
      </c>
      <c r="B86" s="42">
        <v>1</v>
      </c>
      <c r="C86" s="44">
        <f t="shared" si="1"/>
        <v>0.80073688483663641</v>
      </c>
    </row>
    <row r="87" spans="1:3" ht="16">
      <c r="A87" s="42">
        <v>476</v>
      </c>
      <c r="B87" s="42">
        <v>1</v>
      </c>
      <c r="C87" s="44">
        <f t="shared" si="1"/>
        <v>0.72022249290057538</v>
      </c>
    </row>
    <row r="88" spans="1:3" ht="16">
      <c r="A88" s="42">
        <v>456</v>
      </c>
      <c r="B88" s="42">
        <v>1</v>
      </c>
      <c r="C88" s="44">
        <f t="shared" si="1"/>
        <v>0.45815153501017092</v>
      </c>
    </row>
    <row r="89" spans="1:3" ht="16">
      <c r="A89" s="42">
        <v>524</v>
      </c>
      <c r="B89" s="42">
        <v>1</v>
      </c>
      <c r="C89" s="44">
        <f t="shared" si="1"/>
        <v>0.9738551429227339</v>
      </c>
    </row>
    <row r="90" spans="1:3" ht="16">
      <c r="A90" s="42">
        <v>537</v>
      </c>
      <c r="B90" s="42">
        <v>1</v>
      </c>
      <c r="C90" s="44">
        <f t="shared" si="1"/>
        <v>0.98714759737760283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0A47-5585-DA43-9AC8-641E0D423DBF}">
  <dimension ref="A2:O90"/>
  <sheetViews>
    <sheetView zoomScale="120" zoomScaleNormal="120" workbookViewId="0">
      <selection activeCell="D48" sqref="D48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0.33203125" customWidth="1"/>
    <col min="5" max="5" width="14" customWidth="1"/>
  </cols>
  <sheetData>
    <row r="2" spans="1:15" ht="18">
      <c r="C2" s="49">
        <f>EXP(H$12+H$13*E2)/(1+EXP(H$12+H$13*E2))</f>
        <v>0.55031694546127297</v>
      </c>
      <c r="D2" s="24" t="s">
        <v>42</v>
      </c>
      <c r="E2" s="24">
        <v>384</v>
      </c>
    </row>
    <row r="3" spans="1:15" ht="20">
      <c r="A3" s="14" t="s">
        <v>9</v>
      </c>
      <c r="B3" s="16" t="s">
        <v>36</v>
      </c>
      <c r="C3" s="50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384</v>
      </c>
      <c r="B4" s="42">
        <v>0</v>
      </c>
      <c r="C4" s="44">
        <f>EXP(H$12+H$13*A4)/(1+EXP(H$12+H$13*A4))</f>
        <v>0.55031694546127297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404</v>
      </c>
      <c r="B5" s="42">
        <v>0</v>
      </c>
      <c r="C5" s="44">
        <f t="shared" ref="C5:C68" si="0">EXP(H$12+H$13*A5)/(1+EXP(H$12+H$13*A5))</f>
        <v>0.7992706821048754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335</v>
      </c>
      <c r="B6" s="42">
        <v>0</v>
      </c>
      <c r="C6" s="44">
        <f t="shared" si="0"/>
        <v>6.3653187879709777E-2</v>
      </c>
      <c r="G6" s="9" t="s">
        <v>25</v>
      </c>
      <c r="H6" s="9">
        <v>34.661431819999997</v>
      </c>
      <c r="I6" s="9"/>
      <c r="J6" s="9"/>
      <c r="K6" s="9"/>
      <c r="L6" s="9"/>
      <c r="M6" s="9"/>
      <c r="N6" s="9"/>
      <c r="O6" s="9"/>
    </row>
    <row r="7" spans="1:15" ht="16">
      <c r="A7" s="42">
        <v>395</v>
      </c>
      <c r="B7" s="42">
        <v>0</v>
      </c>
      <c r="C7" s="44">
        <f t="shared" si="0"/>
        <v>0.70074256745318875</v>
      </c>
      <c r="G7" s="9" t="s">
        <v>26</v>
      </c>
      <c r="H7" s="9">
        <v>85.382349930000004</v>
      </c>
      <c r="I7" s="9"/>
      <c r="J7" s="9"/>
      <c r="K7" s="9"/>
      <c r="L7" s="9"/>
      <c r="M7" s="9"/>
      <c r="N7" s="9"/>
      <c r="O7" s="9"/>
    </row>
    <row r="8" spans="1:15" ht="16">
      <c r="A8" s="42">
        <v>364</v>
      </c>
      <c r="B8" s="42">
        <v>0</v>
      </c>
      <c r="C8" s="44">
        <f t="shared" si="0"/>
        <v>0.27332066242874475</v>
      </c>
      <c r="G8" s="9" t="s">
        <v>27</v>
      </c>
      <c r="H8" s="9">
        <v>6</v>
      </c>
      <c r="I8" s="9"/>
      <c r="J8" s="9"/>
      <c r="K8" s="9"/>
      <c r="L8" s="9"/>
      <c r="M8" s="9"/>
      <c r="N8" s="9"/>
      <c r="O8" s="9"/>
    </row>
    <row r="9" spans="1:15" ht="16">
      <c r="A9" s="42">
        <v>355</v>
      </c>
      <c r="B9" s="42">
        <v>0</v>
      </c>
      <c r="C9" s="44">
        <f t="shared" si="0"/>
        <v>0.18112477705646163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362</v>
      </c>
      <c r="B10" s="42">
        <v>0</v>
      </c>
      <c r="C10" s="44">
        <f t="shared" si="0"/>
        <v>0.25052416210291373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405</v>
      </c>
      <c r="B11" s="42">
        <v>0</v>
      </c>
      <c r="C11" s="44">
        <f t="shared" si="0"/>
        <v>0.80856796320382041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368</v>
      </c>
      <c r="B12" s="42">
        <v>0</v>
      </c>
      <c r="C12" s="44">
        <f t="shared" si="0"/>
        <v>0.32259286711853774</v>
      </c>
      <c r="G12" s="9" t="s">
        <v>35</v>
      </c>
      <c r="H12" s="9">
        <v>-22.450035369999998</v>
      </c>
      <c r="I12" s="9">
        <v>4.9207714930000002</v>
      </c>
      <c r="J12" s="9">
        <v>5.0596302459999996E-6</v>
      </c>
      <c r="K12" s="9">
        <v>1.778580482E-10</v>
      </c>
      <c r="L12" s="9">
        <v>0</v>
      </c>
      <c r="M12" s="9">
        <v>2.7456287289999999E-6</v>
      </c>
      <c r="N12" s="9">
        <v>0</v>
      </c>
      <c r="O12" s="9">
        <v>2.7456287289999999E-6</v>
      </c>
    </row>
    <row r="13" spans="1:15" ht="16">
      <c r="A13" s="42">
        <v>355</v>
      </c>
      <c r="B13" s="42">
        <v>0</v>
      </c>
      <c r="C13" s="44">
        <f t="shared" si="0"/>
        <v>0.18112477705646163</v>
      </c>
      <c r="G13" s="9" t="s">
        <v>9</v>
      </c>
      <c r="H13" s="9">
        <v>5.8989548789999999E-2</v>
      </c>
      <c r="I13" s="9">
        <v>1.289297962E-2</v>
      </c>
      <c r="J13" s="9">
        <v>4.7548536390000001E-6</v>
      </c>
      <c r="K13" s="9">
        <v>1.0607641539999999</v>
      </c>
      <c r="L13" s="9">
        <v>1.034294729</v>
      </c>
      <c r="M13" s="9">
        <v>1.0879109789999999</v>
      </c>
      <c r="N13" s="9">
        <v>1.034294729</v>
      </c>
      <c r="O13" s="9">
        <v>1.0879109789999999</v>
      </c>
    </row>
    <row r="14" spans="1:15" ht="16">
      <c r="A14" s="42">
        <v>345</v>
      </c>
      <c r="B14" s="42">
        <v>0</v>
      </c>
      <c r="C14" s="44">
        <f t="shared" si="0"/>
        <v>0.1092289753424506</v>
      </c>
    </row>
    <row r="15" spans="1:15" ht="16">
      <c r="A15" s="42">
        <v>354</v>
      </c>
      <c r="B15" s="42">
        <v>0</v>
      </c>
      <c r="C15" s="44">
        <f t="shared" si="0"/>
        <v>0.17253951111710741</v>
      </c>
    </row>
    <row r="16" spans="1:15" ht="16">
      <c r="A16" s="42">
        <v>360</v>
      </c>
      <c r="B16" s="42">
        <v>0</v>
      </c>
      <c r="C16" s="44">
        <f t="shared" si="0"/>
        <v>0.22902976292303298</v>
      </c>
    </row>
    <row r="17" spans="1:3" ht="16">
      <c r="A17" s="42">
        <v>356</v>
      </c>
      <c r="B17" s="42">
        <v>0</v>
      </c>
      <c r="C17" s="44">
        <f t="shared" si="0"/>
        <v>0.19003912057567229</v>
      </c>
    </row>
    <row r="18" spans="1:3" ht="16">
      <c r="A18" s="42">
        <v>346</v>
      </c>
      <c r="B18" s="42">
        <v>0</v>
      </c>
      <c r="C18" s="44">
        <f t="shared" si="0"/>
        <v>0.1151022244544954</v>
      </c>
    </row>
    <row r="19" spans="1:3" ht="16">
      <c r="A19" s="42">
        <v>356</v>
      </c>
      <c r="B19" s="42">
        <v>0</v>
      </c>
      <c r="C19" s="44">
        <f t="shared" si="0"/>
        <v>0.19003912057567229</v>
      </c>
    </row>
    <row r="20" spans="1:3" ht="16">
      <c r="A20" s="42">
        <v>356</v>
      </c>
      <c r="B20" s="42">
        <v>0</v>
      </c>
      <c r="C20" s="44">
        <f t="shared" si="0"/>
        <v>0.19003912057567229</v>
      </c>
    </row>
    <row r="21" spans="1:3" ht="16">
      <c r="A21" s="42">
        <v>348</v>
      </c>
      <c r="B21" s="42">
        <v>0</v>
      </c>
      <c r="C21" s="44">
        <f t="shared" si="0"/>
        <v>0.12767518903308744</v>
      </c>
    </row>
    <row r="22" spans="1:3" ht="16">
      <c r="A22" s="42">
        <v>363</v>
      </c>
      <c r="B22" s="42">
        <v>0</v>
      </c>
      <c r="C22" s="44">
        <f t="shared" si="0"/>
        <v>0.26176227298116994</v>
      </c>
    </row>
    <row r="23" spans="1:3" ht="16">
      <c r="A23" s="42">
        <v>390</v>
      </c>
      <c r="B23" s="42">
        <v>0</v>
      </c>
      <c r="C23" s="44">
        <f t="shared" si="0"/>
        <v>0.63550072246536005</v>
      </c>
    </row>
    <row r="24" spans="1:3" ht="16">
      <c r="A24" s="42">
        <v>391</v>
      </c>
      <c r="B24" s="42">
        <v>0</v>
      </c>
      <c r="C24" s="44">
        <f t="shared" si="0"/>
        <v>0.64905278231559793</v>
      </c>
    </row>
    <row r="25" spans="1:3" ht="16">
      <c r="A25" s="42">
        <v>365</v>
      </c>
      <c r="B25" s="42">
        <v>0</v>
      </c>
      <c r="C25" s="44">
        <f t="shared" si="0"/>
        <v>0.28519226009344795</v>
      </c>
    </row>
    <row r="26" spans="1:3" ht="16">
      <c r="A26" s="42">
        <v>357</v>
      </c>
      <c r="B26" s="42">
        <v>0</v>
      </c>
      <c r="C26" s="44">
        <f t="shared" si="0"/>
        <v>0.19928542534774529</v>
      </c>
    </row>
    <row r="27" spans="1:3" ht="16">
      <c r="A27" s="42">
        <v>392</v>
      </c>
      <c r="B27" s="42">
        <v>0</v>
      </c>
      <c r="C27" s="44">
        <f t="shared" si="0"/>
        <v>0.66236867267949695</v>
      </c>
    </row>
    <row r="28" spans="1:3" ht="16">
      <c r="A28" s="42">
        <v>364</v>
      </c>
      <c r="B28" s="42">
        <v>0</v>
      </c>
      <c r="C28" s="44">
        <f t="shared" si="0"/>
        <v>0.27332066242874475</v>
      </c>
    </row>
    <row r="29" spans="1:3" ht="16">
      <c r="A29" s="42">
        <v>371</v>
      </c>
      <c r="B29" s="42">
        <v>0</v>
      </c>
      <c r="C29" s="44">
        <f t="shared" si="0"/>
        <v>0.36241150357226859</v>
      </c>
    </row>
    <row r="30" spans="1:3" ht="16">
      <c r="A30" s="42">
        <v>378</v>
      </c>
      <c r="B30" s="42">
        <v>0</v>
      </c>
      <c r="C30" s="44">
        <f t="shared" si="0"/>
        <v>0.46207649193990369</v>
      </c>
    </row>
    <row r="31" spans="1:3" ht="16">
      <c r="A31" s="42">
        <v>400</v>
      </c>
      <c r="B31" s="42">
        <v>0</v>
      </c>
      <c r="C31" s="44">
        <f t="shared" si="0"/>
        <v>0.7587400317455304</v>
      </c>
    </row>
    <row r="32" spans="1:3" ht="16">
      <c r="A32" s="42">
        <v>420</v>
      </c>
      <c r="B32" s="42">
        <v>0</v>
      </c>
      <c r="C32" s="44">
        <f t="shared" si="0"/>
        <v>0.91097312629483318</v>
      </c>
    </row>
    <row r="33" spans="1:3" ht="16">
      <c r="A33" s="42">
        <v>363</v>
      </c>
      <c r="B33" s="42">
        <v>0</v>
      </c>
      <c r="C33" s="44">
        <f t="shared" si="0"/>
        <v>0.26176227298116994</v>
      </c>
    </row>
    <row r="34" spans="1:3" ht="16">
      <c r="A34" s="42">
        <v>356</v>
      </c>
      <c r="B34" s="42">
        <v>0</v>
      </c>
      <c r="C34" s="44">
        <f t="shared" si="0"/>
        <v>0.19003912057567229</v>
      </c>
    </row>
    <row r="35" spans="1:3" ht="16">
      <c r="A35" s="42">
        <v>334</v>
      </c>
      <c r="B35" s="42">
        <v>0</v>
      </c>
      <c r="C35" s="44">
        <f t="shared" si="0"/>
        <v>6.0226520367324406E-2</v>
      </c>
    </row>
    <row r="36" spans="1:3" ht="16">
      <c r="A36" s="42">
        <v>344</v>
      </c>
      <c r="B36" s="42">
        <v>0</v>
      </c>
      <c r="C36" s="44">
        <f t="shared" si="0"/>
        <v>0.1036203234728519</v>
      </c>
    </row>
    <row r="37" spans="1:3" ht="16">
      <c r="A37" s="42">
        <v>418</v>
      </c>
      <c r="B37" s="42">
        <v>0</v>
      </c>
      <c r="C37" s="44">
        <f t="shared" si="0"/>
        <v>0.90092956551128445</v>
      </c>
    </row>
    <row r="38" spans="1:3" ht="16">
      <c r="A38" s="42">
        <v>367</v>
      </c>
      <c r="B38" s="42">
        <v>0</v>
      </c>
      <c r="C38" s="44">
        <f t="shared" si="0"/>
        <v>0.30983924204580937</v>
      </c>
    </row>
    <row r="39" spans="1:3" ht="16">
      <c r="A39" s="42">
        <v>352</v>
      </c>
      <c r="B39" s="42">
        <v>0</v>
      </c>
      <c r="C39" s="44">
        <f t="shared" si="0"/>
        <v>0.15634029691782994</v>
      </c>
    </row>
    <row r="40" spans="1:3" ht="16">
      <c r="A40" s="42">
        <v>363</v>
      </c>
      <c r="B40" s="42">
        <v>0</v>
      </c>
      <c r="C40" s="44">
        <f t="shared" si="0"/>
        <v>0.26176227298116994</v>
      </c>
    </row>
    <row r="41" spans="1:3" ht="16">
      <c r="A41" s="42">
        <v>371</v>
      </c>
      <c r="B41" s="42">
        <v>0</v>
      </c>
      <c r="C41" s="44">
        <f t="shared" si="0"/>
        <v>0.36241150357226859</v>
      </c>
    </row>
    <row r="42" spans="1:3" ht="16">
      <c r="A42" s="42">
        <v>355</v>
      </c>
      <c r="B42" s="42">
        <v>0</v>
      </c>
      <c r="C42" s="44">
        <f t="shared" si="0"/>
        <v>0.18112477705646163</v>
      </c>
    </row>
    <row r="43" spans="1:3" ht="16">
      <c r="A43" s="42">
        <v>362</v>
      </c>
      <c r="B43" s="42">
        <v>0</v>
      </c>
      <c r="C43" s="44">
        <f t="shared" si="0"/>
        <v>0.25052416210291373</v>
      </c>
    </row>
    <row r="44" spans="1:3" ht="16">
      <c r="A44" s="42">
        <v>396</v>
      </c>
      <c r="B44" s="42">
        <v>1</v>
      </c>
      <c r="C44" s="44">
        <f t="shared" si="0"/>
        <v>0.71296454559036204</v>
      </c>
    </row>
    <row r="45" spans="1:3" ht="16">
      <c r="A45" s="42">
        <v>337</v>
      </c>
      <c r="B45" s="42">
        <v>1</v>
      </c>
      <c r="C45" s="44">
        <f t="shared" si="0"/>
        <v>7.1057500407984531E-2</v>
      </c>
    </row>
    <row r="46" spans="1:3" ht="16">
      <c r="A46" s="42">
        <v>390</v>
      </c>
      <c r="B46" s="42">
        <v>1</v>
      </c>
      <c r="C46" s="44">
        <f t="shared" si="0"/>
        <v>0.63550072246536005</v>
      </c>
    </row>
    <row r="47" spans="1:3" ht="16">
      <c r="A47" s="42">
        <v>378</v>
      </c>
      <c r="B47" s="42">
        <v>1</v>
      </c>
      <c r="C47" s="44">
        <f t="shared" si="0"/>
        <v>0.46207649193990369</v>
      </c>
    </row>
    <row r="48" spans="1:3" ht="16">
      <c r="A48" s="42">
        <v>407</v>
      </c>
      <c r="B48" s="42">
        <v>1</v>
      </c>
      <c r="C48" s="44">
        <f t="shared" si="0"/>
        <v>0.82616831026736082</v>
      </c>
    </row>
    <row r="49" spans="1:3" ht="16">
      <c r="A49" s="42">
        <v>417</v>
      </c>
      <c r="B49" s="42">
        <v>1</v>
      </c>
      <c r="C49" s="44">
        <f t="shared" si="0"/>
        <v>0.89553848546060832</v>
      </c>
    </row>
    <row r="50" spans="1:3" ht="16">
      <c r="A50" s="42">
        <v>383</v>
      </c>
      <c r="B50" s="42">
        <v>1</v>
      </c>
      <c r="C50" s="44">
        <f t="shared" si="0"/>
        <v>0.53567970610542393</v>
      </c>
    </row>
    <row r="51" spans="1:3" ht="16">
      <c r="A51" s="42">
        <v>401</v>
      </c>
      <c r="B51" s="42">
        <v>1</v>
      </c>
      <c r="C51" s="44">
        <f t="shared" si="0"/>
        <v>0.76937290847935158</v>
      </c>
    </row>
    <row r="52" spans="1:3" ht="16">
      <c r="A52" s="42">
        <v>371</v>
      </c>
      <c r="B52" s="42">
        <v>1</v>
      </c>
      <c r="C52" s="44">
        <f t="shared" si="0"/>
        <v>0.36241150357226859</v>
      </c>
    </row>
    <row r="53" spans="1:3" ht="16">
      <c r="A53" s="42">
        <v>374</v>
      </c>
      <c r="B53" s="42">
        <v>1</v>
      </c>
      <c r="C53" s="44">
        <f t="shared" si="0"/>
        <v>0.4042123091580867</v>
      </c>
    </row>
    <row r="54" spans="1:3" ht="16">
      <c r="A54" s="42">
        <v>361</v>
      </c>
      <c r="B54" s="42">
        <v>1</v>
      </c>
      <c r="C54" s="44">
        <f t="shared" si="0"/>
        <v>0.23961193150305959</v>
      </c>
    </row>
    <row r="55" spans="1:3" ht="16">
      <c r="A55" s="42">
        <v>420</v>
      </c>
      <c r="B55" s="42">
        <v>1</v>
      </c>
      <c r="C55" s="44">
        <f t="shared" si="0"/>
        <v>0.91097312629483318</v>
      </c>
    </row>
    <row r="56" spans="1:3" ht="16">
      <c r="A56" s="42">
        <v>366</v>
      </c>
      <c r="B56" s="42">
        <v>1</v>
      </c>
      <c r="C56" s="44">
        <f t="shared" si="0"/>
        <v>0.29736848934020443</v>
      </c>
    </row>
    <row r="57" spans="1:3" ht="16">
      <c r="A57" s="42">
        <v>430</v>
      </c>
      <c r="B57" s="42">
        <v>1</v>
      </c>
      <c r="C57" s="44">
        <f t="shared" si="0"/>
        <v>0.94860592712914982</v>
      </c>
    </row>
    <row r="58" spans="1:3" ht="16">
      <c r="A58" s="42">
        <v>427</v>
      </c>
      <c r="B58" s="42">
        <v>1</v>
      </c>
      <c r="C58" s="44">
        <f t="shared" si="0"/>
        <v>0.9392606898389928</v>
      </c>
    </row>
    <row r="59" spans="1:3" ht="16">
      <c r="A59" s="42">
        <v>398</v>
      </c>
      <c r="B59" s="42">
        <v>1</v>
      </c>
      <c r="C59" s="44">
        <f t="shared" si="0"/>
        <v>0.73649013745519876</v>
      </c>
    </row>
    <row r="60" spans="1:3" ht="16">
      <c r="A60" s="42">
        <v>419</v>
      </c>
      <c r="B60" s="42">
        <v>1</v>
      </c>
      <c r="C60" s="44">
        <f t="shared" si="0"/>
        <v>0.90607160266312703</v>
      </c>
    </row>
    <row r="61" spans="1:3" ht="16">
      <c r="A61" s="42">
        <v>391</v>
      </c>
      <c r="B61" s="42">
        <v>1</v>
      </c>
      <c r="C61" s="44">
        <f t="shared" si="0"/>
        <v>0.64905278231559793</v>
      </c>
    </row>
    <row r="62" spans="1:3" ht="16">
      <c r="A62" s="42">
        <v>393</v>
      </c>
      <c r="B62" s="42">
        <v>1</v>
      </c>
      <c r="C62" s="44">
        <f t="shared" si="0"/>
        <v>0.67543197493392493</v>
      </c>
    </row>
    <row r="63" spans="1:3" ht="16">
      <c r="A63" s="42">
        <v>400</v>
      </c>
      <c r="B63" s="42">
        <v>1</v>
      </c>
      <c r="C63" s="44">
        <f t="shared" si="0"/>
        <v>0.7587400317455304</v>
      </c>
    </row>
    <row r="64" spans="1:3" ht="16">
      <c r="A64" s="42">
        <v>422</v>
      </c>
      <c r="B64" s="42">
        <v>1</v>
      </c>
      <c r="C64" s="44">
        <f t="shared" si="0"/>
        <v>0.92008880370739565</v>
      </c>
    </row>
    <row r="65" spans="1:3" ht="16">
      <c r="A65" s="42">
        <v>432</v>
      </c>
      <c r="B65" s="42">
        <v>1</v>
      </c>
      <c r="C65" s="44">
        <f t="shared" si="0"/>
        <v>0.95406260086058181</v>
      </c>
    </row>
    <row r="66" spans="1:3" ht="16">
      <c r="A66" s="42">
        <v>386</v>
      </c>
      <c r="B66" s="42">
        <v>1</v>
      </c>
      <c r="C66" s="44">
        <f t="shared" si="0"/>
        <v>0.57930730534089225</v>
      </c>
    </row>
    <row r="67" spans="1:3" ht="16">
      <c r="A67" s="42">
        <v>373</v>
      </c>
      <c r="B67" s="42">
        <v>1</v>
      </c>
      <c r="C67" s="44">
        <f t="shared" si="0"/>
        <v>0.39009006001221741</v>
      </c>
    </row>
    <row r="68" spans="1:3" ht="16">
      <c r="A68" s="42">
        <v>391</v>
      </c>
      <c r="B68" s="42">
        <v>1</v>
      </c>
      <c r="C68" s="44">
        <f t="shared" si="0"/>
        <v>0.64905278231559793</v>
      </c>
    </row>
    <row r="69" spans="1:3" ht="16">
      <c r="A69" s="42">
        <v>397</v>
      </c>
      <c r="B69" s="42">
        <v>1</v>
      </c>
      <c r="C69" s="44">
        <f t="shared" ref="C69:C90" si="1">EXP(H$12+H$13*A69)/(1+EXP(H$12+H$13*A69))</f>
        <v>0.72488333879563904</v>
      </c>
    </row>
    <row r="70" spans="1:3" ht="16">
      <c r="A70" s="42">
        <v>382</v>
      </c>
      <c r="B70" s="42">
        <v>1</v>
      </c>
      <c r="C70" s="44">
        <f t="shared" si="1"/>
        <v>0.52098073986304605</v>
      </c>
    </row>
    <row r="71" spans="1:3" ht="16">
      <c r="A71" s="42">
        <v>390</v>
      </c>
      <c r="B71" s="42">
        <v>1</v>
      </c>
      <c r="C71" s="44">
        <f t="shared" si="1"/>
        <v>0.63550072246536005</v>
      </c>
    </row>
    <row r="72" spans="1:3" ht="16">
      <c r="A72" s="42">
        <v>404</v>
      </c>
      <c r="B72" s="42">
        <v>1</v>
      </c>
      <c r="C72" s="44">
        <f t="shared" si="1"/>
        <v>0.7992706821048754</v>
      </c>
    </row>
    <row r="73" spans="1:3" ht="16">
      <c r="A73" s="42">
        <v>384</v>
      </c>
      <c r="B73" s="42">
        <v>1</v>
      </c>
      <c r="C73" s="44">
        <f t="shared" si="1"/>
        <v>0.55031694546127297</v>
      </c>
    </row>
    <row r="74" spans="1:3" ht="16">
      <c r="A74" s="42">
        <v>391</v>
      </c>
      <c r="B74" s="42">
        <v>1</v>
      </c>
      <c r="C74" s="44">
        <f t="shared" si="1"/>
        <v>0.64905278231559793</v>
      </c>
    </row>
    <row r="75" spans="1:3" ht="16">
      <c r="A75" s="42">
        <v>388</v>
      </c>
      <c r="B75" s="42">
        <v>1</v>
      </c>
      <c r="C75" s="44">
        <f t="shared" si="1"/>
        <v>0.60776080829353318</v>
      </c>
    </row>
    <row r="76" spans="1:3" ht="16">
      <c r="A76" s="42">
        <v>440</v>
      </c>
      <c r="B76" s="42">
        <v>1</v>
      </c>
      <c r="C76" s="44">
        <f t="shared" si="1"/>
        <v>0.97084006592203498</v>
      </c>
    </row>
    <row r="77" spans="1:3" ht="16">
      <c r="A77" s="42">
        <v>451</v>
      </c>
      <c r="B77" s="42">
        <v>1</v>
      </c>
      <c r="C77" s="44">
        <f t="shared" si="1"/>
        <v>0.9845450624523745</v>
      </c>
    </row>
    <row r="78" spans="1:3" ht="16">
      <c r="A78" s="42">
        <v>424</v>
      </c>
      <c r="B78" s="42">
        <v>1</v>
      </c>
      <c r="C78" s="44">
        <f t="shared" si="1"/>
        <v>0.92834452248273192</v>
      </c>
    </row>
    <row r="79" spans="1:3" ht="16">
      <c r="A79" s="42">
        <v>366</v>
      </c>
      <c r="B79" s="42">
        <v>1</v>
      </c>
      <c r="C79" s="44">
        <f t="shared" si="1"/>
        <v>0.29736848934020443</v>
      </c>
    </row>
    <row r="80" spans="1:3" ht="16">
      <c r="A80" s="42">
        <v>412</v>
      </c>
      <c r="B80" s="42">
        <v>1</v>
      </c>
      <c r="C80" s="44">
        <f t="shared" si="1"/>
        <v>0.86455610795207527</v>
      </c>
    </row>
    <row r="81" spans="1:3" ht="16">
      <c r="A81" s="42">
        <v>429</v>
      </c>
      <c r="B81" s="42">
        <v>1</v>
      </c>
      <c r="C81" s="44">
        <f t="shared" si="1"/>
        <v>0.94565273177777631</v>
      </c>
    </row>
    <row r="82" spans="1:3" ht="16">
      <c r="A82" s="42">
        <v>422</v>
      </c>
      <c r="B82" s="42">
        <v>1</v>
      </c>
      <c r="C82" s="44">
        <f t="shared" si="1"/>
        <v>0.92008880370739565</v>
      </c>
    </row>
    <row r="83" spans="1:3" ht="16">
      <c r="A83" s="42">
        <v>404</v>
      </c>
      <c r="B83" s="42">
        <v>1</v>
      </c>
      <c r="C83" s="44">
        <f t="shared" si="1"/>
        <v>0.7992706821048754</v>
      </c>
    </row>
    <row r="84" spans="1:3" ht="16">
      <c r="A84" s="42">
        <v>429</v>
      </c>
      <c r="B84" s="42">
        <v>1</v>
      </c>
      <c r="C84" s="44">
        <f t="shared" si="1"/>
        <v>0.94565273177777631</v>
      </c>
    </row>
    <row r="85" spans="1:3" ht="16">
      <c r="A85" s="42">
        <v>398</v>
      </c>
      <c r="B85" s="42">
        <v>1</v>
      </c>
      <c r="C85" s="44">
        <f t="shared" si="1"/>
        <v>0.73649013745519876</v>
      </c>
    </row>
    <row r="86" spans="1:3" ht="16">
      <c r="A86" s="42">
        <v>404</v>
      </c>
      <c r="B86" s="42">
        <v>1</v>
      </c>
      <c r="C86" s="44">
        <f t="shared" si="1"/>
        <v>0.7992706821048754</v>
      </c>
    </row>
    <row r="87" spans="1:3" ht="16">
      <c r="A87" s="42">
        <v>396</v>
      </c>
      <c r="B87" s="42">
        <v>1</v>
      </c>
      <c r="C87" s="44">
        <f t="shared" si="1"/>
        <v>0.71296454559036204</v>
      </c>
    </row>
    <row r="88" spans="1:3" ht="16">
      <c r="A88" s="42">
        <v>377</v>
      </c>
      <c r="B88" s="42">
        <v>1</v>
      </c>
      <c r="C88" s="44">
        <f t="shared" si="1"/>
        <v>0.44745090272625737</v>
      </c>
    </row>
    <row r="89" spans="1:3" ht="16">
      <c r="A89" s="42">
        <v>446</v>
      </c>
      <c r="B89" s="42">
        <v>1</v>
      </c>
      <c r="C89" s="44">
        <f t="shared" si="1"/>
        <v>0.97935262128693457</v>
      </c>
    </row>
    <row r="90" spans="1:3" ht="16">
      <c r="A90" s="42">
        <v>479</v>
      </c>
      <c r="B90" s="42">
        <v>1</v>
      </c>
      <c r="C90" s="44">
        <f t="shared" si="1"/>
        <v>0.99699946162902064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5EB7-75EA-3A4E-8A20-9F93643EEADA}">
  <dimension ref="A2:O90"/>
  <sheetViews>
    <sheetView zoomScale="120" zoomScaleNormal="120" workbookViewId="0">
      <selection activeCell="D9" sqref="D9"/>
    </sheetView>
  </sheetViews>
  <sheetFormatPr baseColWidth="10" defaultRowHeight="13"/>
  <cols>
    <col min="1" max="1" width="20.5" customWidth="1"/>
    <col min="2" max="2" width="36" customWidth="1"/>
    <col min="3" max="3" width="22.1640625" style="43" customWidth="1"/>
    <col min="4" max="4" width="35.33203125" customWidth="1"/>
    <col min="5" max="5" width="13.33203125" customWidth="1"/>
  </cols>
  <sheetData>
    <row r="2" spans="1:15" ht="18">
      <c r="C2" s="49">
        <f>EXP(H$12+H$13*E2)/(1+EXP(H$12+H$13*E2))</f>
        <v>0.41773846158498606</v>
      </c>
      <c r="D2" s="24" t="s">
        <v>42</v>
      </c>
      <c r="E2" s="47">
        <v>368</v>
      </c>
    </row>
    <row r="3" spans="1:15" ht="20">
      <c r="A3" s="13" t="s">
        <v>10</v>
      </c>
      <c r="B3" s="16" t="s">
        <v>36</v>
      </c>
      <c r="C3" s="15" t="s">
        <v>37</v>
      </c>
      <c r="G3" s="9" t="s">
        <v>23</v>
      </c>
      <c r="H3" s="9"/>
      <c r="I3" s="9"/>
      <c r="J3" s="9"/>
      <c r="K3" s="9"/>
      <c r="L3" s="9"/>
      <c r="M3" s="9"/>
      <c r="N3" s="9"/>
      <c r="O3" s="9"/>
    </row>
    <row r="4" spans="1:15" ht="16">
      <c r="A4" s="42">
        <v>368</v>
      </c>
      <c r="B4" s="42">
        <v>0</v>
      </c>
      <c r="C4" s="44">
        <f>EXP(H$12+H$13*A4)/(1+EXP(H$12+H$13*A4))</f>
        <v>0.41773846158498606</v>
      </c>
      <c r="G4" s="9"/>
      <c r="H4" s="9"/>
      <c r="I4" s="9"/>
      <c r="J4" s="9"/>
      <c r="K4" s="9"/>
      <c r="L4" s="9"/>
      <c r="M4" s="9"/>
      <c r="N4" s="9"/>
      <c r="O4" s="9"/>
    </row>
    <row r="5" spans="1:15" ht="16">
      <c r="A5" s="42">
        <v>390</v>
      </c>
      <c r="B5" s="42">
        <v>0</v>
      </c>
      <c r="C5" s="44">
        <f t="shared" ref="C5:C68" si="0">EXP(H$12+H$13*A5)/(1+EXP(H$12+H$13*A5))</f>
        <v>0.7760416194359121</v>
      </c>
      <c r="G5" s="9" t="s">
        <v>24</v>
      </c>
      <c r="H5" s="9"/>
      <c r="I5" s="9"/>
      <c r="J5" s="9"/>
      <c r="K5" s="9"/>
      <c r="L5" s="9"/>
      <c r="M5" s="9"/>
      <c r="N5" s="9"/>
      <c r="O5" s="9"/>
    </row>
    <row r="6" spans="1:15" ht="16">
      <c r="A6" s="42">
        <v>322</v>
      </c>
      <c r="B6" s="42">
        <v>0</v>
      </c>
      <c r="C6" s="44">
        <f t="shared" si="0"/>
        <v>2.5961177118848003E-2</v>
      </c>
      <c r="G6" s="9" t="s">
        <v>25</v>
      </c>
      <c r="H6" s="9">
        <v>41.638722029999997</v>
      </c>
      <c r="I6" s="9"/>
      <c r="J6" s="9"/>
      <c r="K6" s="9"/>
      <c r="L6" s="9"/>
      <c r="M6" s="9"/>
      <c r="N6" s="9"/>
      <c r="O6" s="9"/>
    </row>
    <row r="7" spans="1:15" ht="16">
      <c r="A7" s="42">
        <v>375</v>
      </c>
      <c r="B7" s="42">
        <v>0</v>
      </c>
      <c r="C7" s="44">
        <f t="shared" si="0"/>
        <v>0.54215264727272217</v>
      </c>
      <c r="G7" s="9" t="s">
        <v>26</v>
      </c>
      <c r="H7" s="9">
        <v>78.405059730000005</v>
      </c>
      <c r="I7" s="9"/>
      <c r="J7" s="9"/>
      <c r="K7" s="9"/>
      <c r="L7" s="9"/>
      <c r="M7" s="9"/>
      <c r="N7" s="9"/>
      <c r="O7" s="9"/>
    </row>
    <row r="8" spans="1:15" ht="16">
      <c r="A8" s="42">
        <v>364</v>
      </c>
      <c r="B8" s="42">
        <v>0</v>
      </c>
      <c r="C8" s="44">
        <f t="shared" si="0"/>
        <v>0.3501469612626113</v>
      </c>
      <c r="G8" s="9" t="s">
        <v>27</v>
      </c>
      <c r="H8" s="9">
        <v>7</v>
      </c>
      <c r="I8" s="9"/>
      <c r="J8" s="9"/>
      <c r="K8" s="9"/>
      <c r="L8" s="9"/>
      <c r="M8" s="9"/>
      <c r="N8" s="9"/>
      <c r="O8" s="9"/>
    </row>
    <row r="9" spans="1:15" ht="16">
      <c r="A9" s="42">
        <v>342</v>
      </c>
      <c r="B9" s="42">
        <v>0</v>
      </c>
      <c r="C9" s="44">
        <f t="shared" si="0"/>
        <v>0.10036248990550063</v>
      </c>
      <c r="G9" s="9" t="s">
        <v>28</v>
      </c>
      <c r="H9" s="9">
        <v>87</v>
      </c>
      <c r="I9" s="9"/>
      <c r="J9" s="9"/>
      <c r="K9" s="9"/>
      <c r="L9" s="9"/>
      <c r="M9" s="9"/>
      <c r="N9" s="9"/>
      <c r="O9" s="9"/>
    </row>
    <row r="10" spans="1:15" ht="16">
      <c r="A10" s="42">
        <v>360</v>
      </c>
      <c r="B10" s="42">
        <v>0</v>
      </c>
      <c r="C10" s="44">
        <f t="shared" si="0"/>
        <v>0.28808101113698642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16">
      <c r="A11" s="42">
        <v>401</v>
      </c>
      <c r="B11" s="42">
        <v>0</v>
      </c>
      <c r="C11" s="44">
        <f t="shared" si="0"/>
        <v>0.88392656811730297</v>
      </c>
      <c r="G11" s="9"/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33</v>
      </c>
      <c r="O11" s="9" t="s">
        <v>34</v>
      </c>
    </row>
    <row r="12" spans="1:15" ht="16">
      <c r="A12" s="42">
        <v>352</v>
      </c>
      <c r="B12" s="42">
        <v>0</v>
      </c>
      <c r="C12" s="44">
        <f t="shared" si="0"/>
        <v>0.18582338823935754</v>
      </c>
      <c r="G12" s="9" t="s">
        <v>35</v>
      </c>
      <c r="H12" s="9">
        <v>-26.674342169999999</v>
      </c>
      <c r="I12" s="9">
        <v>5.7384673079999997</v>
      </c>
      <c r="J12" s="9">
        <v>3.3461843179999999E-6</v>
      </c>
      <c r="K12" s="9">
        <v>0</v>
      </c>
      <c r="L12" s="9">
        <v>0</v>
      </c>
      <c r="M12" s="9">
        <v>1.9955959649999999E-7</v>
      </c>
      <c r="N12" s="9">
        <v>0</v>
      </c>
      <c r="O12" s="9">
        <v>1.9955959649999999E-7</v>
      </c>
    </row>
    <row r="13" spans="1:15" ht="16">
      <c r="A13" s="42">
        <v>361</v>
      </c>
      <c r="B13" s="42">
        <v>0</v>
      </c>
      <c r="C13" s="44">
        <f t="shared" si="0"/>
        <v>0.30298151823418701</v>
      </c>
      <c r="G13" s="9" t="s">
        <v>10</v>
      </c>
      <c r="H13" s="9">
        <v>7.1582277149999998E-2</v>
      </c>
      <c r="I13" s="9">
        <v>1.537876371E-2</v>
      </c>
      <c r="J13" s="9">
        <v>3.2458121670000001E-6</v>
      </c>
      <c r="K13" s="9">
        <v>1.0742065300000001</v>
      </c>
      <c r="L13" s="9">
        <v>1.0423110950000001</v>
      </c>
      <c r="M13" s="9">
        <v>1.107077987</v>
      </c>
      <c r="N13" s="9">
        <v>1.0423110950000001</v>
      </c>
      <c r="O13" s="9">
        <v>1.107077987</v>
      </c>
    </row>
    <row r="14" spans="1:15" ht="16">
      <c r="A14" s="42">
        <v>344</v>
      </c>
      <c r="B14" s="42">
        <v>0</v>
      </c>
      <c r="C14" s="44">
        <f t="shared" si="0"/>
        <v>0.11404845774273932</v>
      </c>
    </row>
    <row r="15" spans="1:15" ht="16">
      <c r="A15" s="42">
        <v>353</v>
      </c>
      <c r="B15" s="42">
        <v>0</v>
      </c>
      <c r="C15" s="44">
        <f t="shared" si="0"/>
        <v>0.19689761500919081</v>
      </c>
    </row>
    <row r="16" spans="1:15" ht="16">
      <c r="A16" s="42">
        <v>347</v>
      </c>
      <c r="B16" s="42">
        <v>0</v>
      </c>
      <c r="C16" s="44">
        <f t="shared" si="0"/>
        <v>0.13760905160137682</v>
      </c>
    </row>
    <row r="17" spans="1:3" ht="16">
      <c r="A17" s="42">
        <v>348</v>
      </c>
      <c r="B17" s="42">
        <v>0</v>
      </c>
      <c r="C17" s="44">
        <f t="shared" si="0"/>
        <v>0.1463263318777876</v>
      </c>
    </row>
    <row r="18" spans="1:3" ht="16">
      <c r="A18" s="42">
        <v>336</v>
      </c>
      <c r="B18" s="42">
        <v>0</v>
      </c>
      <c r="C18" s="44">
        <f t="shared" si="0"/>
        <v>6.7691885143351616E-2</v>
      </c>
    </row>
    <row r="19" spans="1:3" ht="16">
      <c r="A19" s="42">
        <v>347</v>
      </c>
      <c r="B19" s="42">
        <v>0</v>
      </c>
      <c r="C19" s="44">
        <f t="shared" si="0"/>
        <v>0.13760905160137682</v>
      </c>
    </row>
    <row r="20" spans="1:3" ht="16">
      <c r="A20" s="42">
        <v>348</v>
      </c>
      <c r="B20" s="42">
        <v>0</v>
      </c>
      <c r="C20" s="44">
        <f t="shared" si="0"/>
        <v>0.1463263318777876</v>
      </c>
    </row>
    <row r="21" spans="1:3" ht="16">
      <c r="A21" s="42">
        <v>344</v>
      </c>
      <c r="B21" s="42">
        <v>0</v>
      </c>
      <c r="C21" s="44">
        <f t="shared" si="0"/>
        <v>0.11404845774273932</v>
      </c>
    </row>
    <row r="22" spans="1:3" ht="16">
      <c r="A22" s="42">
        <v>353</v>
      </c>
      <c r="B22" s="42">
        <v>0</v>
      </c>
      <c r="C22" s="44">
        <f t="shared" si="0"/>
        <v>0.19689761500919081</v>
      </c>
    </row>
    <row r="23" spans="1:3" ht="16">
      <c r="A23" s="42">
        <v>374</v>
      </c>
      <c r="B23" s="42">
        <v>0</v>
      </c>
      <c r="C23" s="44">
        <f t="shared" si="0"/>
        <v>0.52433812159308002</v>
      </c>
    </row>
    <row r="24" spans="1:3" ht="16">
      <c r="A24" s="42">
        <v>381</v>
      </c>
      <c r="B24" s="42">
        <v>0</v>
      </c>
      <c r="C24" s="44">
        <f t="shared" si="0"/>
        <v>0.64531429643519722</v>
      </c>
    </row>
    <row r="25" spans="1:3" ht="16">
      <c r="A25" s="42">
        <v>362</v>
      </c>
      <c r="B25" s="42">
        <v>0</v>
      </c>
      <c r="C25" s="44">
        <f t="shared" si="0"/>
        <v>0.31830813751364934</v>
      </c>
    </row>
    <row r="26" spans="1:3" ht="16">
      <c r="A26" s="42">
        <v>339</v>
      </c>
      <c r="B26" s="42">
        <v>0</v>
      </c>
      <c r="C26" s="44">
        <f t="shared" si="0"/>
        <v>8.2568458316611498E-2</v>
      </c>
    </row>
    <row r="27" spans="1:3" ht="16">
      <c r="A27" s="42">
        <v>383</v>
      </c>
      <c r="B27" s="42">
        <v>0</v>
      </c>
      <c r="C27" s="44">
        <f t="shared" si="0"/>
        <v>0.67736092655375313</v>
      </c>
    </row>
    <row r="28" spans="1:3" ht="16">
      <c r="A28" s="42">
        <v>358</v>
      </c>
      <c r="B28" s="42">
        <v>0</v>
      </c>
      <c r="C28" s="44">
        <f t="shared" si="0"/>
        <v>0.25963107075307051</v>
      </c>
    </row>
    <row r="29" spans="1:3" ht="16">
      <c r="A29" s="42">
        <v>364</v>
      </c>
      <c r="B29" s="42">
        <v>0</v>
      </c>
      <c r="C29" s="44">
        <f t="shared" si="0"/>
        <v>0.3501469612626113</v>
      </c>
    </row>
    <row r="30" spans="1:3" ht="16">
      <c r="A30" s="42">
        <v>365</v>
      </c>
      <c r="B30" s="42">
        <v>0</v>
      </c>
      <c r="C30" s="44">
        <f t="shared" si="0"/>
        <v>0.36660459497783299</v>
      </c>
    </row>
    <row r="31" spans="1:3" ht="16">
      <c r="A31" s="42">
        <v>382</v>
      </c>
      <c r="B31" s="42">
        <v>0</v>
      </c>
      <c r="C31" s="44">
        <f t="shared" si="0"/>
        <v>0.66152279671306857</v>
      </c>
    </row>
    <row r="32" spans="1:3" ht="16">
      <c r="A32" s="42">
        <v>407</v>
      </c>
      <c r="B32" s="42">
        <v>0</v>
      </c>
      <c r="C32" s="44">
        <f t="shared" si="0"/>
        <v>0.9212638893120586</v>
      </c>
    </row>
    <row r="33" spans="1:3" ht="16">
      <c r="A33" s="42">
        <v>355</v>
      </c>
      <c r="B33" s="42">
        <v>0</v>
      </c>
      <c r="C33" s="44">
        <f t="shared" si="0"/>
        <v>0.22052083457017657</v>
      </c>
    </row>
    <row r="34" spans="1:3" ht="16">
      <c r="A34" s="42">
        <v>356</v>
      </c>
      <c r="B34" s="42">
        <v>0</v>
      </c>
      <c r="C34" s="44">
        <f t="shared" si="0"/>
        <v>0.23307092775976443</v>
      </c>
    </row>
    <row r="35" spans="1:3" ht="16">
      <c r="A35" s="42">
        <v>318</v>
      </c>
      <c r="B35" s="42">
        <v>0</v>
      </c>
      <c r="C35" s="44">
        <f t="shared" si="0"/>
        <v>1.9624092891273696E-2</v>
      </c>
    </row>
    <row r="36" spans="1:3" ht="16">
      <c r="A36" s="42">
        <v>334</v>
      </c>
      <c r="B36" s="42">
        <v>0</v>
      </c>
      <c r="C36" s="44">
        <f t="shared" si="0"/>
        <v>5.9197072349587862E-2</v>
      </c>
    </row>
    <row r="37" spans="1:3" ht="16">
      <c r="A37" s="42">
        <v>407</v>
      </c>
      <c r="B37" s="42">
        <v>0</v>
      </c>
      <c r="C37" s="44">
        <f t="shared" si="0"/>
        <v>0.9212638893120586</v>
      </c>
    </row>
    <row r="38" spans="1:3" ht="16">
      <c r="A38" s="42">
        <v>364</v>
      </c>
      <c r="B38" s="42">
        <v>0</v>
      </c>
      <c r="C38" s="44">
        <f t="shared" si="0"/>
        <v>0.3501469612626113</v>
      </c>
    </row>
    <row r="39" spans="1:3" ht="16">
      <c r="A39" s="42">
        <v>341</v>
      </c>
      <c r="B39" s="42">
        <v>0</v>
      </c>
      <c r="C39" s="44">
        <f t="shared" si="0"/>
        <v>9.4081692313198614E-2</v>
      </c>
    </row>
    <row r="40" spans="1:3" ht="16">
      <c r="A40" s="42">
        <v>350</v>
      </c>
      <c r="B40" s="42">
        <v>0</v>
      </c>
      <c r="C40" s="44">
        <f t="shared" si="0"/>
        <v>0.16512969865196966</v>
      </c>
    </row>
    <row r="41" spans="1:3" ht="16">
      <c r="A41" s="42">
        <v>358</v>
      </c>
      <c r="B41" s="42">
        <v>0</v>
      </c>
      <c r="C41" s="44">
        <f t="shared" si="0"/>
        <v>0.25963107075307051</v>
      </c>
    </row>
    <row r="42" spans="1:3" ht="16">
      <c r="A42" s="42">
        <v>352</v>
      </c>
      <c r="B42" s="42">
        <v>0</v>
      </c>
      <c r="C42" s="44">
        <f t="shared" si="0"/>
        <v>0.18582338823935754</v>
      </c>
    </row>
    <row r="43" spans="1:3" ht="16">
      <c r="A43" s="42">
        <v>352</v>
      </c>
      <c r="B43" s="42">
        <v>0</v>
      </c>
      <c r="C43" s="44">
        <f t="shared" si="0"/>
        <v>0.18582338823935754</v>
      </c>
    </row>
    <row r="44" spans="1:3" ht="16">
      <c r="A44" s="42">
        <v>385</v>
      </c>
      <c r="B44" s="42">
        <v>1</v>
      </c>
      <c r="C44" s="44">
        <f t="shared" si="0"/>
        <v>0.70782305238898668</v>
      </c>
    </row>
    <row r="45" spans="1:3" ht="16">
      <c r="A45" s="42">
        <v>338</v>
      </c>
      <c r="B45" s="42">
        <v>1</v>
      </c>
      <c r="C45" s="44">
        <f t="shared" si="0"/>
        <v>7.7305542517933395E-2</v>
      </c>
    </row>
    <row r="46" spans="1:3" ht="16">
      <c r="A46" s="42">
        <v>381</v>
      </c>
      <c r="B46" s="42">
        <v>1</v>
      </c>
      <c r="C46" s="44">
        <f t="shared" si="0"/>
        <v>0.64531429643519722</v>
      </c>
    </row>
    <row r="47" spans="1:3" ht="16">
      <c r="A47" s="42">
        <v>371</v>
      </c>
      <c r="B47" s="42">
        <v>1</v>
      </c>
      <c r="C47" s="44">
        <f t="shared" si="0"/>
        <v>0.4707042561131653</v>
      </c>
    </row>
    <row r="48" spans="1:3" ht="16">
      <c r="A48" s="42">
        <v>397</v>
      </c>
      <c r="B48" s="42">
        <v>1</v>
      </c>
      <c r="C48" s="44">
        <f t="shared" si="0"/>
        <v>0.85117186217155028</v>
      </c>
    </row>
    <row r="49" spans="1:3" ht="16">
      <c r="A49" s="42">
        <v>412</v>
      </c>
      <c r="B49" s="42">
        <v>1</v>
      </c>
      <c r="C49" s="44">
        <f t="shared" si="0"/>
        <v>0.94361717807066081</v>
      </c>
    </row>
    <row r="50" spans="1:3" ht="16">
      <c r="A50" s="42">
        <v>387</v>
      </c>
      <c r="B50" s="42">
        <v>1</v>
      </c>
      <c r="C50" s="44">
        <f t="shared" si="0"/>
        <v>0.7365277932726273</v>
      </c>
    </row>
    <row r="51" spans="1:3" ht="16">
      <c r="A51" s="42">
        <v>390</v>
      </c>
      <c r="B51" s="42">
        <v>1</v>
      </c>
      <c r="C51" s="44">
        <f t="shared" si="0"/>
        <v>0.7760416194359121</v>
      </c>
    </row>
    <row r="52" spans="1:3" ht="16">
      <c r="A52" s="42">
        <v>366</v>
      </c>
      <c r="B52" s="42">
        <v>1</v>
      </c>
      <c r="C52" s="44">
        <f t="shared" si="0"/>
        <v>0.38337942161384142</v>
      </c>
    </row>
    <row r="53" spans="1:3" ht="16">
      <c r="A53" s="42">
        <v>366</v>
      </c>
      <c r="B53" s="42">
        <v>1</v>
      </c>
      <c r="C53" s="44">
        <f t="shared" si="0"/>
        <v>0.38337942161384142</v>
      </c>
    </row>
    <row r="54" spans="1:3" ht="16">
      <c r="A54" s="42">
        <v>365</v>
      </c>
      <c r="B54" s="42">
        <v>1</v>
      </c>
      <c r="C54" s="44">
        <f t="shared" si="0"/>
        <v>0.36660459497783299</v>
      </c>
    </row>
    <row r="55" spans="1:3" ht="16">
      <c r="A55" s="42">
        <v>415</v>
      </c>
      <c r="B55" s="42">
        <v>1</v>
      </c>
      <c r="C55" s="44">
        <f t="shared" si="0"/>
        <v>0.9540123110661477</v>
      </c>
    </row>
    <row r="56" spans="1:3" ht="16">
      <c r="A56" s="42">
        <v>361</v>
      </c>
      <c r="B56" s="42">
        <v>1</v>
      </c>
      <c r="C56" s="44">
        <f t="shared" si="0"/>
        <v>0.30298151823418701</v>
      </c>
    </row>
    <row r="57" spans="1:3" ht="16">
      <c r="A57" s="42">
        <v>417</v>
      </c>
      <c r="B57" s="42">
        <v>1</v>
      </c>
      <c r="C57" s="44">
        <f t="shared" si="0"/>
        <v>0.95990056288356207</v>
      </c>
    </row>
    <row r="58" spans="1:3" ht="16">
      <c r="A58" s="42">
        <v>423</v>
      </c>
      <c r="B58" s="42">
        <v>1</v>
      </c>
      <c r="C58" s="44">
        <f t="shared" si="0"/>
        <v>0.97353114515787331</v>
      </c>
    </row>
    <row r="59" spans="1:3" ht="16">
      <c r="A59" s="42">
        <v>400</v>
      </c>
      <c r="B59" s="42">
        <v>1</v>
      </c>
      <c r="C59" s="44">
        <f t="shared" si="0"/>
        <v>0.8763779683646955</v>
      </c>
    </row>
    <row r="60" spans="1:3" ht="16">
      <c r="A60" s="42">
        <v>418</v>
      </c>
      <c r="B60" s="42">
        <v>1</v>
      </c>
      <c r="C60" s="44">
        <f t="shared" si="0"/>
        <v>0.96256695218178578</v>
      </c>
    </row>
    <row r="61" spans="1:3" ht="16">
      <c r="A61" s="42">
        <v>381</v>
      </c>
      <c r="B61" s="42">
        <v>1</v>
      </c>
      <c r="C61" s="44">
        <f t="shared" si="0"/>
        <v>0.64531429643519722</v>
      </c>
    </row>
    <row r="62" spans="1:3" ht="16">
      <c r="A62" s="42">
        <v>390</v>
      </c>
      <c r="B62" s="42">
        <v>1</v>
      </c>
      <c r="C62" s="44">
        <f t="shared" si="0"/>
        <v>0.7760416194359121</v>
      </c>
    </row>
    <row r="63" spans="1:3" ht="16">
      <c r="A63" s="42">
        <v>393</v>
      </c>
      <c r="B63" s="42">
        <v>1</v>
      </c>
      <c r="C63" s="44">
        <f t="shared" si="0"/>
        <v>0.81114889786519462</v>
      </c>
    </row>
    <row r="64" spans="1:3" ht="16">
      <c r="A64" s="42">
        <v>416</v>
      </c>
      <c r="B64" s="42">
        <v>1</v>
      </c>
      <c r="C64" s="44">
        <f t="shared" si="0"/>
        <v>0.95705271846346063</v>
      </c>
    </row>
    <row r="65" spans="1:3" ht="16">
      <c r="A65" s="42">
        <v>445</v>
      </c>
      <c r="B65" s="42">
        <v>1</v>
      </c>
      <c r="C65" s="44">
        <f t="shared" si="0"/>
        <v>0.99440221710336096</v>
      </c>
    </row>
    <row r="66" spans="1:3" ht="16">
      <c r="A66" s="42">
        <v>370</v>
      </c>
      <c r="B66" s="42">
        <v>1</v>
      </c>
      <c r="C66" s="44">
        <f t="shared" si="0"/>
        <v>0.45291502205145223</v>
      </c>
    </row>
    <row r="67" spans="1:3" ht="16">
      <c r="A67" s="42">
        <v>374</v>
      </c>
      <c r="B67" s="42">
        <v>1</v>
      </c>
      <c r="C67" s="44">
        <f t="shared" si="0"/>
        <v>0.52433812159308002</v>
      </c>
    </row>
    <row r="68" spans="1:3" ht="16">
      <c r="A68" s="42">
        <v>388</v>
      </c>
      <c r="B68" s="42">
        <v>1</v>
      </c>
      <c r="C68" s="44">
        <f t="shared" si="0"/>
        <v>0.75018165763801992</v>
      </c>
    </row>
    <row r="69" spans="1:3" ht="16">
      <c r="A69" s="42">
        <v>395</v>
      </c>
      <c r="B69" s="42">
        <v>1</v>
      </c>
      <c r="C69" s="44">
        <f t="shared" ref="C69:C90" si="1">EXP(H$12+H$13*A69)/(1+EXP(H$12+H$13*A69))</f>
        <v>0.83211023242056614</v>
      </c>
    </row>
    <row r="70" spans="1:3" ht="16">
      <c r="A70" s="42">
        <v>378</v>
      </c>
      <c r="B70" s="42">
        <v>1</v>
      </c>
      <c r="C70" s="44">
        <f t="shared" si="1"/>
        <v>0.59477930898674425</v>
      </c>
    </row>
    <row r="71" spans="1:3" ht="16">
      <c r="A71" s="42">
        <v>387</v>
      </c>
      <c r="B71" s="42">
        <v>1</v>
      </c>
      <c r="C71" s="44">
        <f t="shared" si="1"/>
        <v>0.7365277932726273</v>
      </c>
    </row>
    <row r="72" spans="1:3" ht="16">
      <c r="A72" s="42">
        <v>389</v>
      </c>
      <c r="B72" s="42">
        <v>1</v>
      </c>
      <c r="C72" s="44">
        <f t="shared" si="1"/>
        <v>0.76335528496127814</v>
      </c>
    </row>
    <row r="73" spans="1:3" ht="16">
      <c r="A73" s="42">
        <v>382</v>
      </c>
      <c r="B73" s="42">
        <v>1</v>
      </c>
      <c r="C73" s="44">
        <f t="shared" si="1"/>
        <v>0.66152279671306857</v>
      </c>
    </row>
    <row r="74" spans="1:3" ht="16">
      <c r="A74" s="42">
        <v>385</v>
      </c>
      <c r="B74" s="42">
        <v>1</v>
      </c>
      <c r="C74" s="44">
        <f t="shared" si="1"/>
        <v>0.70782305238898668</v>
      </c>
    </row>
    <row r="75" spans="1:3" ht="16">
      <c r="A75" s="42">
        <v>377</v>
      </c>
      <c r="B75" s="42">
        <v>1</v>
      </c>
      <c r="C75" s="44">
        <f t="shared" si="1"/>
        <v>0.57741638599008505</v>
      </c>
    </row>
    <row r="76" spans="1:3" ht="16">
      <c r="A76" s="42">
        <v>435</v>
      </c>
      <c r="B76" s="42">
        <v>1</v>
      </c>
      <c r="C76" s="44">
        <f t="shared" si="1"/>
        <v>0.9886143259634016</v>
      </c>
    </row>
    <row r="77" spans="1:3" ht="16">
      <c r="A77" s="42">
        <v>433</v>
      </c>
      <c r="B77" s="42">
        <v>1</v>
      </c>
      <c r="C77" s="44">
        <f t="shared" si="1"/>
        <v>0.98688483085097201</v>
      </c>
    </row>
    <row r="78" spans="1:3" ht="16">
      <c r="A78" s="42">
        <v>405</v>
      </c>
      <c r="B78" s="42">
        <v>1</v>
      </c>
      <c r="C78" s="44">
        <f t="shared" si="1"/>
        <v>0.91023274584664837</v>
      </c>
    </row>
    <row r="79" spans="1:3" ht="16">
      <c r="A79" s="42">
        <v>356</v>
      </c>
      <c r="B79" s="42">
        <v>1</v>
      </c>
      <c r="C79" s="44">
        <f t="shared" si="1"/>
        <v>0.23307092775976443</v>
      </c>
    </row>
    <row r="80" spans="1:3" ht="16">
      <c r="A80" s="42">
        <v>399</v>
      </c>
      <c r="B80" s="42">
        <v>1</v>
      </c>
      <c r="C80" s="44">
        <f t="shared" si="1"/>
        <v>0.86841154128028875</v>
      </c>
    </row>
    <row r="81" spans="1:3" ht="16">
      <c r="A81" s="42">
        <v>420</v>
      </c>
      <c r="B81" s="42">
        <v>1</v>
      </c>
      <c r="C81" s="44">
        <f t="shared" si="1"/>
        <v>0.9673973022276583</v>
      </c>
    </row>
    <row r="82" spans="1:3" ht="16">
      <c r="A82" s="42">
        <v>424</v>
      </c>
      <c r="B82" s="42">
        <v>1</v>
      </c>
      <c r="C82" s="44">
        <f t="shared" si="1"/>
        <v>0.97531448519880259</v>
      </c>
    </row>
    <row r="83" spans="1:3" ht="16">
      <c r="A83" s="42">
        <v>390</v>
      </c>
      <c r="B83" s="42">
        <v>1</v>
      </c>
      <c r="C83" s="44">
        <f t="shared" si="1"/>
        <v>0.7760416194359121</v>
      </c>
    </row>
    <row r="84" spans="1:3" ht="16">
      <c r="A84" s="42">
        <v>420</v>
      </c>
      <c r="B84" s="42">
        <v>1</v>
      </c>
      <c r="C84" s="44">
        <f t="shared" si="1"/>
        <v>0.9673973022276583</v>
      </c>
    </row>
    <row r="85" spans="1:3" ht="16">
      <c r="A85" s="42">
        <v>386</v>
      </c>
      <c r="B85" s="42">
        <v>1</v>
      </c>
      <c r="C85" s="44">
        <f t="shared" si="1"/>
        <v>0.72240381751598015</v>
      </c>
    </row>
    <row r="86" spans="1:3" ht="16">
      <c r="A86" s="42">
        <v>385</v>
      </c>
      <c r="B86" s="42">
        <v>1</v>
      </c>
      <c r="C86" s="44">
        <f t="shared" si="1"/>
        <v>0.70782305238898668</v>
      </c>
    </row>
    <row r="87" spans="1:3" ht="16">
      <c r="A87" s="42">
        <v>393</v>
      </c>
      <c r="B87" s="42">
        <v>1</v>
      </c>
      <c r="C87" s="44">
        <f t="shared" si="1"/>
        <v>0.81114889786519462</v>
      </c>
    </row>
    <row r="88" spans="1:3" ht="16">
      <c r="A88" s="42">
        <v>362</v>
      </c>
      <c r="B88" s="42">
        <v>1</v>
      </c>
      <c r="C88" s="44">
        <f t="shared" si="1"/>
        <v>0.31830813751364934</v>
      </c>
    </row>
    <row r="89" spans="1:3" ht="16">
      <c r="A89" s="42">
        <v>427</v>
      </c>
      <c r="B89" s="42">
        <v>1</v>
      </c>
      <c r="C89" s="44">
        <f t="shared" si="1"/>
        <v>0.97998960690442771</v>
      </c>
    </row>
    <row r="90" spans="1:3" ht="16">
      <c r="A90" s="42">
        <v>466</v>
      </c>
      <c r="B90" s="42">
        <v>1</v>
      </c>
      <c r="C90" s="44">
        <f t="shared" si="1"/>
        <v>0.99874954802914662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F701-7A81-2841-B918-25E098962369}">
  <dimension ref="A2:V92"/>
  <sheetViews>
    <sheetView topLeftCell="J1" zoomScaleNormal="100" workbookViewId="0">
      <selection activeCell="P47" sqref="P47"/>
    </sheetView>
  </sheetViews>
  <sheetFormatPr baseColWidth="10" defaultColWidth="14.5" defaultRowHeight="15.75" customHeight="1"/>
  <cols>
    <col min="1" max="1" width="20.5" customWidth="1"/>
    <col min="2" max="2" width="17" customWidth="1"/>
    <col min="3" max="3" width="21.33203125" customWidth="1"/>
    <col min="4" max="4" width="18.33203125" customWidth="1"/>
    <col min="5" max="5" width="15.33203125" customWidth="1"/>
    <col min="6" max="6" width="21.33203125" customWidth="1"/>
    <col min="7" max="7" width="21.83203125" customWidth="1"/>
    <col min="8" max="8" width="21.5" customWidth="1"/>
    <col min="9" max="9" width="32.33203125" customWidth="1"/>
    <col min="10" max="10" width="25.5" customWidth="1"/>
    <col min="11" max="11" width="23.83203125" customWidth="1"/>
    <col min="12" max="12" width="26.6640625" customWidth="1"/>
    <col min="13" max="13" width="26" customWidth="1"/>
    <col min="14" max="14" width="22.1640625" customWidth="1"/>
    <col min="15" max="15" width="24.33203125" customWidth="1"/>
    <col min="16" max="16" width="21.6640625" customWidth="1"/>
    <col min="17" max="17" width="23.1640625" customWidth="1"/>
  </cols>
  <sheetData>
    <row r="2" spans="1:22" ht="15.75" customHeight="1">
      <c r="A2" s="1" t="s">
        <v>0</v>
      </c>
    </row>
    <row r="3" spans="1:22" ht="15.75" customHeight="1">
      <c r="A3" s="2" t="s">
        <v>1</v>
      </c>
    </row>
    <row r="5" spans="1:22" ht="30" customHeight="1">
      <c r="A5" s="16" t="s">
        <v>3</v>
      </c>
      <c r="B5" s="4" t="s">
        <v>4</v>
      </c>
      <c r="C5" s="10" t="s">
        <v>5</v>
      </c>
      <c r="D5" s="11" t="s">
        <v>6</v>
      </c>
      <c r="E5" s="12" t="s">
        <v>7</v>
      </c>
      <c r="F5" s="15" t="s">
        <v>8</v>
      </c>
      <c r="G5" s="14" t="s">
        <v>9</v>
      </c>
      <c r="H5" s="13" t="s">
        <v>10</v>
      </c>
      <c r="I5" s="15" t="s">
        <v>47</v>
      </c>
      <c r="J5" s="15" t="s">
        <v>37</v>
      </c>
      <c r="K5" s="35"/>
      <c r="L5" s="36"/>
    </row>
    <row r="6" spans="1:22" ht="15.75" customHeight="1">
      <c r="A6" s="6">
        <v>1</v>
      </c>
      <c r="B6" s="6">
        <v>168</v>
      </c>
      <c r="C6" s="6">
        <v>307</v>
      </c>
      <c r="D6" s="6">
        <v>240</v>
      </c>
      <c r="E6" s="6">
        <v>258</v>
      </c>
      <c r="F6" s="6">
        <v>448</v>
      </c>
      <c r="G6" s="6">
        <v>384</v>
      </c>
      <c r="H6" s="6">
        <v>368</v>
      </c>
      <c r="I6" s="7">
        <f>O$15+O$16*C6+O$17*D6+O$18*E6+O$19*F6+O$20*G6+O$21*H6</f>
        <v>-3.6308927315000048</v>
      </c>
      <c r="J6" s="38">
        <f>EXP(I6)/(1+EXP(I6))</f>
        <v>2.5808783348904983E-2</v>
      </c>
      <c r="K6" s="38"/>
      <c r="L6" s="38"/>
      <c r="N6" s="9" t="s">
        <v>23</v>
      </c>
      <c r="O6" s="9"/>
      <c r="P6" s="9"/>
      <c r="Q6" s="9"/>
      <c r="R6" s="9"/>
      <c r="S6" s="9"/>
      <c r="T6" s="9"/>
      <c r="U6" s="9"/>
      <c r="V6" s="9"/>
    </row>
    <row r="7" spans="1:22" ht="15.75" customHeight="1">
      <c r="A7" s="6">
        <v>1</v>
      </c>
      <c r="B7" s="6">
        <v>178</v>
      </c>
      <c r="C7" s="6">
        <v>336</v>
      </c>
      <c r="D7" s="6">
        <v>247</v>
      </c>
      <c r="E7" s="6">
        <v>261</v>
      </c>
      <c r="F7" s="6">
        <v>463</v>
      </c>
      <c r="G7" s="6">
        <v>404</v>
      </c>
      <c r="H7" s="6">
        <v>390</v>
      </c>
      <c r="I7" s="7">
        <f t="shared" ref="I7:I70" si="0">O$15+O$16*C7+O$17*D7+O$18*E7+O$19*F7+O$20*G7+O$21*H7</f>
        <v>0.22126916925999751</v>
      </c>
      <c r="J7" s="38">
        <f t="shared" ref="J7:J70" si="1">EXP(I7)/(1+EXP(I7))</f>
        <v>0.55509269710878162</v>
      </c>
      <c r="K7" s="38"/>
      <c r="L7" s="38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>
      <c r="A8" s="6">
        <v>1</v>
      </c>
      <c r="B8" s="6">
        <v>161</v>
      </c>
      <c r="C8" s="6">
        <v>294</v>
      </c>
      <c r="D8" s="6">
        <v>213</v>
      </c>
      <c r="E8" s="6">
        <v>227</v>
      </c>
      <c r="F8" s="6">
        <v>413</v>
      </c>
      <c r="G8" s="6">
        <v>335</v>
      </c>
      <c r="H8" s="6">
        <v>322</v>
      </c>
      <c r="I8" s="7">
        <f t="shared" si="0"/>
        <v>-5.3644445576400059</v>
      </c>
      <c r="J8" s="38">
        <f t="shared" si="1"/>
        <v>4.6582580989412842E-3</v>
      </c>
      <c r="K8" s="38"/>
      <c r="L8" s="38"/>
      <c r="N8" s="9" t="s">
        <v>24</v>
      </c>
      <c r="O8" s="9"/>
      <c r="P8" s="9"/>
      <c r="Q8" s="9"/>
      <c r="R8" s="9"/>
      <c r="S8" s="9"/>
      <c r="T8" s="9"/>
      <c r="U8" s="9"/>
      <c r="V8" s="9"/>
    </row>
    <row r="9" spans="1:22" ht="15.75" customHeight="1">
      <c r="A9" s="6">
        <v>1</v>
      </c>
      <c r="B9" s="6">
        <v>155</v>
      </c>
      <c r="C9" s="6">
        <v>324</v>
      </c>
      <c r="D9" s="6">
        <v>262</v>
      </c>
      <c r="E9" s="6">
        <v>279</v>
      </c>
      <c r="F9" s="6">
        <v>465</v>
      </c>
      <c r="G9" s="6">
        <v>395</v>
      </c>
      <c r="H9" s="6">
        <v>375</v>
      </c>
      <c r="I9" s="7">
        <f t="shared" si="0"/>
        <v>-1.0526520007800144</v>
      </c>
      <c r="J9" s="38">
        <f t="shared" si="1"/>
        <v>0.25871616914524648</v>
      </c>
      <c r="K9" s="17"/>
      <c r="L9" s="38"/>
      <c r="N9" s="54" t="s">
        <v>25</v>
      </c>
      <c r="O9" s="54">
        <v>67.633590159999997</v>
      </c>
      <c r="P9" s="9"/>
      <c r="Q9" s="9"/>
      <c r="R9" s="9"/>
      <c r="S9" s="9"/>
      <c r="T9" s="9"/>
      <c r="U9" s="9"/>
      <c r="V9" s="9"/>
    </row>
    <row r="10" spans="1:22" ht="15.75" customHeight="1">
      <c r="A10" s="6">
        <v>1</v>
      </c>
      <c r="B10" s="6">
        <v>165</v>
      </c>
      <c r="C10" s="6">
        <v>314</v>
      </c>
      <c r="D10" s="6">
        <v>243</v>
      </c>
      <c r="E10" s="6">
        <v>258</v>
      </c>
      <c r="F10" s="6">
        <v>432</v>
      </c>
      <c r="G10" s="6">
        <v>364</v>
      </c>
      <c r="H10" s="6">
        <v>364</v>
      </c>
      <c r="I10" s="7">
        <f t="shared" si="0"/>
        <v>0.73717290237999578</v>
      </c>
      <c r="J10" s="38">
        <f t="shared" si="1"/>
        <v>0.67637733874321215</v>
      </c>
      <c r="K10" s="17"/>
      <c r="L10" s="38"/>
      <c r="N10" s="9" t="s">
        <v>26</v>
      </c>
      <c r="O10" s="9">
        <v>52.410191589999997</v>
      </c>
      <c r="P10" s="9"/>
      <c r="Q10" s="9"/>
      <c r="R10" s="9"/>
      <c r="S10" s="9"/>
      <c r="T10" s="9"/>
      <c r="U10" s="9"/>
      <c r="V10" s="9"/>
    </row>
    <row r="11" spans="1:22" ht="15.75" customHeight="1">
      <c r="A11" s="6">
        <v>1</v>
      </c>
      <c r="B11" s="6">
        <v>168</v>
      </c>
      <c r="C11" s="6">
        <v>303</v>
      </c>
      <c r="D11" s="6">
        <v>223</v>
      </c>
      <c r="E11" s="6">
        <v>244</v>
      </c>
      <c r="F11" s="6">
        <v>441</v>
      </c>
      <c r="G11" s="6">
        <v>355</v>
      </c>
      <c r="H11" s="6">
        <v>342</v>
      </c>
      <c r="I11" s="7">
        <f t="shared" si="0"/>
        <v>-4.3828770287500021</v>
      </c>
      <c r="J11" s="38">
        <f t="shared" si="1"/>
        <v>1.233531423241477E-2</v>
      </c>
      <c r="K11" s="17"/>
      <c r="L11" s="38"/>
      <c r="N11" s="9" t="s">
        <v>27</v>
      </c>
      <c r="O11" s="9">
        <v>8</v>
      </c>
      <c r="P11" s="9"/>
      <c r="Q11" s="9"/>
      <c r="R11" s="9"/>
      <c r="S11" s="9"/>
      <c r="T11" s="9"/>
      <c r="U11" s="9"/>
      <c r="V11" s="9"/>
    </row>
    <row r="12" spans="1:22" ht="15.75" customHeight="1">
      <c r="A12" s="6">
        <v>1</v>
      </c>
      <c r="B12" s="6">
        <v>165</v>
      </c>
      <c r="C12" s="6">
        <v>311</v>
      </c>
      <c r="D12" s="6">
        <v>231</v>
      </c>
      <c r="E12" s="6">
        <v>254</v>
      </c>
      <c r="F12" s="6">
        <v>436</v>
      </c>
      <c r="G12" s="6">
        <v>362</v>
      </c>
      <c r="H12" s="6">
        <v>360</v>
      </c>
      <c r="I12" s="7">
        <f t="shared" si="0"/>
        <v>-0.99109525677999954</v>
      </c>
      <c r="J12" s="38">
        <f t="shared" si="1"/>
        <v>0.27069579821755257</v>
      </c>
      <c r="K12" s="34"/>
      <c r="L12" s="38"/>
      <c r="N12" s="9" t="s">
        <v>28</v>
      </c>
      <c r="O12" s="9">
        <v>87</v>
      </c>
      <c r="P12" s="9"/>
      <c r="Q12" s="9"/>
      <c r="R12" s="9"/>
      <c r="S12" s="9"/>
      <c r="T12" s="9"/>
      <c r="U12" s="9"/>
      <c r="V12" s="9"/>
    </row>
    <row r="13" spans="1:22" ht="15.75" customHeight="1">
      <c r="A13" s="6">
        <v>1</v>
      </c>
      <c r="B13" s="6">
        <v>173</v>
      </c>
      <c r="C13" s="6">
        <v>312</v>
      </c>
      <c r="D13" s="6">
        <v>248</v>
      </c>
      <c r="E13" s="6">
        <v>266</v>
      </c>
      <c r="F13" s="6">
        <v>483</v>
      </c>
      <c r="G13" s="6">
        <v>405</v>
      </c>
      <c r="H13" s="6">
        <v>401</v>
      </c>
      <c r="I13" s="7">
        <f t="shared" si="0"/>
        <v>-1.3196983794500028</v>
      </c>
      <c r="J13" s="38">
        <f t="shared" si="1"/>
        <v>0.21086847965423566</v>
      </c>
      <c r="K13" s="34"/>
      <c r="L13" s="38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>
      <c r="A14" s="6">
        <v>1</v>
      </c>
      <c r="B14" s="6">
        <v>165</v>
      </c>
      <c r="C14" s="6">
        <v>322</v>
      </c>
      <c r="D14" s="6">
        <v>229</v>
      </c>
      <c r="E14" s="6">
        <v>246</v>
      </c>
      <c r="F14" s="6">
        <v>448</v>
      </c>
      <c r="G14" s="6">
        <v>368</v>
      </c>
      <c r="H14" s="6">
        <v>352</v>
      </c>
      <c r="I14" s="7">
        <f t="shared" si="0"/>
        <v>-2.414284400060005</v>
      </c>
      <c r="J14" s="38">
        <f t="shared" si="1"/>
        <v>8.2089905070945435E-2</v>
      </c>
      <c r="K14" s="34"/>
      <c r="L14" s="38"/>
      <c r="N14" s="9"/>
      <c r="O14" s="9" t="s">
        <v>29</v>
      </c>
      <c r="P14" s="9" t="s">
        <v>30</v>
      </c>
      <c r="Q14" s="9" t="s">
        <v>31</v>
      </c>
      <c r="R14" s="9" t="s">
        <v>32</v>
      </c>
      <c r="S14" s="9" t="s">
        <v>33</v>
      </c>
      <c r="T14" s="9" t="s">
        <v>34</v>
      </c>
      <c r="U14" s="9" t="s">
        <v>33</v>
      </c>
      <c r="V14" s="9" t="s">
        <v>34</v>
      </c>
    </row>
    <row r="15" spans="1:22" ht="15.75" customHeight="1">
      <c r="A15" s="6">
        <v>1</v>
      </c>
      <c r="B15" s="6">
        <v>163</v>
      </c>
      <c r="C15" s="6">
        <v>298</v>
      </c>
      <c r="D15" s="6">
        <v>221</v>
      </c>
      <c r="E15" s="6">
        <v>245</v>
      </c>
      <c r="F15" s="6">
        <v>443</v>
      </c>
      <c r="G15" s="6">
        <v>355</v>
      </c>
      <c r="H15" s="6">
        <v>361</v>
      </c>
      <c r="I15" s="7">
        <f t="shared" si="0"/>
        <v>-1.9946054443400101</v>
      </c>
      <c r="J15" s="38">
        <f t="shared" si="1"/>
        <v>0.11977048028192228</v>
      </c>
      <c r="K15" s="34"/>
      <c r="L15" s="38"/>
      <c r="N15" s="9" t="s">
        <v>35</v>
      </c>
      <c r="O15" s="9">
        <v>-42.380231559999999</v>
      </c>
      <c r="P15" s="9">
        <v>9.6609340530000001</v>
      </c>
      <c r="Q15" s="9">
        <v>1.15049839E-5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1:22" ht="15.75" customHeight="1">
      <c r="A16" s="6">
        <v>1</v>
      </c>
      <c r="B16" s="6">
        <v>153</v>
      </c>
      <c r="C16" s="6">
        <v>280</v>
      </c>
      <c r="D16" s="6">
        <v>218</v>
      </c>
      <c r="E16" s="6">
        <v>234</v>
      </c>
      <c r="F16" s="6">
        <v>410</v>
      </c>
      <c r="G16" s="6">
        <v>345</v>
      </c>
      <c r="H16" s="6">
        <v>344</v>
      </c>
      <c r="I16" s="7">
        <f t="shared" si="0"/>
        <v>-4.7576967649400075</v>
      </c>
      <c r="J16" s="38">
        <f t="shared" si="1"/>
        <v>8.5122797541750082E-3</v>
      </c>
      <c r="K16" s="34"/>
      <c r="L16" s="38"/>
      <c r="N16" s="9" t="s">
        <v>5</v>
      </c>
      <c r="O16" s="9">
        <v>0.1204952228</v>
      </c>
      <c r="P16" s="9">
        <v>4.2881791449999998E-2</v>
      </c>
      <c r="Q16" s="9">
        <v>4.9550873999999996E-3</v>
      </c>
      <c r="R16" s="9">
        <v>1.1280553520000001</v>
      </c>
      <c r="S16" s="9">
        <v>1.037120845</v>
      </c>
      <c r="T16" s="9">
        <v>1.2269629740000001</v>
      </c>
      <c r="U16" s="9">
        <v>1.037120845</v>
      </c>
      <c r="V16" s="9">
        <v>1.2269629740000001</v>
      </c>
    </row>
    <row r="17" spans="1:22" ht="15.75" customHeight="1">
      <c r="A17" s="6">
        <v>1</v>
      </c>
      <c r="B17" s="6">
        <v>165</v>
      </c>
      <c r="C17" s="6">
        <v>294</v>
      </c>
      <c r="D17" s="6">
        <v>220</v>
      </c>
      <c r="E17" s="6">
        <v>235</v>
      </c>
      <c r="F17" s="6">
        <v>448</v>
      </c>
      <c r="G17" s="6">
        <v>354</v>
      </c>
      <c r="H17" s="6">
        <v>353</v>
      </c>
      <c r="I17" s="7">
        <f t="shared" si="0"/>
        <v>-3.7133467060300092</v>
      </c>
      <c r="J17" s="38">
        <f t="shared" si="1"/>
        <v>2.3814762346529326E-2</v>
      </c>
      <c r="K17" s="34"/>
      <c r="L17" s="38"/>
      <c r="N17" s="9" t="s">
        <v>6</v>
      </c>
      <c r="O17" s="9">
        <v>8.5688566839999994E-2</v>
      </c>
      <c r="P17" s="9">
        <v>9.9593831389999998E-2</v>
      </c>
      <c r="Q17" s="9">
        <v>0.38957946199999999</v>
      </c>
      <c r="R17" s="9">
        <v>1.089466979</v>
      </c>
      <c r="S17" s="9">
        <v>0.89627162790000003</v>
      </c>
      <c r="T17" s="9">
        <v>1.324306451</v>
      </c>
      <c r="U17" s="9">
        <v>0.89627162790000003</v>
      </c>
      <c r="V17" s="9">
        <v>1.324306451</v>
      </c>
    </row>
    <row r="18" spans="1:22" ht="15.75" customHeight="1">
      <c r="A18" s="6">
        <v>1</v>
      </c>
      <c r="B18" s="6">
        <v>170</v>
      </c>
      <c r="C18" s="6">
        <v>311</v>
      </c>
      <c r="D18" s="6">
        <v>235</v>
      </c>
      <c r="E18" s="6">
        <v>253</v>
      </c>
      <c r="F18" s="6">
        <v>440</v>
      </c>
      <c r="G18" s="6">
        <v>360</v>
      </c>
      <c r="H18" s="6">
        <v>347</v>
      </c>
      <c r="I18" s="7">
        <f t="shared" si="0"/>
        <v>-2.5384123063700059</v>
      </c>
      <c r="J18" s="38">
        <f t="shared" si="1"/>
        <v>7.3208824343347051E-2</v>
      </c>
      <c r="K18" s="34"/>
      <c r="L18" s="38"/>
      <c r="N18" s="9" t="s">
        <v>7</v>
      </c>
      <c r="O18" s="9">
        <v>-1.060073179E-2</v>
      </c>
      <c r="P18" s="9">
        <v>9.0253417559999993E-2</v>
      </c>
      <c r="Q18" s="9">
        <v>0.90649935599999998</v>
      </c>
      <c r="R18" s="9">
        <v>0.989455258</v>
      </c>
      <c r="S18" s="9">
        <v>0.82903394340000003</v>
      </c>
      <c r="T18" s="9">
        <v>1.1809187249999999</v>
      </c>
      <c r="U18" s="9">
        <v>0.82903394340000003</v>
      </c>
      <c r="V18" s="9">
        <v>1.1809187249999999</v>
      </c>
    </row>
    <row r="19" spans="1:22" ht="15.75" customHeight="1">
      <c r="A19" s="6">
        <v>1</v>
      </c>
      <c r="B19" s="6">
        <v>160</v>
      </c>
      <c r="C19" s="6">
        <v>316</v>
      </c>
      <c r="D19" s="6">
        <v>214</v>
      </c>
      <c r="E19" s="6">
        <v>226</v>
      </c>
      <c r="F19" s="6">
        <v>437</v>
      </c>
      <c r="G19" s="6">
        <v>356</v>
      </c>
      <c r="H19" s="6">
        <v>348</v>
      </c>
      <c r="I19" s="7">
        <f t="shared" si="0"/>
        <v>-2.4952832113500065</v>
      </c>
      <c r="J19" s="38">
        <f t="shared" si="1"/>
        <v>7.6189506669375726E-2</v>
      </c>
      <c r="K19" s="34"/>
      <c r="L19" s="38"/>
      <c r="N19" s="9" t="s">
        <v>8</v>
      </c>
      <c r="O19" s="9">
        <v>-1.7817175009999998E-2</v>
      </c>
      <c r="P19" s="9">
        <v>3.1959399880000003E-2</v>
      </c>
      <c r="Q19" s="9">
        <v>0.57718992889999998</v>
      </c>
      <c r="R19" s="9">
        <v>0.98234061240000004</v>
      </c>
      <c r="S19" s="9">
        <v>0.92269508820000001</v>
      </c>
      <c r="T19" s="9">
        <v>1.045841786</v>
      </c>
      <c r="U19" s="9">
        <v>0.92269508820000001</v>
      </c>
      <c r="V19" s="9">
        <v>1.045841786</v>
      </c>
    </row>
    <row r="20" spans="1:22" ht="15.75" customHeight="1">
      <c r="A20" s="6">
        <v>1</v>
      </c>
      <c r="B20" s="6">
        <v>159</v>
      </c>
      <c r="C20" s="6">
        <v>292</v>
      </c>
      <c r="D20" s="6">
        <v>223</v>
      </c>
      <c r="E20" s="6">
        <v>233</v>
      </c>
      <c r="F20" s="6">
        <v>419</v>
      </c>
      <c r="G20" s="6">
        <v>346</v>
      </c>
      <c r="H20" s="6">
        <v>336</v>
      </c>
      <c r="I20" s="7">
        <f t="shared" si="0"/>
        <v>-4.566848623540011</v>
      </c>
      <c r="J20" s="38">
        <f t="shared" si="1"/>
        <v>1.02837976620671E-2</v>
      </c>
      <c r="K20" s="34"/>
      <c r="L20" s="38"/>
      <c r="N20" s="9" t="s">
        <v>9</v>
      </c>
      <c r="O20" s="9">
        <v>-0.18289513830000001</v>
      </c>
      <c r="P20" s="9">
        <v>7.5776506260000001E-2</v>
      </c>
      <c r="Q20" s="9">
        <v>1.5795241960000001E-2</v>
      </c>
      <c r="R20" s="9">
        <v>0.83285548580000002</v>
      </c>
      <c r="S20" s="9">
        <v>0.71790763420000003</v>
      </c>
      <c r="T20" s="9">
        <v>0.96620822409999996</v>
      </c>
      <c r="U20" s="9">
        <v>0.71790763420000003</v>
      </c>
      <c r="V20" s="9">
        <v>0.96620822409999996</v>
      </c>
    </row>
    <row r="21" spans="1:22" ht="15.75" customHeight="1">
      <c r="A21" s="6">
        <v>1</v>
      </c>
      <c r="B21" s="6">
        <v>163</v>
      </c>
      <c r="C21" s="6">
        <v>315</v>
      </c>
      <c r="D21" s="6">
        <v>228</v>
      </c>
      <c r="E21" s="6">
        <v>251</v>
      </c>
      <c r="F21" s="6">
        <v>438</v>
      </c>
      <c r="G21" s="6">
        <v>356</v>
      </c>
      <c r="H21" s="6">
        <v>347</v>
      </c>
      <c r="I21" s="7">
        <f t="shared" si="0"/>
        <v>-1.8678350162500053</v>
      </c>
      <c r="J21" s="38">
        <f t="shared" si="1"/>
        <v>0.13379242799512425</v>
      </c>
      <c r="K21" s="34"/>
      <c r="L21" s="38"/>
      <c r="N21" s="9" t="s">
        <v>10</v>
      </c>
      <c r="O21" s="9">
        <v>0.16886104809999999</v>
      </c>
      <c r="P21" s="9">
        <v>7.0861893659999994E-2</v>
      </c>
      <c r="Q21" s="9">
        <v>1.7174066929999999E-2</v>
      </c>
      <c r="R21" s="9">
        <v>1.1839556149999999</v>
      </c>
      <c r="S21" s="9">
        <v>1.0304280400000001</v>
      </c>
      <c r="T21" s="9">
        <v>1.360357874</v>
      </c>
      <c r="U21" s="9">
        <v>1.0304280400000001</v>
      </c>
      <c r="V21" s="9">
        <v>1.360357874</v>
      </c>
    </row>
    <row r="22" spans="1:22" ht="15.75" customHeight="1">
      <c r="A22" s="6">
        <v>1</v>
      </c>
      <c r="B22" s="6">
        <v>165</v>
      </c>
      <c r="C22" s="6">
        <v>303</v>
      </c>
      <c r="D22" s="6">
        <v>237</v>
      </c>
      <c r="E22" s="6">
        <v>249</v>
      </c>
      <c r="F22" s="6">
        <v>451</v>
      </c>
      <c r="G22" s="6">
        <v>356</v>
      </c>
      <c r="H22" s="6">
        <v>348</v>
      </c>
      <c r="I22" s="7">
        <f t="shared" si="0"/>
        <v>-2.5841413517400014</v>
      </c>
      <c r="J22" s="38">
        <f t="shared" si="1"/>
        <v>7.016605614987631E-2</v>
      </c>
      <c r="K22" s="34"/>
      <c r="L22" s="38"/>
    </row>
    <row r="23" spans="1:22" ht="15.75" customHeight="1">
      <c r="A23" s="6">
        <v>1</v>
      </c>
      <c r="B23" s="6">
        <v>165</v>
      </c>
      <c r="C23" s="6">
        <v>308</v>
      </c>
      <c r="D23" s="6">
        <v>234</v>
      </c>
      <c r="E23" s="6">
        <v>248</v>
      </c>
      <c r="F23" s="6">
        <v>439</v>
      </c>
      <c r="G23" s="6">
        <v>348</v>
      </c>
      <c r="H23" s="6">
        <v>344</v>
      </c>
      <c r="I23" s="7">
        <f t="shared" si="0"/>
        <v>-1.2266071923500093</v>
      </c>
      <c r="J23" s="38">
        <f t="shared" si="1"/>
        <v>0.22677579803146988</v>
      </c>
      <c r="K23" s="34"/>
      <c r="L23" s="38"/>
    </row>
    <row r="24" spans="1:22" ht="15.75" customHeight="1">
      <c r="A24" s="6">
        <v>1</v>
      </c>
      <c r="B24" s="6">
        <v>165</v>
      </c>
      <c r="C24" s="6">
        <v>315</v>
      </c>
      <c r="D24" s="6">
        <v>227</v>
      </c>
      <c r="E24" s="6">
        <v>240</v>
      </c>
      <c r="F24" s="6">
        <v>448</v>
      </c>
      <c r="G24" s="6">
        <v>363</v>
      </c>
      <c r="H24" s="6">
        <v>353</v>
      </c>
      <c r="I24" s="7">
        <f t="shared" si="0"/>
        <v>-2.2821869630000222</v>
      </c>
      <c r="J24" s="38">
        <f t="shared" si="1"/>
        <v>9.2609013157690198E-2</v>
      </c>
      <c r="K24" s="34"/>
      <c r="L24" s="38"/>
    </row>
    <row r="25" spans="1:22" ht="15.75" customHeight="1">
      <c r="A25" s="6">
        <v>1</v>
      </c>
      <c r="B25" s="6">
        <v>175</v>
      </c>
      <c r="C25" s="6">
        <v>316</v>
      </c>
      <c r="D25" s="6">
        <v>244</v>
      </c>
      <c r="E25" s="6">
        <v>260</v>
      </c>
      <c r="F25" s="6">
        <v>473</v>
      </c>
      <c r="G25" s="6">
        <v>390</v>
      </c>
      <c r="H25" s="6">
        <v>374</v>
      </c>
      <c r="I25" s="7">
        <f t="shared" si="0"/>
        <v>-2.7545168389700052</v>
      </c>
      <c r="J25" s="38">
        <f t="shared" si="1"/>
        <v>5.9832062374633468E-2</v>
      </c>
      <c r="K25" s="34"/>
      <c r="L25" s="38"/>
    </row>
    <row r="26" spans="1:22" ht="15.75" customHeight="1">
      <c r="A26" s="6">
        <v>1</v>
      </c>
      <c r="B26" s="6">
        <v>180</v>
      </c>
      <c r="C26" s="6">
        <v>333</v>
      </c>
      <c r="D26" s="6">
        <v>256</v>
      </c>
      <c r="E26" s="6">
        <v>278</v>
      </c>
      <c r="F26" s="6">
        <v>475</v>
      </c>
      <c r="G26" s="6">
        <v>391</v>
      </c>
      <c r="H26" s="6">
        <v>381</v>
      </c>
      <c r="I26" s="7">
        <f t="shared" si="0"/>
        <v>1.0948494268699989</v>
      </c>
      <c r="J26" s="38">
        <f t="shared" si="1"/>
        <v>0.74929379991278633</v>
      </c>
      <c r="K26" s="34"/>
      <c r="L26" s="38"/>
    </row>
    <row r="27" spans="1:22" ht="15.75" customHeight="1">
      <c r="A27" s="6">
        <v>1</v>
      </c>
      <c r="B27" s="6">
        <v>168</v>
      </c>
      <c r="C27" s="6">
        <v>321</v>
      </c>
      <c r="D27" s="6">
        <v>230</v>
      </c>
      <c r="E27" s="6">
        <v>248</v>
      </c>
      <c r="F27" s="6">
        <v>450</v>
      </c>
      <c r="G27" s="6">
        <v>365</v>
      </c>
      <c r="H27" s="6">
        <v>362</v>
      </c>
      <c r="I27" s="7">
        <f t="shared" si="0"/>
        <v>-0.26863097372001477</v>
      </c>
      <c r="J27" s="38">
        <f t="shared" si="1"/>
        <v>0.43324321981160141</v>
      </c>
    </row>
    <row r="28" spans="1:22" ht="15.75" customHeight="1">
      <c r="A28" s="6">
        <v>1</v>
      </c>
      <c r="B28" s="6">
        <v>163</v>
      </c>
      <c r="C28" s="6">
        <v>299</v>
      </c>
      <c r="D28" s="6">
        <v>219</v>
      </c>
      <c r="E28" s="6">
        <v>236</v>
      </c>
      <c r="F28" s="6">
        <v>435</v>
      </c>
      <c r="G28" s="6">
        <v>357</v>
      </c>
      <c r="H28" s="6">
        <v>339</v>
      </c>
      <c r="I28" s="7">
        <f t="shared" si="0"/>
        <v>-5.8882767038300017</v>
      </c>
      <c r="J28" s="38">
        <f t="shared" si="1"/>
        <v>2.7640877703664713E-3</v>
      </c>
    </row>
    <row r="29" spans="1:22" ht="15.75" customHeight="1">
      <c r="A29" s="6">
        <v>1</v>
      </c>
      <c r="B29" s="6">
        <v>165</v>
      </c>
      <c r="C29" s="6">
        <v>304</v>
      </c>
      <c r="D29" s="6">
        <v>246</v>
      </c>
      <c r="E29" s="6">
        <v>264</v>
      </c>
      <c r="F29" s="6">
        <v>467</v>
      </c>
      <c r="G29" s="6">
        <v>392</v>
      </c>
      <c r="H29" s="6">
        <v>383</v>
      </c>
      <c r="I29" s="7">
        <f t="shared" si="0"/>
        <v>-2.8106230996900194</v>
      </c>
      <c r="J29" s="38">
        <f t="shared" si="1"/>
        <v>5.6752815863568798E-2</v>
      </c>
    </row>
    <row r="30" spans="1:22" ht="15.75" customHeight="1">
      <c r="A30" s="6">
        <v>1</v>
      </c>
      <c r="B30" s="6">
        <v>160</v>
      </c>
      <c r="C30" s="6">
        <v>309</v>
      </c>
      <c r="D30" s="6">
        <v>236</v>
      </c>
      <c r="E30" s="6">
        <v>248</v>
      </c>
      <c r="F30" s="6">
        <v>432</v>
      </c>
      <c r="G30" s="6">
        <v>364</v>
      </c>
      <c r="H30" s="6">
        <v>358</v>
      </c>
      <c r="I30" s="7">
        <f t="shared" si="0"/>
        <v>-1.3722821502000073</v>
      </c>
      <c r="J30" s="38">
        <f t="shared" si="1"/>
        <v>0.20225138095802503</v>
      </c>
    </row>
    <row r="31" spans="1:22" ht="15.75" customHeight="1">
      <c r="A31" s="6">
        <v>1</v>
      </c>
      <c r="B31" s="6">
        <v>158</v>
      </c>
      <c r="C31" s="6">
        <v>319</v>
      </c>
      <c r="D31" s="6">
        <v>246</v>
      </c>
      <c r="E31" s="6">
        <v>268</v>
      </c>
      <c r="F31" s="6">
        <v>442</v>
      </c>
      <c r="G31" s="6">
        <v>371</v>
      </c>
      <c r="H31" s="6">
        <v>364</v>
      </c>
      <c r="I31" s="7">
        <f t="shared" si="0"/>
        <v>3.2269680799991818E-2</v>
      </c>
      <c r="J31" s="38">
        <f t="shared" si="1"/>
        <v>0.50806672020078913</v>
      </c>
    </row>
    <row r="32" spans="1:22" ht="15.75" customHeight="1">
      <c r="A32" s="6">
        <v>1</v>
      </c>
      <c r="B32" s="6">
        <v>165</v>
      </c>
      <c r="C32" s="6">
        <v>325</v>
      </c>
      <c r="D32" s="6">
        <v>242</v>
      </c>
      <c r="E32" s="6">
        <v>250</v>
      </c>
      <c r="F32" s="6">
        <v>448</v>
      </c>
      <c r="G32" s="6">
        <v>378</v>
      </c>
      <c r="H32" s="6">
        <v>365</v>
      </c>
      <c r="I32" s="7">
        <f t="shared" si="0"/>
        <v>-0.61500804760000705</v>
      </c>
      <c r="J32" s="38">
        <f t="shared" si="1"/>
        <v>0.35091764271555609</v>
      </c>
      <c r="K32" s="39"/>
      <c r="L32" s="39"/>
      <c r="M32" s="39"/>
      <c r="N32" s="39"/>
      <c r="O32" s="39"/>
      <c r="P32" s="39"/>
      <c r="Q32" s="39"/>
    </row>
    <row r="33" spans="1:17" ht="15.75" customHeight="1">
      <c r="A33" s="6">
        <v>1</v>
      </c>
      <c r="B33" s="6">
        <v>170</v>
      </c>
      <c r="C33" s="6">
        <v>335</v>
      </c>
      <c r="D33" s="6">
        <v>248</v>
      </c>
      <c r="E33" s="6">
        <v>263</v>
      </c>
      <c r="F33" s="6">
        <v>474</v>
      </c>
      <c r="G33" s="6">
        <v>400</v>
      </c>
      <c r="H33" s="6">
        <v>382</v>
      </c>
      <c r="I33" s="7">
        <f t="shared" si="0"/>
        <v>-0.65003570698999624</v>
      </c>
      <c r="J33" s="38">
        <f t="shared" si="1"/>
        <v>0.3429814908830221</v>
      </c>
      <c r="K33" s="40"/>
      <c r="L33" s="40"/>
      <c r="M33" s="40"/>
      <c r="N33" s="40"/>
      <c r="O33" s="40"/>
      <c r="P33" s="40"/>
      <c r="Q33" s="40"/>
    </row>
    <row r="34" spans="1:17" ht="15.75" customHeight="1">
      <c r="A34" s="6">
        <v>1</v>
      </c>
      <c r="B34" s="6">
        <v>182</v>
      </c>
      <c r="C34" s="6">
        <v>334</v>
      </c>
      <c r="D34" s="6">
        <v>254</v>
      </c>
      <c r="E34" s="6">
        <v>273</v>
      </c>
      <c r="F34" s="6">
        <v>514</v>
      </c>
      <c r="G34" s="6">
        <v>420</v>
      </c>
      <c r="H34" s="6">
        <v>407</v>
      </c>
      <c r="I34" s="7">
        <f t="shared" si="0"/>
        <v>-0.51147041055000386</v>
      </c>
      <c r="J34" s="38">
        <f t="shared" si="1"/>
        <v>0.37484889028192586</v>
      </c>
      <c r="K34" s="40"/>
      <c r="L34" s="40"/>
      <c r="M34" s="40"/>
      <c r="N34" s="40"/>
      <c r="O34" s="40"/>
      <c r="P34" s="40"/>
      <c r="Q34" s="40"/>
    </row>
    <row r="35" spans="1:17" ht="15.75" customHeight="1">
      <c r="A35" s="6">
        <v>1</v>
      </c>
      <c r="B35" s="6">
        <v>165</v>
      </c>
      <c r="C35" s="6">
        <v>307</v>
      </c>
      <c r="D35" s="6">
        <v>230</v>
      </c>
      <c r="E35" s="6">
        <v>248</v>
      </c>
      <c r="F35" s="6">
        <v>452</v>
      </c>
      <c r="G35" s="6">
        <v>363</v>
      </c>
      <c r="H35" s="6">
        <v>355</v>
      </c>
      <c r="I35" s="7">
        <f t="shared" si="0"/>
        <v>-2.8074355030400113</v>
      </c>
      <c r="J35" s="38">
        <f t="shared" si="1"/>
        <v>5.6923695366079968E-2</v>
      </c>
      <c r="K35" s="40"/>
      <c r="L35" s="40"/>
      <c r="M35" s="40"/>
      <c r="N35" s="40"/>
      <c r="O35" s="40"/>
      <c r="P35" s="40"/>
      <c r="Q35" s="40"/>
    </row>
    <row r="36" spans="1:17" ht="15.75" customHeight="1">
      <c r="A36" s="6">
        <v>1</v>
      </c>
      <c r="B36" s="6">
        <v>163</v>
      </c>
      <c r="C36" s="6">
        <v>297</v>
      </c>
      <c r="D36" s="6">
        <v>240</v>
      </c>
      <c r="E36" s="6">
        <v>260</v>
      </c>
      <c r="F36" s="6">
        <v>435</v>
      </c>
      <c r="G36" s="6">
        <v>356</v>
      </c>
      <c r="H36" s="6">
        <v>356</v>
      </c>
      <c r="I36" s="7">
        <f t="shared" si="0"/>
        <v>-1.5306918527500031</v>
      </c>
      <c r="J36" s="38">
        <f t="shared" si="1"/>
        <v>0.1778924820229304</v>
      </c>
      <c r="K36" s="41"/>
      <c r="L36" s="41"/>
      <c r="M36" s="41"/>
      <c r="N36" s="41"/>
      <c r="O36" s="41"/>
      <c r="P36" s="41"/>
      <c r="Q36" s="41"/>
    </row>
    <row r="37" spans="1:17" ht="15.75" customHeight="1">
      <c r="A37" s="6">
        <v>1</v>
      </c>
      <c r="B37" s="6">
        <v>143</v>
      </c>
      <c r="C37" s="6">
        <v>282</v>
      </c>
      <c r="D37" s="6">
        <v>216</v>
      </c>
      <c r="E37" s="6">
        <v>233</v>
      </c>
      <c r="F37" s="6">
        <v>398</v>
      </c>
      <c r="G37" s="6">
        <v>334</v>
      </c>
      <c r="H37" s="6">
        <v>318</v>
      </c>
      <c r="I37" s="7">
        <f t="shared" si="0"/>
        <v>-6.8422173504100101</v>
      </c>
      <c r="J37" s="38">
        <f t="shared" si="1"/>
        <v>1.0665943958586748E-3</v>
      </c>
      <c r="K37" s="41"/>
      <c r="L37" s="41"/>
      <c r="M37" s="41"/>
      <c r="N37" s="41"/>
      <c r="O37" s="41"/>
      <c r="P37" s="41"/>
      <c r="Q37" s="41"/>
    </row>
    <row r="38" spans="1:17" ht="15.75" customHeight="1">
      <c r="A38" s="6">
        <v>1</v>
      </c>
      <c r="B38" s="6">
        <v>154</v>
      </c>
      <c r="C38" s="6">
        <v>297</v>
      </c>
      <c r="D38" s="6">
        <v>228</v>
      </c>
      <c r="E38" s="6">
        <v>248</v>
      </c>
      <c r="F38" s="6">
        <v>423</v>
      </c>
      <c r="G38" s="6">
        <v>344</v>
      </c>
      <c r="H38" s="6">
        <v>334</v>
      </c>
      <c r="I38" s="7">
        <f t="shared" si="0"/>
        <v>-3.7381411718300015</v>
      </c>
      <c r="J38" s="38">
        <f t="shared" si="1"/>
        <v>2.3245105031278357E-2</v>
      </c>
      <c r="K38" s="41"/>
      <c r="L38" s="41"/>
      <c r="M38" s="41"/>
      <c r="N38" s="41"/>
      <c r="O38" s="41"/>
      <c r="P38" s="41"/>
      <c r="Q38" s="41"/>
    </row>
    <row r="39" spans="1:17" ht="15.75" customHeight="1">
      <c r="A39" s="6">
        <v>1</v>
      </c>
      <c r="B39" s="6">
        <v>171</v>
      </c>
      <c r="C39" s="6">
        <v>342</v>
      </c>
      <c r="D39" s="6">
        <v>272</v>
      </c>
      <c r="E39" s="6">
        <v>290</v>
      </c>
      <c r="F39" s="6">
        <v>485</v>
      </c>
      <c r="G39" s="6">
        <v>418</v>
      </c>
      <c r="H39" s="6">
        <v>407</v>
      </c>
      <c r="I39" s="7">
        <f t="shared" si="0"/>
        <v>2.6971614864299909</v>
      </c>
      <c r="J39" s="38">
        <f t="shared" si="1"/>
        <v>0.93685894182749252</v>
      </c>
      <c r="K39" s="41"/>
      <c r="L39" s="41"/>
      <c r="M39" s="41"/>
      <c r="N39" s="41"/>
      <c r="O39" s="41"/>
      <c r="P39" s="41"/>
      <c r="Q39" s="41"/>
    </row>
    <row r="40" spans="1:17" ht="15.75" customHeight="1">
      <c r="A40" s="6">
        <v>1</v>
      </c>
      <c r="B40" s="6">
        <v>162</v>
      </c>
      <c r="C40" s="6">
        <v>303</v>
      </c>
      <c r="D40" s="6">
        <v>237</v>
      </c>
      <c r="E40" s="6">
        <v>262</v>
      </c>
      <c r="F40" s="6">
        <v>433</v>
      </c>
      <c r="G40" s="6">
        <v>367</v>
      </c>
      <c r="H40" s="6">
        <v>364</v>
      </c>
      <c r="I40" s="7">
        <f t="shared" si="0"/>
        <v>-1.7113114665299989</v>
      </c>
      <c r="J40" s="38">
        <f t="shared" si="1"/>
        <v>0.15299368989701848</v>
      </c>
      <c r="K40" s="41"/>
      <c r="L40" s="41"/>
      <c r="M40" s="41"/>
      <c r="N40" s="41"/>
      <c r="O40" s="41"/>
      <c r="P40" s="41"/>
      <c r="Q40" s="41"/>
    </row>
    <row r="41" spans="1:17" ht="15.75" customHeight="1">
      <c r="A41" s="6">
        <v>1</v>
      </c>
      <c r="B41" s="6">
        <v>150</v>
      </c>
      <c r="C41" s="6">
        <v>308</v>
      </c>
      <c r="D41" s="6">
        <v>220</v>
      </c>
      <c r="E41" s="6">
        <v>247</v>
      </c>
      <c r="F41" s="6">
        <v>383</v>
      </c>
      <c r="G41" s="6">
        <v>352</v>
      </c>
      <c r="H41" s="6">
        <v>341</v>
      </c>
      <c r="I41" s="7">
        <f t="shared" si="0"/>
        <v>-2.6560482932600067</v>
      </c>
      <c r="J41" s="38">
        <f t="shared" si="1"/>
        <v>6.5617203335682994E-2</v>
      </c>
    </row>
    <row r="42" spans="1:17" ht="15.75" customHeight="1">
      <c r="A42" s="6">
        <v>1</v>
      </c>
      <c r="B42" s="6">
        <v>157</v>
      </c>
      <c r="C42" s="6">
        <v>288</v>
      </c>
      <c r="D42" s="6">
        <v>201</v>
      </c>
      <c r="E42" s="6">
        <v>215</v>
      </c>
      <c r="F42" s="6">
        <v>429</v>
      </c>
      <c r="G42" s="6">
        <v>363</v>
      </c>
      <c r="H42" s="6">
        <v>350</v>
      </c>
      <c r="I42" s="7">
        <f t="shared" si="0"/>
        <v>-7.6664992408000145</v>
      </c>
      <c r="J42" s="38">
        <f t="shared" si="1"/>
        <v>4.6803504357968457E-4</v>
      </c>
    </row>
    <row r="43" spans="1:17" ht="15.75" customHeight="1">
      <c r="A43" s="6">
        <v>1</v>
      </c>
      <c r="B43" s="6">
        <v>158</v>
      </c>
      <c r="C43" s="6">
        <v>314</v>
      </c>
      <c r="D43" s="6">
        <v>239</v>
      </c>
      <c r="E43" s="6">
        <v>263</v>
      </c>
      <c r="F43" s="6">
        <v>432</v>
      </c>
      <c r="G43" s="6">
        <v>371</v>
      </c>
      <c r="H43" s="6">
        <v>358</v>
      </c>
      <c r="I43" s="7">
        <f t="shared" si="0"/>
        <v>-1.9520172806300025</v>
      </c>
      <c r="J43" s="38">
        <f t="shared" si="1"/>
        <v>0.12433356081728449</v>
      </c>
    </row>
    <row r="44" spans="1:17" ht="15.75" customHeight="1">
      <c r="A44" s="6">
        <v>1</v>
      </c>
      <c r="B44" s="6">
        <v>162</v>
      </c>
      <c r="C44" s="6">
        <v>306</v>
      </c>
      <c r="D44" s="6">
        <v>250</v>
      </c>
      <c r="E44" s="6">
        <v>268</v>
      </c>
      <c r="F44" s="6">
        <v>444</v>
      </c>
      <c r="G44" s="6">
        <v>355</v>
      </c>
      <c r="H44" s="6">
        <v>352</v>
      </c>
      <c r="I44" s="7">
        <f t="shared" si="0"/>
        <v>-0.32705866266000072</v>
      </c>
      <c r="J44" s="38">
        <f t="shared" si="1"/>
        <v>0.41895646747373883</v>
      </c>
    </row>
    <row r="45" spans="1:17" ht="15.75" customHeight="1">
      <c r="A45" s="6">
        <v>1</v>
      </c>
      <c r="B45" s="6">
        <v>159</v>
      </c>
      <c r="C45" s="6">
        <v>310</v>
      </c>
      <c r="D45" s="6">
        <v>238</v>
      </c>
      <c r="E45" s="6">
        <v>255</v>
      </c>
      <c r="F45" s="6">
        <v>449</v>
      </c>
      <c r="G45" s="6">
        <v>362</v>
      </c>
      <c r="H45" s="6">
        <v>352</v>
      </c>
      <c r="I45" s="7">
        <f t="shared" si="0"/>
        <v>-2.1048829034200054</v>
      </c>
      <c r="J45" s="38">
        <f t="shared" si="1"/>
        <v>0.10862313392730816</v>
      </c>
    </row>
    <row r="46" spans="1:17" ht="15.75" customHeight="1">
      <c r="A46" s="6">
        <v>2</v>
      </c>
      <c r="B46" s="6">
        <v>169</v>
      </c>
      <c r="C46" s="6">
        <v>337</v>
      </c>
      <c r="D46" s="6">
        <v>254</v>
      </c>
      <c r="E46" s="6">
        <v>273</v>
      </c>
      <c r="F46" s="6">
        <v>460</v>
      </c>
      <c r="G46" s="6">
        <v>396</v>
      </c>
      <c r="H46" s="6">
        <v>385</v>
      </c>
      <c r="I46" s="7">
        <f t="shared" si="0"/>
        <v>1.4866829693899959</v>
      </c>
      <c r="J46" s="38">
        <f t="shared" si="1"/>
        <v>0.81557988236876333</v>
      </c>
    </row>
    <row r="47" spans="1:17" ht="15.75" customHeight="1">
      <c r="A47" s="6">
        <v>2</v>
      </c>
      <c r="B47" s="6">
        <v>153</v>
      </c>
      <c r="C47" s="6">
        <v>296</v>
      </c>
      <c r="D47" s="6">
        <v>223</v>
      </c>
      <c r="E47" s="6">
        <v>243</v>
      </c>
      <c r="F47" s="6">
        <v>407</v>
      </c>
      <c r="G47" s="6">
        <v>337</v>
      </c>
      <c r="H47" s="6">
        <v>338</v>
      </c>
      <c r="I47" s="7">
        <f t="shared" si="0"/>
        <v>-1.9932906092200042</v>
      </c>
      <c r="J47" s="38">
        <f t="shared" si="1"/>
        <v>0.11990916676290302</v>
      </c>
    </row>
    <row r="48" spans="1:17" ht="15.75" customHeight="1">
      <c r="A48" s="6">
        <v>2</v>
      </c>
      <c r="B48" s="6">
        <v>175</v>
      </c>
      <c r="C48" s="6">
        <v>339</v>
      </c>
      <c r="D48" s="6">
        <v>256</v>
      </c>
      <c r="E48" s="6">
        <v>271</v>
      </c>
      <c r="F48" s="6">
        <v>470</v>
      </c>
      <c r="G48" s="6">
        <v>390</v>
      </c>
      <c r="H48" s="6">
        <v>381</v>
      </c>
      <c r="I48" s="7">
        <f t="shared" si="0"/>
        <v>2.164006899550003</v>
      </c>
      <c r="J48" s="38">
        <f t="shared" si="1"/>
        <v>0.89697043350080052</v>
      </c>
    </row>
    <row r="49" spans="1:10" ht="15.75" customHeight="1">
      <c r="A49" s="6">
        <v>2</v>
      </c>
      <c r="B49" s="6">
        <v>179</v>
      </c>
      <c r="C49" s="6">
        <v>343</v>
      </c>
      <c r="D49" s="6">
        <v>242</v>
      </c>
      <c r="E49" s="6">
        <v>263</v>
      </c>
      <c r="F49" s="6">
        <v>464</v>
      </c>
      <c r="G49" s="6">
        <v>378</v>
      </c>
      <c r="H49" s="6">
        <v>371</v>
      </c>
      <c r="I49" s="7">
        <f t="shared" si="0"/>
        <v>2.1441879379700026</v>
      </c>
      <c r="J49" s="38">
        <f t="shared" si="1"/>
        <v>0.89512441134106779</v>
      </c>
    </row>
    <row r="50" spans="1:10" ht="15.75" customHeight="1">
      <c r="A50" s="6">
        <v>2</v>
      </c>
      <c r="B50" s="6">
        <v>179</v>
      </c>
      <c r="C50" s="6">
        <v>352</v>
      </c>
      <c r="D50" s="6">
        <v>253</v>
      </c>
      <c r="E50" s="6">
        <v>269</v>
      </c>
      <c r="F50" s="6">
        <v>484</v>
      </c>
      <c r="G50" s="6">
        <v>407</v>
      </c>
      <c r="H50" s="6">
        <v>397</v>
      </c>
      <c r="I50" s="7">
        <f t="shared" si="0"/>
        <v>2.8376995273700061</v>
      </c>
      <c r="J50" s="38">
        <f t="shared" si="1"/>
        <v>0.94467936181979617</v>
      </c>
    </row>
    <row r="51" spans="1:10" ht="15.75" customHeight="1">
      <c r="A51" s="6">
        <v>2</v>
      </c>
      <c r="B51" s="6">
        <v>198</v>
      </c>
      <c r="C51" s="6">
        <v>354</v>
      </c>
      <c r="D51" s="6">
        <v>263</v>
      </c>
      <c r="E51" s="6">
        <v>292</v>
      </c>
      <c r="F51" s="6">
        <v>508</v>
      </c>
      <c r="G51" s="6">
        <v>417</v>
      </c>
      <c r="H51" s="6">
        <v>412</v>
      </c>
      <c r="I51" s="7">
        <f t="shared" si="0"/>
        <v>3.9681109484599801</v>
      </c>
      <c r="J51" s="38">
        <f t="shared" si="1"/>
        <v>0.9814417995153728</v>
      </c>
    </row>
    <row r="52" spans="1:10" ht="15.75" customHeight="1">
      <c r="A52" s="6">
        <v>2</v>
      </c>
      <c r="B52" s="6">
        <v>173</v>
      </c>
      <c r="C52" s="6">
        <v>327</v>
      </c>
      <c r="D52" s="6">
        <v>256</v>
      </c>
      <c r="E52" s="6">
        <v>276</v>
      </c>
      <c r="F52" s="6">
        <v>463</v>
      </c>
      <c r="G52" s="6">
        <v>383</v>
      </c>
      <c r="H52" s="6">
        <v>387</v>
      </c>
      <c r="I52" s="7">
        <f t="shared" si="0"/>
        <v>3.0832130487699985</v>
      </c>
      <c r="J52" s="38">
        <f t="shared" si="1"/>
        <v>0.95619496430218587</v>
      </c>
    </row>
    <row r="53" spans="1:10" ht="15.75" customHeight="1">
      <c r="A53" s="6">
        <v>2</v>
      </c>
      <c r="B53" s="6">
        <v>180</v>
      </c>
      <c r="C53" s="6">
        <v>357</v>
      </c>
      <c r="D53" s="6">
        <v>268</v>
      </c>
      <c r="E53" s="6">
        <v>278</v>
      </c>
      <c r="F53" s="6">
        <v>494</v>
      </c>
      <c r="G53" s="6">
        <v>401</v>
      </c>
      <c r="H53" s="6">
        <v>390</v>
      </c>
      <c r="I53" s="7">
        <f t="shared" si="0"/>
        <v>4.3672693008600021</v>
      </c>
      <c r="J53" s="38">
        <f t="shared" si="1"/>
        <v>0.98747307992394517</v>
      </c>
    </row>
    <row r="54" spans="1:10" ht="15.75" customHeight="1">
      <c r="A54" s="6">
        <v>2</v>
      </c>
      <c r="B54" s="6">
        <v>178</v>
      </c>
      <c r="C54" s="6">
        <v>344</v>
      </c>
      <c r="D54" s="6">
        <v>254</v>
      </c>
      <c r="E54" s="6">
        <v>269</v>
      </c>
      <c r="F54" s="6">
        <v>464</v>
      </c>
      <c r="G54" s="6">
        <v>371</v>
      </c>
      <c r="H54" s="6">
        <v>366</v>
      </c>
      <c r="I54" s="7">
        <f t="shared" si="0"/>
        <v>3.6653022997099853</v>
      </c>
      <c r="J54" s="38">
        <f t="shared" si="1"/>
        <v>0.97504239336903631</v>
      </c>
    </row>
    <row r="55" spans="1:10" ht="15.75" customHeight="1">
      <c r="A55" s="6">
        <v>2</v>
      </c>
      <c r="B55" s="6">
        <v>175</v>
      </c>
      <c r="C55" s="6">
        <v>339</v>
      </c>
      <c r="D55" s="6">
        <v>245</v>
      </c>
      <c r="E55" s="6">
        <v>272</v>
      </c>
      <c r="F55" s="6">
        <v>456</v>
      </c>
      <c r="G55" s="6">
        <v>374</v>
      </c>
      <c r="H55" s="6">
        <v>366</v>
      </c>
      <c r="I55" s="7">
        <f t="shared" si="0"/>
        <v>1.8536788739599928</v>
      </c>
      <c r="J55" s="38">
        <f t="shared" si="1"/>
        <v>0.8645584665958812</v>
      </c>
    </row>
    <row r="56" spans="1:10" ht="15.75" customHeight="1">
      <c r="A56" s="6">
        <v>2</v>
      </c>
      <c r="B56" s="6">
        <v>177</v>
      </c>
      <c r="C56" s="6">
        <v>343</v>
      </c>
      <c r="D56" s="6">
        <v>250</v>
      </c>
      <c r="E56" s="6">
        <v>266</v>
      </c>
      <c r="F56" s="6">
        <v>483</v>
      </c>
      <c r="G56" s="6">
        <v>361</v>
      </c>
      <c r="H56" s="6">
        <v>365</v>
      </c>
      <c r="I56" s="7">
        <f t="shared" si="0"/>
        <v>4.5554190146299973</v>
      </c>
      <c r="J56" s="38">
        <f t="shared" si="1"/>
        <v>0.98959921778795712</v>
      </c>
    </row>
    <row r="57" spans="1:10" ht="15.75" customHeight="1">
      <c r="A57" s="6">
        <v>2</v>
      </c>
      <c r="B57" s="6">
        <v>180</v>
      </c>
      <c r="C57" s="6">
        <v>353</v>
      </c>
      <c r="D57" s="6">
        <v>260</v>
      </c>
      <c r="E57" s="6">
        <v>281</v>
      </c>
      <c r="F57" s="6">
        <v>490</v>
      </c>
      <c r="G57" s="6">
        <v>420</v>
      </c>
      <c r="H57" s="6">
        <v>415</v>
      </c>
      <c r="I57" s="7">
        <f t="shared" si="0"/>
        <v>3.9857649544099871</v>
      </c>
      <c r="J57" s="38">
        <f t="shared" si="1"/>
        <v>0.98176062781507356</v>
      </c>
    </row>
    <row r="58" spans="1:10" ht="15.75" customHeight="1">
      <c r="A58" s="6">
        <v>2</v>
      </c>
      <c r="B58" s="6">
        <v>170</v>
      </c>
      <c r="C58" s="6">
        <v>303</v>
      </c>
      <c r="D58" s="6">
        <v>235</v>
      </c>
      <c r="E58" s="6">
        <v>249</v>
      </c>
      <c r="F58" s="6">
        <v>435</v>
      </c>
      <c r="G58" s="6">
        <v>366</v>
      </c>
      <c r="H58" s="6">
        <v>361</v>
      </c>
      <c r="I58" s="7">
        <f t="shared" si="0"/>
        <v>-2.1042014429600044</v>
      </c>
      <c r="J58" s="38">
        <f t="shared" si="1"/>
        <v>0.10868913335623487</v>
      </c>
    </row>
    <row r="59" spans="1:10" ht="15.75" customHeight="1">
      <c r="A59" s="6">
        <v>2</v>
      </c>
      <c r="B59" s="6">
        <v>191</v>
      </c>
      <c r="C59" s="6">
        <v>364</v>
      </c>
      <c r="D59" s="6">
        <v>263</v>
      </c>
      <c r="E59" s="6">
        <v>278</v>
      </c>
      <c r="F59" s="6">
        <v>511</v>
      </c>
      <c r="G59" s="6">
        <v>430</v>
      </c>
      <c r="H59" s="6">
        <v>417</v>
      </c>
      <c r="I59" s="7">
        <f t="shared" si="0"/>
        <v>3.7346903390899939</v>
      </c>
      <c r="J59" s="38">
        <f t="shared" si="1"/>
        <v>0.97667641556808504</v>
      </c>
    </row>
    <row r="60" spans="1:10" ht="15.75" customHeight="1">
      <c r="A60" s="6">
        <v>2</v>
      </c>
      <c r="B60" s="6">
        <v>188</v>
      </c>
      <c r="C60" s="6">
        <v>349</v>
      </c>
      <c r="D60" s="6">
        <v>269</v>
      </c>
      <c r="E60" s="6">
        <v>288</v>
      </c>
      <c r="F60" s="6">
        <v>498</v>
      </c>
      <c r="G60" s="6">
        <v>427</v>
      </c>
      <c r="H60" s="6">
        <v>423</v>
      </c>
      <c r="I60" s="7">
        <f t="shared" si="0"/>
        <v>4.1288610588599965</v>
      </c>
      <c r="J60" s="38">
        <f t="shared" si="1"/>
        <v>0.98415393407289431</v>
      </c>
    </row>
    <row r="61" spans="1:10" ht="15.75" customHeight="1">
      <c r="A61" s="6">
        <v>2</v>
      </c>
      <c r="B61" s="6">
        <v>179</v>
      </c>
      <c r="C61" s="6">
        <v>323</v>
      </c>
      <c r="D61" s="6">
        <v>256</v>
      </c>
      <c r="E61" s="6">
        <v>276</v>
      </c>
      <c r="F61" s="6">
        <v>486</v>
      </c>
      <c r="G61" s="6">
        <v>398</v>
      </c>
      <c r="H61" s="6">
        <v>400</v>
      </c>
      <c r="I61" s="7">
        <f t="shared" si="0"/>
        <v>1.643203683139987</v>
      </c>
      <c r="J61" s="38">
        <f t="shared" si="1"/>
        <v>0.83797039186276356</v>
      </c>
    </row>
    <row r="62" spans="1:10" ht="15.75" customHeight="1">
      <c r="A62" s="6">
        <v>2</v>
      </c>
      <c r="B62" s="6">
        <v>180</v>
      </c>
      <c r="C62" s="6">
        <v>350</v>
      </c>
      <c r="D62" s="6">
        <v>263</v>
      </c>
      <c r="E62" s="6">
        <v>280</v>
      </c>
      <c r="F62" s="6">
        <v>480</v>
      </c>
      <c r="G62" s="6">
        <v>419</v>
      </c>
      <c r="H62" s="6">
        <v>418</v>
      </c>
      <c r="I62" s="7">
        <f t="shared" si="0"/>
        <v>4.7595957510199867</v>
      </c>
      <c r="J62" s="38">
        <f t="shared" si="1"/>
        <v>0.99150373239872414</v>
      </c>
    </row>
    <row r="63" spans="1:10" ht="15.75" customHeight="1">
      <c r="A63" s="6">
        <v>2</v>
      </c>
      <c r="B63" s="6">
        <v>181</v>
      </c>
      <c r="C63" s="6">
        <v>350</v>
      </c>
      <c r="D63" s="6">
        <v>263</v>
      </c>
      <c r="E63" s="6">
        <v>282</v>
      </c>
      <c r="F63" s="6">
        <v>488</v>
      </c>
      <c r="G63" s="6">
        <v>391</v>
      </c>
      <c r="H63" s="6">
        <v>381</v>
      </c>
      <c r="I63" s="7">
        <f t="shared" si="0"/>
        <v>3.4690619800599976</v>
      </c>
      <c r="J63" s="38">
        <f t="shared" si="1"/>
        <v>0.96979455312836416</v>
      </c>
    </row>
    <row r="64" spans="1:10" ht="15.75" customHeight="1">
      <c r="A64" s="6">
        <v>2</v>
      </c>
      <c r="B64" s="6">
        <v>178</v>
      </c>
      <c r="C64" s="6">
        <v>337</v>
      </c>
      <c r="D64" s="6">
        <v>272</v>
      </c>
      <c r="E64" s="6">
        <v>272</v>
      </c>
      <c r="F64" s="6">
        <v>475</v>
      </c>
      <c r="G64" s="6">
        <v>393</v>
      </c>
      <c r="H64" s="6">
        <v>390</v>
      </c>
      <c r="I64" s="7">
        <f t="shared" si="0"/>
        <v>4.1654109345499961</v>
      </c>
      <c r="J64" s="38">
        <f t="shared" si="1"/>
        <v>0.98471395586181265</v>
      </c>
    </row>
    <row r="65" spans="1:10" ht="15.75" customHeight="1">
      <c r="A65" s="6">
        <v>2</v>
      </c>
      <c r="B65" s="6">
        <v>172</v>
      </c>
      <c r="C65" s="6">
        <v>344</v>
      </c>
      <c r="D65" s="6">
        <v>255</v>
      </c>
      <c r="E65" s="6">
        <v>281</v>
      </c>
      <c r="F65" s="6">
        <v>470</v>
      </c>
      <c r="G65" s="6">
        <v>400</v>
      </c>
      <c r="H65" s="6">
        <v>393</v>
      </c>
      <c r="I65" s="7">
        <f t="shared" si="0"/>
        <v>2.7721683230099927</v>
      </c>
      <c r="J65" s="38">
        <f t="shared" si="1"/>
        <v>0.94115319157317046</v>
      </c>
    </row>
    <row r="66" spans="1:10" ht="15.75" customHeight="1">
      <c r="A66" s="6">
        <v>2</v>
      </c>
      <c r="B66" s="6">
        <v>188</v>
      </c>
      <c r="C66" s="6">
        <v>360</v>
      </c>
      <c r="D66" s="6">
        <v>269</v>
      </c>
      <c r="E66" s="6">
        <v>283</v>
      </c>
      <c r="F66" s="6">
        <v>510</v>
      </c>
      <c r="G66" s="6">
        <v>422</v>
      </c>
      <c r="H66" s="6">
        <v>416</v>
      </c>
      <c r="I66" s="7">
        <f t="shared" si="0"/>
        <v>5.0259544232899884</v>
      </c>
      <c r="J66" s="38">
        <f t="shared" si="1"/>
        <v>0.9934775048391663</v>
      </c>
    </row>
    <row r="67" spans="1:10" ht="15.75" customHeight="1">
      <c r="A67" s="6">
        <v>2</v>
      </c>
      <c r="B67" s="6">
        <v>189</v>
      </c>
      <c r="C67" s="6">
        <v>347</v>
      </c>
      <c r="D67" s="6">
        <v>272</v>
      </c>
      <c r="E67" s="6">
        <v>283</v>
      </c>
      <c r="F67" s="6">
        <v>547</v>
      </c>
      <c r="G67" s="6">
        <v>432</v>
      </c>
      <c r="H67" s="6">
        <v>445</v>
      </c>
      <c r="I67" s="7">
        <f t="shared" si="0"/>
        <v>6.1253657639399819</v>
      </c>
      <c r="J67" s="38">
        <f t="shared" si="1"/>
        <v>0.99781808002599726</v>
      </c>
    </row>
    <row r="68" spans="1:10" ht="15.75" customHeight="1">
      <c r="A68" s="6">
        <v>2</v>
      </c>
      <c r="B68" s="6">
        <v>177</v>
      </c>
      <c r="C68" s="6">
        <v>330</v>
      </c>
      <c r="D68" s="6">
        <v>246</v>
      </c>
      <c r="E68" s="6">
        <v>262</v>
      </c>
      <c r="F68" s="6">
        <v>462</v>
      </c>
      <c r="G68" s="6">
        <v>386</v>
      </c>
      <c r="H68" s="6">
        <v>370</v>
      </c>
      <c r="I68" s="7">
        <f t="shared" si="0"/>
        <v>-0.66528276376001827</v>
      </c>
      <c r="J68" s="38">
        <f t="shared" si="1"/>
        <v>0.33955391227669107</v>
      </c>
    </row>
    <row r="69" spans="1:10" ht="15.75" customHeight="1">
      <c r="A69" s="6">
        <v>2</v>
      </c>
      <c r="B69" s="6">
        <v>166</v>
      </c>
      <c r="C69" s="6">
        <v>322</v>
      </c>
      <c r="D69" s="6">
        <v>242</v>
      </c>
      <c r="E69" s="6">
        <v>258</v>
      </c>
      <c r="F69" s="6">
        <v>442</v>
      </c>
      <c r="G69" s="6">
        <v>373</v>
      </c>
      <c r="H69" s="6">
        <v>374</v>
      </c>
      <c r="I69" s="7">
        <f t="shared" si="0"/>
        <v>1.4798286041399962</v>
      </c>
      <c r="J69" s="38">
        <f t="shared" si="1"/>
        <v>0.8145466909792437</v>
      </c>
    </row>
    <row r="70" spans="1:10" ht="15.75" customHeight="1">
      <c r="A70" s="6">
        <v>2</v>
      </c>
      <c r="B70" s="6">
        <v>186</v>
      </c>
      <c r="C70" s="6">
        <v>332</v>
      </c>
      <c r="D70" s="6">
        <v>267</v>
      </c>
      <c r="E70" s="6">
        <v>283</v>
      </c>
      <c r="F70" s="6">
        <v>478</v>
      </c>
      <c r="G70" s="6">
        <v>391</v>
      </c>
      <c r="H70" s="6">
        <v>388</v>
      </c>
      <c r="I70" s="7">
        <f t="shared" si="0"/>
        <v>2.9925005920300052</v>
      </c>
      <c r="J70" s="38">
        <f t="shared" si="1"/>
        <v>0.95223417640902808</v>
      </c>
    </row>
    <row r="71" spans="1:10" ht="15.75" customHeight="1">
      <c r="A71" s="6">
        <v>2</v>
      </c>
      <c r="B71" s="6">
        <v>177</v>
      </c>
      <c r="C71" s="6">
        <v>322</v>
      </c>
      <c r="D71" s="6">
        <v>245</v>
      </c>
      <c r="E71" s="6">
        <v>265</v>
      </c>
      <c r="F71" s="6">
        <v>457</v>
      </c>
      <c r="G71" s="6">
        <v>397</v>
      </c>
      <c r="H71" s="6">
        <v>395</v>
      </c>
      <c r="I71" s="7">
        <f t="shared" ref="I71:I92" si="2">O$15+O$16*C71+O$17*D71+O$18*E71+O$19*F71+O$20*G71+O$21*H71</f>
        <v>0.55203024787999766</v>
      </c>
      <c r="J71" s="38">
        <f t="shared" ref="J71:J92" si="3">EXP(I71)/(1+EXP(I71))</f>
        <v>0.63460649563409843</v>
      </c>
    </row>
    <row r="72" spans="1:10" ht="15.75" customHeight="1">
      <c r="A72" s="6">
        <v>2</v>
      </c>
      <c r="B72" s="6">
        <v>176</v>
      </c>
      <c r="C72" s="6">
        <v>332</v>
      </c>
      <c r="D72" s="6">
        <v>259</v>
      </c>
      <c r="E72" s="6">
        <v>274</v>
      </c>
      <c r="F72" s="6">
        <v>458</v>
      </c>
      <c r="G72" s="6">
        <v>382</v>
      </c>
      <c r="H72" s="6">
        <v>378</v>
      </c>
      <c r="I72" s="7">
        <f t="shared" si="2"/>
        <v>2.7161879073199913</v>
      </c>
      <c r="J72" s="38">
        <f t="shared" si="3"/>
        <v>0.93797512454124488</v>
      </c>
    </row>
    <row r="73" spans="1:10" ht="15.75" customHeight="1">
      <c r="A73" s="6">
        <v>2</v>
      </c>
      <c r="B73" s="6">
        <v>180</v>
      </c>
      <c r="C73" s="6">
        <v>323</v>
      </c>
      <c r="D73" s="6">
        <v>251</v>
      </c>
      <c r="E73" s="6">
        <v>275</v>
      </c>
      <c r="F73" s="6">
        <v>448</v>
      </c>
      <c r="G73" s="6">
        <v>390</v>
      </c>
      <c r="H73" s="6">
        <v>387</v>
      </c>
      <c r="I73" s="7">
        <f t="shared" si="2"/>
        <v>1.170381712210002</v>
      </c>
      <c r="J73" s="38">
        <f t="shared" si="3"/>
        <v>0.76321400507260873</v>
      </c>
    </row>
    <row r="74" spans="1:10" ht="15.75" customHeight="1">
      <c r="A74" s="6">
        <v>2</v>
      </c>
      <c r="B74" s="6">
        <v>173</v>
      </c>
      <c r="C74" s="6">
        <v>335</v>
      </c>
      <c r="D74" s="6">
        <v>253</v>
      </c>
      <c r="E74" s="6">
        <v>273</v>
      </c>
      <c r="F74" s="6">
        <v>497</v>
      </c>
      <c r="G74" s="6">
        <v>404</v>
      </c>
      <c r="H74" s="6">
        <v>389</v>
      </c>
      <c r="I74" s="7">
        <f t="shared" si="2"/>
        <v>-0.28694843242000445</v>
      </c>
      <c r="J74" s="38">
        <f t="shared" si="3"/>
        <v>0.42875110492548191</v>
      </c>
    </row>
    <row r="75" spans="1:10" ht="15.75" customHeight="1">
      <c r="A75" s="6">
        <v>2</v>
      </c>
      <c r="B75" s="6">
        <v>175</v>
      </c>
      <c r="C75" s="6">
        <v>330</v>
      </c>
      <c r="D75" s="6">
        <v>253</v>
      </c>
      <c r="E75" s="6">
        <v>274</v>
      </c>
      <c r="F75" s="6">
        <v>470</v>
      </c>
      <c r="G75" s="6">
        <v>384</v>
      </c>
      <c r="H75" s="6">
        <v>382</v>
      </c>
      <c r="I75" s="7">
        <f t="shared" si="2"/>
        <v>2.0569138763599994</v>
      </c>
      <c r="J75" s="38">
        <f t="shared" si="3"/>
        <v>0.88664436548440539</v>
      </c>
    </row>
    <row r="76" spans="1:10" ht="15.75" customHeight="1">
      <c r="A76" s="6">
        <v>2</v>
      </c>
      <c r="B76" s="6">
        <v>169</v>
      </c>
      <c r="C76" s="6">
        <v>313</v>
      </c>
      <c r="D76" s="6">
        <v>252</v>
      </c>
      <c r="E76" s="6">
        <v>265</v>
      </c>
      <c r="F76" s="6">
        <v>472</v>
      </c>
      <c r="G76" s="6">
        <v>391</v>
      </c>
      <c r="H76" s="6">
        <v>385</v>
      </c>
      <c r="I76" s="7">
        <f t="shared" si="2"/>
        <v>-0.7911040657900088</v>
      </c>
      <c r="J76" s="38">
        <f t="shared" si="3"/>
        <v>0.31193165425866759</v>
      </c>
    </row>
    <row r="77" spans="1:10" ht="15.75" customHeight="1">
      <c r="A77" s="6">
        <v>2</v>
      </c>
      <c r="B77" s="6">
        <v>175</v>
      </c>
      <c r="C77" s="6">
        <v>336</v>
      </c>
      <c r="D77" s="6">
        <v>256</v>
      </c>
      <c r="E77" s="6">
        <v>274</v>
      </c>
      <c r="F77" s="6">
        <v>464</v>
      </c>
      <c r="G77" s="6">
        <v>388</v>
      </c>
      <c r="H77" s="6">
        <v>377</v>
      </c>
      <c r="I77" s="7">
        <f t="shared" si="2"/>
        <v>1.5679681700399897</v>
      </c>
      <c r="J77" s="38">
        <f t="shared" si="3"/>
        <v>0.82749376190324264</v>
      </c>
    </row>
    <row r="78" spans="1:10" ht="15.75" customHeight="1">
      <c r="A78" s="6">
        <v>2</v>
      </c>
      <c r="B78" s="6">
        <v>181</v>
      </c>
      <c r="C78" s="6">
        <v>390</v>
      </c>
      <c r="D78" s="6">
        <v>284</v>
      </c>
      <c r="E78" s="6">
        <v>303</v>
      </c>
      <c r="F78" s="6">
        <v>521</v>
      </c>
      <c r="G78" s="6">
        <v>440</v>
      </c>
      <c r="H78" s="6">
        <v>435</v>
      </c>
      <c r="I78" s="7">
        <f t="shared" si="2"/>
        <v>9.434383473479997</v>
      </c>
      <c r="J78" s="38">
        <f t="shared" si="3"/>
        <v>0.9999200783196428</v>
      </c>
    </row>
    <row r="79" spans="1:10" ht="15.75" customHeight="1">
      <c r="A79" s="6">
        <v>2</v>
      </c>
      <c r="B79" s="6">
        <v>193</v>
      </c>
      <c r="C79" s="6">
        <v>356</v>
      </c>
      <c r="D79" s="6">
        <v>297</v>
      </c>
      <c r="E79" s="6">
        <v>318</v>
      </c>
      <c r="F79" s="6">
        <v>522</v>
      </c>
      <c r="G79" s="6">
        <v>451</v>
      </c>
      <c r="H79" s="6">
        <v>433</v>
      </c>
      <c r="I79" s="7">
        <f t="shared" si="2"/>
        <v>3.9251004978399919</v>
      </c>
      <c r="J79" s="38">
        <f t="shared" si="3"/>
        <v>0.98064197739750469</v>
      </c>
    </row>
    <row r="80" spans="1:10" ht="15.75" customHeight="1">
      <c r="A80" s="6">
        <v>2</v>
      </c>
      <c r="B80" s="6">
        <v>182</v>
      </c>
      <c r="C80" s="6">
        <v>362</v>
      </c>
      <c r="D80" s="6">
        <v>275</v>
      </c>
      <c r="E80" s="6">
        <v>293</v>
      </c>
      <c r="F80" s="6">
        <v>499</v>
      </c>
      <c r="G80" s="6">
        <v>424</v>
      </c>
      <c r="H80" s="6">
        <v>405</v>
      </c>
      <c r="I80" s="7">
        <f t="shared" si="2"/>
        <v>3.6477960714399984</v>
      </c>
      <c r="J80" s="38">
        <f t="shared" si="3"/>
        <v>0.97461282270193417</v>
      </c>
    </row>
    <row r="81" spans="1:10" ht="15.75" customHeight="1">
      <c r="A81" s="6">
        <v>2</v>
      </c>
      <c r="B81" s="6">
        <v>169</v>
      </c>
      <c r="C81" s="6">
        <v>322</v>
      </c>
      <c r="D81" s="6">
        <v>249</v>
      </c>
      <c r="E81" s="6">
        <v>266</v>
      </c>
      <c r="F81" s="6">
        <v>426</v>
      </c>
      <c r="G81" s="6">
        <v>366</v>
      </c>
      <c r="H81" s="6">
        <v>356</v>
      </c>
      <c r="I81" s="7">
        <f t="shared" si="2"/>
        <v>0.52068462015999728</v>
      </c>
      <c r="J81" s="38">
        <f t="shared" si="3"/>
        <v>0.62730783946379354</v>
      </c>
    </row>
    <row r="82" spans="1:10" ht="16">
      <c r="A82" s="6">
        <v>2</v>
      </c>
      <c r="B82" s="6">
        <v>180</v>
      </c>
      <c r="C82" s="6">
        <v>337</v>
      </c>
      <c r="D82" s="6">
        <v>265</v>
      </c>
      <c r="E82" s="6">
        <v>281</v>
      </c>
      <c r="F82" s="6">
        <v>482</v>
      </c>
      <c r="G82" s="6">
        <v>412</v>
      </c>
      <c r="H82" s="6">
        <v>399</v>
      </c>
      <c r="I82" s="7">
        <f t="shared" si="2"/>
        <v>1.3902059606899968</v>
      </c>
      <c r="J82" s="38">
        <f t="shared" si="3"/>
        <v>0.80062512156658006</v>
      </c>
    </row>
    <row r="83" spans="1:10" ht="16">
      <c r="A83" s="6">
        <v>2</v>
      </c>
      <c r="B83" s="6">
        <v>185</v>
      </c>
      <c r="C83" s="6">
        <v>363</v>
      </c>
      <c r="D83" s="6">
        <v>286</v>
      </c>
      <c r="E83" s="6">
        <v>302</v>
      </c>
      <c r="F83" s="6">
        <v>520</v>
      </c>
      <c r="G83" s="6">
        <v>429</v>
      </c>
      <c r="H83" s="6">
        <v>420</v>
      </c>
      <c r="I83" s="7">
        <f t="shared" si="2"/>
        <v>5.8597382981599964</v>
      </c>
      <c r="J83" s="38">
        <f t="shared" si="3"/>
        <v>0.99715612075898763</v>
      </c>
    </row>
    <row r="84" spans="1:10" ht="16">
      <c r="A84" s="6">
        <v>2</v>
      </c>
      <c r="B84" s="6">
        <v>180</v>
      </c>
      <c r="C84" s="6">
        <v>355</v>
      </c>
      <c r="D84" s="6">
        <v>274</v>
      </c>
      <c r="E84" s="6">
        <v>292</v>
      </c>
      <c r="F84" s="6">
        <v>490</v>
      </c>
      <c r="G84" s="6">
        <v>422</v>
      </c>
      <c r="H84" s="6">
        <v>424</v>
      </c>
      <c r="I84" s="7">
        <f t="shared" si="2"/>
        <v>6.4637464423799997</v>
      </c>
      <c r="J84" s="38">
        <f t="shared" si="3"/>
        <v>0.99844348226306245</v>
      </c>
    </row>
    <row r="85" spans="1:10" ht="16">
      <c r="A85" s="6">
        <v>2</v>
      </c>
      <c r="B85" s="6">
        <v>170</v>
      </c>
      <c r="C85" s="6">
        <v>378</v>
      </c>
      <c r="D85" s="6">
        <v>272</v>
      </c>
      <c r="E85" s="6">
        <v>291</v>
      </c>
      <c r="F85" s="6">
        <v>512</v>
      </c>
      <c r="G85" s="6">
        <v>404</v>
      </c>
      <c r="H85" s="6">
        <v>390</v>
      </c>
      <c r="I85" s="7">
        <f t="shared" si="2"/>
        <v>6.23321916866999</v>
      </c>
      <c r="J85" s="38">
        <f t="shared" si="3"/>
        <v>0.99804072420498202</v>
      </c>
    </row>
    <row r="86" spans="1:10" ht="16">
      <c r="A86" s="6">
        <v>2</v>
      </c>
      <c r="B86" s="6">
        <v>180</v>
      </c>
      <c r="C86" s="6">
        <v>370</v>
      </c>
      <c r="D86" s="6">
        <v>278</v>
      </c>
      <c r="E86" s="6">
        <v>292</v>
      </c>
      <c r="F86" s="6">
        <v>523</v>
      </c>
      <c r="G86" s="6">
        <v>429</v>
      </c>
      <c r="H86" s="6">
        <v>420</v>
      </c>
      <c r="I86" s="7">
        <f t="shared" si="2"/>
        <v>6.0702521159099945</v>
      </c>
      <c r="J86" s="38">
        <f t="shared" si="3"/>
        <v>0.99769473592100189</v>
      </c>
    </row>
    <row r="87" spans="1:10" ht="16">
      <c r="A87" s="6">
        <v>2</v>
      </c>
      <c r="B87" s="6">
        <v>175</v>
      </c>
      <c r="C87" s="6">
        <v>333</v>
      </c>
      <c r="D87" s="6">
        <v>260</v>
      </c>
      <c r="E87" s="6">
        <v>273</v>
      </c>
      <c r="F87" s="6">
        <v>484</v>
      </c>
      <c r="G87" s="6">
        <v>398</v>
      </c>
      <c r="H87" s="6">
        <v>386</v>
      </c>
      <c r="I87" s="7">
        <f t="shared" si="2"/>
        <v>0.89429205048998028</v>
      </c>
      <c r="J87" s="38">
        <f t="shared" si="3"/>
        <v>0.70977510635719521</v>
      </c>
    </row>
    <row r="88" spans="1:10" ht="16">
      <c r="A88" s="6">
        <v>2</v>
      </c>
      <c r="B88" s="6">
        <v>168</v>
      </c>
      <c r="C88" s="6">
        <v>342</v>
      </c>
      <c r="D88" s="6">
        <v>262</v>
      </c>
      <c r="E88" s="6">
        <v>280</v>
      </c>
      <c r="F88" s="6">
        <v>484</v>
      </c>
      <c r="G88" s="6">
        <v>404</v>
      </c>
      <c r="H88" s="6">
        <v>385</v>
      </c>
      <c r="I88" s="7">
        <f t="shared" si="2"/>
        <v>0.80968918893998421</v>
      </c>
      <c r="J88" s="38">
        <f t="shared" si="3"/>
        <v>0.69204326839452768</v>
      </c>
    </row>
    <row r="89" spans="1:10" ht="16">
      <c r="A89" s="6">
        <v>2</v>
      </c>
      <c r="B89" s="6">
        <v>170</v>
      </c>
      <c r="C89" s="6">
        <v>347</v>
      </c>
      <c r="D89" s="6">
        <v>269</v>
      </c>
      <c r="E89" s="6">
        <v>291</v>
      </c>
      <c r="F89" s="6">
        <v>476</v>
      </c>
      <c r="G89" s="6">
        <v>396</v>
      </c>
      <c r="H89" s="6">
        <v>393</v>
      </c>
      <c r="I89" s="7">
        <f t="shared" si="2"/>
        <v>4.8519641124099877</v>
      </c>
      <c r="J89" s="38">
        <f t="shared" si="3"/>
        <v>0.99224755317174662</v>
      </c>
    </row>
    <row r="90" spans="1:10" ht="16">
      <c r="A90" s="6">
        <v>2</v>
      </c>
      <c r="B90" s="6">
        <v>166</v>
      </c>
      <c r="C90" s="6">
        <v>315</v>
      </c>
      <c r="D90" s="6">
        <v>240</v>
      </c>
      <c r="E90" s="6">
        <v>260</v>
      </c>
      <c r="F90" s="6">
        <v>456</v>
      </c>
      <c r="G90" s="6">
        <v>377</v>
      </c>
      <c r="H90" s="6">
        <v>362</v>
      </c>
      <c r="I90" s="7">
        <f t="shared" si="2"/>
        <v>-2.5635701332600149</v>
      </c>
      <c r="J90" s="38">
        <f t="shared" si="3"/>
        <v>7.152010467522868E-2</v>
      </c>
    </row>
    <row r="91" spans="1:10" ht="16">
      <c r="A91" s="6">
        <v>2</v>
      </c>
      <c r="B91" s="6">
        <v>185</v>
      </c>
      <c r="C91" s="6">
        <v>363</v>
      </c>
      <c r="D91" s="6">
        <v>295</v>
      </c>
      <c r="E91" s="6">
        <v>309</v>
      </c>
      <c r="F91" s="6">
        <v>524</v>
      </c>
      <c r="G91" s="6">
        <v>446</v>
      </c>
      <c r="H91" s="6">
        <v>427</v>
      </c>
      <c r="I91" s="7">
        <f t="shared" si="2"/>
        <v>4.5582715627499937</v>
      </c>
      <c r="J91" s="38">
        <f t="shared" si="3"/>
        <v>0.98962853697447217</v>
      </c>
    </row>
    <row r="92" spans="1:10" ht="16">
      <c r="A92" s="6">
        <v>2</v>
      </c>
      <c r="B92" s="6">
        <v>191</v>
      </c>
      <c r="C92" s="6">
        <v>382</v>
      </c>
      <c r="D92" s="6">
        <v>299</v>
      </c>
      <c r="E92" s="6">
        <v>316</v>
      </c>
      <c r="F92" s="6">
        <v>537</v>
      </c>
      <c r="G92" s="6">
        <v>479</v>
      </c>
      <c r="H92" s="6">
        <v>466</v>
      </c>
      <c r="I92" s="7">
        <f t="shared" si="2"/>
        <v>7.4346479776500018</v>
      </c>
      <c r="J92" s="38">
        <f t="shared" si="3"/>
        <v>0.99940991162267034</v>
      </c>
    </row>
  </sheetData>
  <hyperlinks>
    <hyperlink ref="A3" r:id="rId1" xr:uid="{190EA2BB-9336-D94E-BE53-91A78E92A3B1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120-7624-6D48-ADA7-DDFCDBC7CCD6}">
  <dimension ref="A2:V92"/>
  <sheetViews>
    <sheetView topLeftCell="H1" zoomScaleNormal="100" workbookViewId="0">
      <selection activeCell="M9" sqref="M9:N9"/>
    </sheetView>
  </sheetViews>
  <sheetFormatPr baseColWidth="10" defaultColWidth="14.5" defaultRowHeight="15.75" customHeight="1"/>
  <cols>
    <col min="1" max="1" width="20.5" customWidth="1"/>
    <col min="2" max="2" width="17" customWidth="1"/>
    <col min="3" max="3" width="39.33203125" customWidth="1"/>
    <col min="4" max="4" width="33.33203125" customWidth="1"/>
    <col min="5" max="5" width="29.33203125" customWidth="1"/>
    <col min="6" max="6" width="32.1640625" customWidth="1"/>
    <col min="7" max="7" width="31.5" customWidth="1"/>
    <col min="8" max="8" width="32" customWidth="1"/>
    <col min="9" max="9" width="32.33203125" customWidth="1"/>
    <col min="10" max="10" width="25.5" customWidth="1"/>
    <col min="11" max="11" width="23.83203125" customWidth="1"/>
    <col min="12" max="12" width="26.6640625" customWidth="1"/>
    <col min="13" max="13" width="26" customWidth="1"/>
    <col min="14" max="14" width="22.1640625" customWidth="1"/>
    <col min="15" max="15" width="24.33203125" customWidth="1"/>
    <col min="16" max="16" width="21.6640625" customWidth="1"/>
    <col min="17" max="17" width="23.1640625" customWidth="1"/>
  </cols>
  <sheetData>
    <row r="2" spans="1:22" ht="15.75" customHeight="1">
      <c r="A2" s="1" t="s">
        <v>0</v>
      </c>
    </row>
    <row r="3" spans="1:22" ht="15.75" customHeight="1">
      <c r="A3" s="2" t="s">
        <v>1</v>
      </c>
    </row>
    <row r="5" spans="1:22" ht="30" customHeight="1">
      <c r="A5" s="16" t="s">
        <v>3</v>
      </c>
      <c r="B5" s="4" t="s">
        <v>4</v>
      </c>
      <c r="C5" s="10" t="s">
        <v>49</v>
      </c>
      <c r="D5" s="11" t="s">
        <v>50</v>
      </c>
      <c r="E5" s="12" t="s">
        <v>51</v>
      </c>
      <c r="F5" s="15" t="s">
        <v>52</v>
      </c>
      <c r="G5" s="14" t="s">
        <v>53</v>
      </c>
      <c r="H5" s="13" t="s">
        <v>54</v>
      </c>
      <c r="I5" s="15" t="s">
        <v>47</v>
      </c>
      <c r="J5" s="15" t="s">
        <v>37</v>
      </c>
      <c r="K5" s="35"/>
      <c r="L5" s="36"/>
    </row>
    <row r="6" spans="1:22" ht="15.75" customHeight="1">
      <c r="A6" s="6">
        <v>0</v>
      </c>
      <c r="B6" s="6">
        <v>168</v>
      </c>
      <c r="C6" s="6">
        <v>1.8273809523809523</v>
      </c>
      <c r="D6" s="6">
        <v>1.4285714285714286</v>
      </c>
      <c r="E6" s="6">
        <v>1.5357142857142858</v>
      </c>
      <c r="F6" s="6">
        <v>2.6666666666666665</v>
      </c>
      <c r="G6" s="6">
        <v>2.2857142857142856</v>
      </c>
      <c r="H6" s="6">
        <v>2.1904761904761907</v>
      </c>
      <c r="I6" s="7">
        <f>N$15+N$16*C6+N$17*D6+N$18*E6+N$19*F6+N$20*G6+N$21*H6</f>
        <v>-1.3106768738988208</v>
      </c>
      <c r="J6" s="38">
        <f>EXP(I6)/(1+EXP(I6))</f>
        <v>0.21237360066909999</v>
      </c>
      <c r="K6" s="38"/>
      <c r="L6" s="38"/>
      <c r="M6" s="9" t="s">
        <v>23</v>
      </c>
      <c r="N6" s="9"/>
      <c r="O6" s="9"/>
      <c r="P6" s="9"/>
      <c r="Q6" s="9"/>
      <c r="R6" s="9"/>
      <c r="S6" s="9"/>
      <c r="T6" s="9"/>
      <c r="U6" s="9"/>
      <c r="V6" s="9"/>
    </row>
    <row r="7" spans="1:22" ht="15.75" customHeight="1">
      <c r="A7" s="6">
        <v>0</v>
      </c>
      <c r="B7" s="6">
        <v>178</v>
      </c>
      <c r="C7" s="6">
        <v>1.8876404494382022</v>
      </c>
      <c r="D7" s="6">
        <v>1.3876404494382022</v>
      </c>
      <c r="E7" s="6">
        <v>1.4662921348314606</v>
      </c>
      <c r="F7" s="6">
        <v>2.601123595505618</v>
      </c>
      <c r="G7" s="6">
        <v>2.2696629213483148</v>
      </c>
      <c r="H7" s="6">
        <v>2.191011235955056</v>
      </c>
      <c r="I7" s="7">
        <f t="shared" ref="I7:I70" si="0">N$15+N$16*C7+N$17*D7+N$18*E7+N$19*F7+N$20*G7+N$21*H7</f>
        <v>0.2801494286460553</v>
      </c>
      <c r="J7" s="38">
        <f t="shared" ref="J7:J70" si="1">EXP(I7)/(1+EXP(I7))</f>
        <v>0.5695828579818315</v>
      </c>
      <c r="K7" s="38"/>
      <c r="L7" s="38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>
      <c r="A8" s="6">
        <v>0</v>
      </c>
      <c r="B8" s="6">
        <v>161</v>
      </c>
      <c r="C8" s="6">
        <v>1.826086956521739</v>
      </c>
      <c r="D8" s="6">
        <v>1.3229813664596273</v>
      </c>
      <c r="E8" s="6">
        <v>1.4099378881987579</v>
      </c>
      <c r="F8" s="6">
        <v>2.5652173913043477</v>
      </c>
      <c r="G8" s="6">
        <v>2.0807453416149069</v>
      </c>
      <c r="H8" s="6">
        <v>2</v>
      </c>
      <c r="I8" s="7">
        <f t="shared" si="0"/>
        <v>-0.94291348511802653</v>
      </c>
      <c r="J8" s="38">
        <f t="shared" si="1"/>
        <v>0.28031220801422541</v>
      </c>
      <c r="K8" s="38"/>
      <c r="L8" s="38"/>
      <c r="M8" s="9" t="s">
        <v>24</v>
      </c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>
      <c r="A9" s="6">
        <v>0</v>
      </c>
      <c r="B9" s="6">
        <v>155</v>
      </c>
      <c r="C9" s="6">
        <v>2.0903225806451613</v>
      </c>
      <c r="D9" s="6">
        <v>1.6903225806451614</v>
      </c>
      <c r="E9" s="6">
        <v>1.8</v>
      </c>
      <c r="F9" s="6">
        <v>3</v>
      </c>
      <c r="G9" s="6">
        <v>2.5483870967741935</v>
      </c>
      <c r="H9" s="6">
        <v>2.4193548387096775</v>
      </c>
      <c r="I9" s="7">
        <f t="shared" si="0"/>
        <v>6.6543875961279753E-2</v>
      </c>
      <c r="J9" s="38">
        <f t="shared" si="1"/>
        <v>0.5166298329136525</v>
      </c>
      <c r="K9" s="17"/>
      <c r="L9" s="38"/>
      <c r="M9" s="54" t="s">
        <v>25</v>
      </c>
      <c r="N9" s="54">
        <v>21.507464949999999</v>
      </c>
      <c r="O9" s="9"/>
      <c r="P9" s="9"/>
      <c r="Q9" s="9"/>
      <c r="R9" s="9"/>
      <c r="S9" s="9"/>
      <c r="T9" s="9"/>
      <c r="U9" s="9"/>
      <c r="V9" s="9"/>
    </row>
    <row r="10" spans="1:22" ht="15.75" customHeight="1">
      <c r="A10" s="6">
        <v>0</v>
      </c>
      <c r="B10" s="6">
        <v>165</v>
      </c>
      <c r="C10" s="6">
        <v>1.9030303030303031</v>
      </c>
      <c r="D10" s="6">
        <v>1.4727272727272727</v>
      </c>
      <c r="E10" s="6">
        <v>1.5636363636363637</v>
      </c>
      <c r="F10" s="6">
        <v>2.6181818181818182</v>
      </c>
      <c r="G10" s="6">
        <v>2.2060606060606061</v>
      </c>
      <c r="H10" s="6">
        <v>2.2060606060606061</v>
      </c>
      <c r="I10" s="7">
        <f t="shared" si="0"/>
        <v>2.262015786333329</v>
      </c>
      <c r="J10" s="38">
        <f t="shared" si="1"/>
        <v>0.90568196470991513</v>
      </c>
      <c r="K10" s="17"/>
      <c r="L10" s="38"/>
      <c r="M10" s="9" t="s">
        <v>26</v>
      </c>
      <c r="N10" s="9">
        <v>98.536316799999994</v>
      </c>
      <c r="O10" s="9"/>
      <c r="P10" s="9"/>
      <c r="Q10" s="9"/>
      <c r="R10" s="9"/>
      <c r="S10" s="9"/>
      <c r="T10" s="9"/>
      <c r="U10" s="9"/>
      <c r="V10" s="9"/>
    </row>
    <row r="11" spans="1:22" ht="15.75" customHeight="1">
      <c r="A11" s="6">
        <v>0</v>
      </c>
      <c r="B11" s="6">
        <v>168</v>
      </c>
      <c r="C11" s="6">
        <v>1.8035714285714286</v>
      </c>
      <c r="D11" s="6">
        <v>1.3273809523809523</v>
      </c>
      <c r="E11" s="6">
        <v>1.4523809523809523</v>
      </c>
      <c r="F11" s="6">
        <v>2.625</v>
      </c>
      <c r="G11" s="6">
        <v>2.1130952380952381</v>
      </c>
      <c r="H11" s="6">
        <v>2.0357142857142856</v>
      </c>
      <c r="I11" s="7">
        <f t="shared" si="0"/>
        <v>-2.3537618970833449</v>
      </c>
      <c r="J11" s="38">
        <f t="shared" si="1"/>
        <v>8.6767220959594285E-2</v>
      </c>
      <c r="K11" s="17"/>
      <c r="L11" s="38"/>
      <c r="M11" s="9" t="s">
        <v>27</v>
      </c>
      <c r="N11" s="9">
        <v>6</v>
      </c>
      <c r="O11" s="9"/>
      <c r="P11" s="9"/>
      <c r="Q11" s="9"/>
      <c r="R11" s="9"/>
      <c r="S11" s="9"/>
      <c r="T11" s="9"/>
      <c r="U11" s="9"/>
      <c r="V11" s="9"/>
    </row>
    <row r="12" spans="1:22" ht="15.75" customHeight="1">
      <c r="A12" s="6">
        <v>0</v>
      </c>
      <c r="B12" s="6">
        <v>165</v>
      </c>
      <c r="C12" s="6">
        <v>1.8848484848484848</v>
      </c>
      <c r="D12" s="6">
        <v>1.4</v>
      </c>
      <c r="E12" s="6">
        <v>1.5393939393939393</v>
      </c>
      <c r="F12" s="6">
        <v>2.6424242424242426</v>
      </c>
      <c r="G12" s="6">
        <v>2.1939393939393939</v>
      </c>
      <c r="H12" s="6">
        <v>2.1818181818181817</v>
      </c>
      <c r="I12" s="7">
        <f t="shared" si="0"/>
        <v>-0.12519032785455408</v>
      </c>
      <c r="J12" s="38">
        <f t="shared" si="1"/>
        <v>0.46874323032836884</v>
      </c>
      <c r="K12" s="34"/>
      <c r="L12" s="38"/>
      <c r="M12" s="9" t="s">
        <v>28</v>
      </c>
      <c r="N12" s="9">
        <v>87</v>
      </c>
      <c r="O12" s="9"/>
      <c r="P12" s="9"/>
      <c r="Q12" s="9"/>
      <c r="R12" s="9"/>
      <c r="S12" s="9"/>
      <c r="T12" s="9"/>
      <c r="U12" s="9"/>
      <c r="V12" s="9"/>
    </row>
    <row r="13" spans="1:22" ht="15.75" customHeight="1">
      <c r="A13" s="6">
        <v>0</v>
      </c>
      <c r="B13" s="6">
        <v>173</v>
      </c>
      <c r="C13" s="6">
        <v>1.8034682080924855</v>
      </c>
      <c r="D13" s="6">
        <v>1.4335260115606936</v>
      </c>
      <c r="E13" s="6">
        <v>1.5375722543352601</v>
      </c>
      <c r="F13" s="6">
        <v>2.7919075144508669</v>
      </c>
      <c r="G13" s="6">
        <v>2.3410404624277459</v>
      </c>
      <c r="H13" s="6">
        <v>2.3179190751445087</v>
      </c>
      <c r="I13" s="7">
        <f t="shared" si="0"/>
        <v>-1.1029288186127246</v>
      </c>
      <c r="J13" s="38">
        <f t="shared" si="1"/>
        <v>0.24919152434305222</v>
      </c>
      <c r="K13" s="34"/>
      <c r="L13" s="38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>
      <c r="A14" s="6">
        <v>0</v>
      </c>
      <c r="B14" s="6">
        <v>165</v>
      </c>
      <c r="C14" s="6">
        <v>1.9515151515151514</v>
      </c>
      <c r="D14" s="6">
        <v>1.3878787878787879</v>
      </c>
      <c r="E14" s="6">
        <v>1.490909090909091</v>
      </c>
      <c r="F14" s="6">
        <v>2.7151515151515153</v>
      </c>
      <c r="G14" s="6">
        <v>2.2303030303030305</v>
      </c>
      <c r="H14" s="6">
        <v>2.1333333333333333</v>
      </c>
      <c r="I14" s="7">
        <f t="shared" si="0"/>
        <v>-1.1094530569636518</v>
      </c>
      <c r="J14" s="38">
        <f t="shared" si="1"/>
        <v>0.24797286970973631</v>
      </c>
      <c r="K14" s="34"/>
      <c r="L14" s="38"/>
      <c r="M14" s="9"/>
      <c r="N14" s="9" t="s">
        <v>29</v>
      </c>
      <c r="O14" s="9" t="s">
        <v>30</v>
      </c>
      <c r="P14" s="9" t="s">
        <v>31</v>
      </c>
      <c r="Q14" s="9" t="s">
        <v>32</v>
      </c>
      <c r="R14" s="9" t="s">
        <v>33</v>
      </c>
      <c r="S14" s="9" t="s">
        <v>34</v>
      </c>
      <c r="T14" s="9" t="s">
        <v>33</v>
      </c>
      <c r="U14" s="9" t="s">
        <v>34</v>
      </c>
      <c r="V14" s="9"/>
    </row>
    <row r="15" spans="1:22" ht="15.75" customHeight="1">
      <c r="A15" s="6">
        <v>0</v>
      </c>
      <c r="B15" s="6">
        <v>163</v>
      </c>
      <c r="C15" s="6">
        <v>1.8282208588957056</v>
      </c>
      <c r="D15" s="6">
        <v>1.3558282208588956</v>
      </c>
      <c r="E15" s="6">
        <v>1.5030674846625767</v>
      </c>
      <c r="F15" s="6">
        <v>2.7177914110429446</v>
      </c>
      <c r="G15" s="6">
        <v>2.1779141104294477</v>
      </c>
      <c r="H15" s="6">
        <v>2.2147239263803682</v>
      </c>
      <c r="I15" s="7">
        <f t="shared" si="0"/>
        <v>-0.97274614119017144</v>
      </c>
      <c r="J15" s="38">
        <f t="shared" si="1"/>
        <v>0.27433347654108337</v>
      </c>
      <c r="K15" s="34"/>
      <c r="L15" s="38"/>
      <c r="M15" s="9" t="s">
        <v>35</v>
      </c>
      <c r="N15" s="9">
        <v>-4.9383911170000001</v>
      </c>
      <c r="O15" s="9">
        <v>7.604654536</v>
      </c>
      <c r="P15" s="9">
        <v>0.51608594289999998</v>
      </c>
      <c r="Q15" s="9">
        <v>7.1661185500000004E-3</v>
      </c>
      <c r="R15" s="9">
        <v>2.410961704E-9</v>
      </c>
      <c r="S15" s="9">
        <v>21299.904920000001</v>
      </c>
      <c r="T15" s="9">
        <v>2.410961704E-9</v>
      </c>
      <c r="U15" s="9">
        <v>21299.904920000001</v>
      </c>
      <c r="V15" s="9"/>
    </row>
    <row r="16" spans="1:22" ht="15.75" customHeight="1">
      <c r="A16" s="6">
        <v>0</v>
      </c>
      <c r="B16" s="6">
        <v>153</v>
      </c>
      <c r="C16" s="6">
        <v>1.8300653594771241</v>
      </c>
      <c r="D16" s="6">
        <v>1.4248366013071896</v>
      </c>
      <c r="E16" s="6">
        <v>1.5294117647058822</v>
      </c>
      <c r="F16" s="6">
        <v>2.6797385620915031</v>
      </c>
      <c r="G16" s="6">
        <v>2.2549019607843137</v>
      </c>
      <c r="H16" s="6">
        <v>2.2483660130718954</v>
      </c>
      <c r="I16" s="7">
        <f t="shared" si="0"/>
        <v>0.25267846737908428</v>
      </c>
      <c r="J16" s="38">
        <f t="shared" si="1"/>
        <v>0.56283565282955028</v>
      </c>
      <c r="K16" s="34"/>
      <c r="L16" s="38"/>
      <c r="M16" s="9" t="s">
        <v>49</v>
      </c>
      <c r="N16" s="9">
        <v>8.3003053510000004</v>
      </c>
      <c r="O16" s="9">
        <v>4.323469695</v>
      </c>
      <c r="P16" s="9">
        <v>5.4880003720000001E-2</v>
      </c>
      <c r="Q16" s="9">
        <v>4025.101275</v>
      </c>
      <c r="R16" s="9">
        <v>0.8406839102</v>
      </c>
      <c r="S16" s="9">
        <v>19271738.260000002</v>
      </c>
      <c r="T16" s="9">
        <v>0.8406839102</v>
      </c>
      <c r="U16" s="9">
        <v>19271738.260000002</v>
      </c>
      <c r="V16" s="9"/>
    </row>
    <row r="17" spans="1:22" ht="15.75" customHeight="1">
      <c r="A17" s="6">
        <v>0</v>
      </c>
      <c r="B17" s="6">
        <v>165</v>
      </c>
      <c r="C17" s="6">
        <v>1.7818181818181817</v>
      </c>
      <c r="D17" s="6">
        <v>1.3333333333333333</v>
      </c>
      <c r="E17" s="6">
        <v>1.4242424242424243</v>
      </c>
      <c r="F17" s="6">
        <v>2.7151515151515153</v>
      </c>
      <c r="G17" s="6">
        <v>2.1454545454545455</v>
      </c>
      <c r="H17" s="6">
        <v>2.1393939393939392</v>
      </c>
      <c r="I17" s="7">
        <f t="shared" si="0"/>
        <v>-1.1666263944666753</v>
      </c>
      <c r="J17" s="38">
        <f t="shared" si="1"/>
        <v>0.23746532057724687</v>
      </c>
      <c r="K17" s="34"/>
      <c r="L17" s="38"/>
      <c r="M17" s="9" t="s">
        <v>50</v>
      </c>
      <c r="N17" s="9">
        <v>31.767232679999999</v>
      </c>
      <c r="O17" s="9">
        <v>12.085565920000001</v>
      </c>
      <c r="P17" s="9">
        <v>8.5755623939999994E-3</v>
      </c>
      <c r="Q17" s="9">
        <v>62565347052095</v>
      </c>
      <c r="R17" s="9">
        <v>3229.0999860000002</v>
      </c>
      <c r="S17" s="53">
        <v>1.21223E+24</v>
      </c>
      <c r="T17" s="9">
        <v>3229.0999860000002</v>
      </c>
      <c r="U17" s="53">
        <v>1.21223E+24</v>
      </c>
      <c r="V17" s="9"/>
    </row>
    <row r="18" spans="1:22" ht="15.75" customHeight="1">
      <c r="A18" s="6">
        <v>0</v>
      </c>
      <c r="B18" s="6">
        <v>170</v>
      </c>
      <c r="C18" s="6">
        <v>1.8294117647058823</v>
      </c>
      <c r="D18" s="6">
        <v>1.3823529411764706</v>
      </c>
      <c r="E18" s="6">
        <v>1.4882352941176471</v>
      </c>
      <c r="F18" s="6">
        <v>2.5882352941176472</v>
      </c>
      <c r="G18" s="6">
        <v>2.1176470588235294</v>
      </c>
      <c r="H18" s="6">
        <v>2.0411764705882351</v>
      </c>
      <c r="I18" s="7">
        <f t="shared" si="0"/>
        <v>-0.82556662593530206</v>
      </c>
      <c r="J18" s="38">
        <f t="shared" si="1"/>
        <v>0.3045832990148139</v>
      </c>
      <c r="K18" s="34"/>
      <c r="L18" s="38"/>
      <c r="M18" s="9" t="s">
        <v>51</v>
      </c>
      <c r="N18" s="9">
        <v>-21.76511043</v>
      </c>
      <c r="O18" s="9">
        <v>10.362630429999999</v>
      </c>
      <c r="P18" s="9">
        <v>3.5698406539999998E-2</v>
      </c>
      <c r="Q18" s="9">
        <v>3.5280330400000001E-10</v>
      </c>
      <c r="R18" s="9">
        <v>0</v>
      </c>
      <c r="S18" s="9">
        <v>0.2334638564</v>
      </c>
      <c r="T18" s="9">
        <v>0</v>
      </c>
      <c r="U18" s="9">
        <v>0.2334638564</v>
      </c>
      <c r="V18" s="9"/>
    </row>
    <row r="19" spans="1:22" ht="15.75" customHeight="1">
      <c r="A19" s="6">
        <v>0</v>
      </c>
      <c r="B19" s="6">
        <v>160</v>
      </c>
      <c r="C19" s="6">
        <v>1.9750000000000001</v>
      </c>
      <c r="D19" s="6">
        <v>1.3374999999999999</v>
      </c>
      <c r="E19" s="6">
        <v>1.4125000000000001</v>
      </c>
      <c r="F19" s="6">
        <v>2.7312500000000002</v>
      </c>
      <c r="G19" s="6">
        <v>2.2250000000000001</v>
      </c>
      <c r="H19" s="6">
        <v>2.1749999999999998</v>
      </c>
      <c r="I19" s="7">
        <f t="shared" si="0"/>
        <v>-7.407905101877077E-2</v>
      </c>
      <c r="J19" s="38">
        <f t="shared" si="1"/>
        <v>0.48148870185100112</v>
      </c>
      <c r="K19" s="34"/>
      <c r="L19" s="38"/>
      <c r="M19" s="9" t="s">
        <v>52</v>
      </c>
      <c r="N19" s="9">
        <v>-8.8868512870000007</v>
      </c>
      <c r="O19" s="9">
        <v>4.0724987400000003</v>
      </c>
      <c r="P19" s="9">
        <v>2.9097591579999998E-2</v>
      </c>
      <c r="Q19" s="9">
        <v>1.3819410730000001E-4</v>
      </c>
      <c r="R19" s="9">
        <v>4.7203294660000003E-8</v>
      </c>
      <c r="S19" s="9">
        <v>0.40458216800000002</v>
      </c>
      <c r="T19" s="9">
        <v>4.7203294660000003E-8</v>
      </c>
      <c r="U19" s="9">
        <v>0.40458216800000002</v>
      </c>
      <c r="V19" s="9"/>
    </row>
    <row r="20" spans="1:22" ht="15.75" customHeight="1">
      <c r="A20" s="6">
        <v>0</v>
      </c>
      <c r="B20" s="6">
        <v>159</v>
      </c>
      <c r="C20" s="6">
        <v>1.8364779874213837</v>
      </c>
      <c r="D20" s="6">
        <v>1.4025157232704402</v>
      </c>
      <c r="E20" s="6">
        <v>1.4654088050314464</v>
      </c>
      <c r="F20" s="6">
        <v>2.6352201257861636</v>
      </c>
      <c r="G20" s="6">
        <v>2.1761006289308176</v>
      </c>
      <c r="H20" s="6">
        <v>2.1132075471698113</v>
      </c>
      <c r="I20" s="7">
        <f t="shared" si="0"/>
        <v>0.25869774947170754</v>
      </c>
      <c r="J20" s="38">
        <f t="shared" si="1"/>
        <v>0.56431614287607157</v>
      </c>
      <c r="K20" s="34"/>
      <c r="L20" s="38"/>
      <c r="M20" s="9" t="s">
        <v>53</v>
      </c>
      <c r="N20" s="9">
        <v>-17.906223740000001</v>
      </c>
      <c r="O20" s="9">
        <v>7.5621758300000002</v>
      </c>
      <c r="P20" s="9">
        <v>1.7890984339999999E-2</v>
      </c>
      <c r="Q20" s="9">
        <v>1.672729966E-8</v>
      </c>
      <c r="R20" s="9">
        <v>0</v>
      </c>
      <c r="S20" s="9">
        <v>4.5746889919999999E-2</v>
      </c>
      <c r="T20" s="9">
        <v>0</v>
      </c>
      <c r="U20" s="9">
        <v>4.5746889919999999E-2</v>
      </c>
      <c r="V20" s="9"/>
    </row>
    <row r="21" spans="1:22" ht="15.75" customHeight="1">
      <c r="A21" s="6">
        <v>0</v>
      </c>
      <c r="B21" s="6">
        <v>163</v>
      </c>
      <c r="C21" s="6">
        <v>1.9325153374233128</v>
      </c>
      <c r="D21" s="6">
        <v>1.3987730061349692</v>
      </c>
      <c r="E21" s="6">
        <v>1.5398773006134969</v>
      </c>
      <c r="F21" s="6">
        <v>2.6871165644171779</v>
      </c>
      <c r="G21" s="6">
        <v>2.1840490797546011</v>
      </c>
      <c r="H21" s="6">
        <v>2.128834355828221</v>
      </c>
      <c r="I21" s="7">
        <f t="shared" si="0"/>
        <v>-0.99397654939877356</v>
      </c>
      <c r="J21" s="38">
        <f t="shared" si="1"/>
        <v>0.27012735059247234</v>
      </c>
      <c r="K21" s="34"/>
      <c r="L21" s="38"/>
      <c r="M21" s="9" t="s">
        <v>54</v>
      </c>
      <c r="N21" s="9">
        <v>18.776696170000001</v>
      </c>
      <c r="O21" s="9">
        <v>7.6136349619999999</v>
      </c>
      <c r="P21" s="9">
        <v>1.365575862E-2</v>
      </c>
      <c r="Q21" s="9">
        <v>142762956.90000001</v>
      </c>
      <c r="R21" s="9">
        <v>47.193013020000002</v>
      </c>
      <c r="S21" s="9">
        <v>431870324704625</v>
      </c>
      <c r="T21" s="9">
        <v>47.193013020000002</v>
      </c>
      <c r="U21" s="9">
        <v>431870324704625</v>
      </c>
      <c r="V21" s="9"/>
    </row>
    <row r="22" spans="1:22" ht="15.75" customHeight="1">
      <c r="A22" s="6">
        <v>0</v>
      </c>
      <c r="B22" s="6">
        <v>165</v>
      </c>
      <c r="C22" s="6">
        <v>1.8363636363636364</v>
      </c>
      <c r="D22" s="6">
        <v>1.4363636363636363</v>
      </c>
      <c r="E22" s="6">
        <v>1.509090909090909</v>
      </c>
      <c r="F22" s="6">
        <v>2.7333333333333334</v>
      </c>
      <c r="G22" s="6">
        <v>2.1575757575757577</v>
      </c>
      <c r="H22" s="6">
        <v>2.1090909090909089</v>
      </c>
      <c r="I22" s="7">
        <f t="shared" si="0"/>
        <v>-0.23524654290302749</v>
      </c>
      <c r="J22" s="38">
        <f t="shared" si="1"/>
        <v>0.44145809589960644</v>
      </c>
      <c r="K22" s="34"/>
      <c r="L22" s="38"/>
    </row>
    <row r="23" spans="1:22" ht="15.75" customHeight="1">
      <c r="A23" s="6">
        <v>0</v>
      </c>
      <c r="B23" s="6">
        <v>165</v>
      </c>
      <c r="C23" s="6">
        <v>1.8666666666666667</v>
      </c>
      <c r="D23" s="6">
        <v>1.4181818181818182</v>
      </c>
      <c r="E23" s="6">
        <v>1.5030303030303029</v>
      </c>
      <c r="F23" s="6">
        <v>2.6606060606060606</v>
      </c>
      <c r="G23" s="6">
        <v>2.1090909090909089</v>
      </c>
      <c r="H23" s="6">
        <v>2.084848484848485</v>
      </c>
      <c r="I23" s="7">
        <f t="shared" si="0"/>
        <v>0.62990594090909013</v>
      </c>
      <c r="J23" s="38">
        <f t="shared" si="1"/>
        <v>0.65246813427356054</v>
      </c>
      <c r="K23" s="34"/>
      <c r="L23" s="38"/>
    </row>
    <row r="24" spans="1:22" ht="15.75" customHeight="1">
      <c r="A24" s="6">
        <v>0</v>
      </c>
      <c r="B24" s="6">
        <v>165</v>
      </c>
      <c r="C24" s="6">
        <v>1.9090909090909092</v>
      </c>
      <c r="D24" s="6">
        <v>1.3757575757575757</v>
      </c>
      <c r="E24" s="6">
        <v>1.4545454545454546</v>
      </c>
      <c r="F24" s="6">
        <v>2.7151515151515153</v>
      </c>
      <c r="G24" s="6">
        <v>2.2000000000000002</v>
      </c>
      <c r="H24" s="6">
        <v>2.1393939393939392</v>
      </c>
      <c r="I24" s="7">
        <f t="shared" si="0"/>
        <v>-0.39877502888486305</v>
      </c>
      <c r="J24" s="38">
        <f t="shared" si="1"/>
        <v>0.40160668790797027</v>
      </c>
      <c r="K24" s="34"/>
      <c r="L24" s="38"/>
    </row>
    <row r="25" spans="1:22" ht="15.75" customHeight="1">
      <c r="A25" s="6">
        <v>0</v>
      </c>
      <c r="B25" s="6">
        <v>175</v>
      </c>
      <c r="C25" s="6">
        <v>1.8057142857142856</v>
      </c>
      <c r="D25" s="6">
        <v>1.3942857142857144</v>
      </c>
      <c r="E25" s="6">
        <v>1.4857142857142858</v>
      </c>
      <c r="F25" s="6">
        <v>2.7028571428571428</v>
      </c>
      <c r="G25" s="6">
        <v>2.2285714285714286</v>
      </c>
      <c r="H25" s="6">
        <v>2.137142857142857</v>
      </c>
      <c r="I25" s="7">
        <f t="shared" si="0"/>
        <v>-1.7912539554857361</v>
      </c>
      <c r="J25" s="38">
        <f t="shared" si="1"/>
        <v>0.14291905367515867</v>
      </c>
      <c r="K25" s="34"/>
      <c r="L25" s="38"/>
    </row>
    <row r="26" spans="1:22" ht="15.75" customHeight="1">
      <c r="A26" s="6">
        <v>0</v>
      </c>
      <c r="B26" s="6">
        <v>180</v>
      </c>
      <c r="C26" s="6">
        <v>1.85</v>
      </c>
      <c r="D26" s="6">
        <v>1.4222222222222223</v>
      </c>
      <c r="E26" s="6">
        <v>1.5444444444444445</v>
      </c>
      <c r="F26" s="6">
        <v>2.6388888888888888</v>
      </c>
      <c r="G26" s="6">
        <v>2.1722222222222221</v>
      </c>
      <c r="H26" s="6">
        <v>2.1166666666666667</v>
      </c>
      <c r="I26" s="7">
        <f t="shared" si="0"/>
        <v>-0.62146919740000328</v>
      </c>
      <c r="J26" s="38">
        <f t="shared" si="1"/>
        <v>0.34944737920521091</v>
      </c>
      <c r="K26" s="34"/>
      <c r="L26" s="38"/>
    </row>
    <row r="27" spans="1:22" ht="15.75" customHeight="1">
      <c r="A27" s="6">
        <v>0</v>
      </c>
      <c r="B27" s="6">
        <v>168</v>
      </c>
      <c r="C27" s="6">
        <v>1.9107142857142858</v>
      </c>
      <c r="D27" s="6">
        <v>1.3690476190476191</v>
      </c>
      <c r="E27" s="6">
        <v>1.4761904761904763</v>
      </c>
      <c r="F27" s="6">
        <v>2.6785714285714284</v>
      </c>
      <c r="G27" s="6">
        <v>2.1726190476190474</v>
      </c>
      <c r="H27" s="6">
        <v>2.1547619047619047</v>
      </c>
      <c r="I27" s="7">
        <f t="shared" si="0"/>
        <v>3.4367315863107706E-2</v>
      </c>
      <c r="J27" s="38">
        <f t="shared" si="1"/>
        <v>0.50859098340600295</v>
      </c>
    </row>
    <row r="28" spans="1:22" ht="15.75" customHeight="1">
      <c r="A28" s="6">
        <v>0</v>
      </c>
      <c r="B28" s="6">
        <v>163</v>
      </c>
      <c r="C28" s="6">
        <v>1.834355828220859</v>
      </c>
      <c r="D28" s="6">
        <v>1.343558282208589</v>
      </c>
      <c r="E28" s="6">
        <v>1.4478527607361964</v>
      </c>
      <c r="F28" s="6">
        <v>2.6687116564417179</v>
      </c>
      <c r="G28" s="6">
        <v>2.1901840490797544</v>
      </c>
      <c r="H28" s="6">
        <v>2.0797546012269938</v>
      </c>
      <c r="I28" s="7">
        <f t="shared" si="0"/>
        <v>-2.4276732520061444</v>
      </c>
      <c r="J28" s="38">
        <f t="shared" si="1"/>
        <v>8.1086668080591909E-2</v>
      </c>
    </row>
    <row r="29" spans="1:22" ht="15.75" customHeight="1">
      <c r="A29" s="6">
        <v>0</v>
      </c>
      <c r="B29" s="6">
        <v>165</v>
      </c>
      <c r="C29" s="6">
        <v>1.8424242424242425</v>
      </c>
      <c r="D29" s="6">
        <v>1.490909090909091</v>
      </c>
      <c r="E29" s="6">
        <v>1.6</v>
      </c>
      <c r="F29" s="6">
        <v>2.8303030303030301</v>
      </c>
      <c r="G29" s="6">
        <v>2.375757575757576</v>
      </c>
      <c r="H29" s="6">
        <v>2.3212121212121213</v>
      </c>
      <c r="I29" s="7">
        <f t="shared" si="0"/>
        <v>-1.2164620960000008</v>
      </c>
      <c r="J29" s="38">
        <f t="shared" si="1"/>
        <v>0.22855965516692564</v>
      </c>
    </row>
    <row r="30" spans="1:22" ht="15.75" customHeight="1">
      <c r="A30" s="6">
        <v>0</v>
      </c>
      <c r="B30" s="6">
        <v>160</v>
      </c>
      <c r="C30" s="6">
        <v>1.9312499999999999</v>
      </c>
      <c r="D30" s="6">
        <v>1.4750000000000001</v>
      </c>
      <c r="E30" s="6">
        <v>1.55</v>
      </c>
      <c r="F30" s="6">
        <v>2.7</v>
      </c>
      <c r="G30" s="6">
        <v>2.2749999999999999</v>
      </c>
      <c r="H30" s="6">
        <v>2.2374999999999998</v>
      </c>
      <c r="I30" s="7">
        <f t="shared" si="0"/>
        <v>1.4940208255937577</v>
      </c>
      <c r="J30" s="38">
        <f t="shared" si="1"/>
        <v>0.81668100966257162</v>
      </c>
    </row>
    <row r="31" spans="1:22" ht="15.75" customHeight="1">
      <c r="A31" s="6">
        <v>0</v>
      </c>
      <c r="B31" s="6">
        <v>158</v>
      </c>
      <c r="C31" s="6">
        <v>2.018987341772152</v>
      </c>
      <c r="D31" s="6">
        <v>1.5569620253164558</v>
      </c>
      <c r="E31" s="6">
        <v>1.6962025316455696</v>
      </c>
      <c r="F31" s="6">
        <v>2.7974683544303796</v>
      </c>
      <c r="G31" s="6">
        <v>2.3481012658227849</v>
      </c>
      <c r="H31" s="6">
        <v>2.3037974683544302</v>
      </c>
      <c r="I31" s="7">
        <f t="shared" si="0"/>
        <v>0.71355306334809399</v>
      </c>
      <c r="J31" s="38">
        <f t="shared" si="1"/>
        <v>0.67118578105430449</v>
      </c>
    </row>
    <row r="32" spans="1:22" ht="15.75" customHeight="1">
      <c r="A32" s="6">
        <v>0</v>
      </c>
      <c r="B32" s="6">
        <v>165</v>
      </c>
      <c r="C32" s="6">
        <v>1.9696969696969697</v>
      </c>
      <c r="D32" s="6">
        <v>1.4666666666666666</v>
      </c>
      <c r="E32" s="6">
        <v>1.5151515151515151</v>
      </c>
      <c r="F32" s="6">
        <v>2.7151515151515153</v>
      </c>
      <c r="G32" s="6">
        <v>2.290909090909091</v>
      </c>
      <c r="H32" s="6">
        <v>2.2121212121212119</v>
      </c>
      <c r="I32" s="7">
        <f t="shared" si="0"/>
        <v>1.4108458035393809</v>
      </c>
      <c r="J32" s="38">
        <f t="shared" si="1"/>
        <v>0.80389931478147503</v>
      </c>
      <c r="K32" s="39"/>
      <c r="L32" s="39"/>
      <c r="M32" s="39"/>
      <c r="N32" s="39"/>
      <c r="O32" s="39"/>
      <c r="P32" s="39"/>
      <c r="Q32" s="39"/>
    </row>
    <row r="33" spans="1:17" ht="15.75" customHeight="1">
      <c r="A33" s="6">
        <v>0</v>
      </c>
      <c r="B33" s="6">
        <v>170</v>
      </c>
      <c r="C33" s="6">
        <v>1.9705882352941178</v>
      </c>
      <c r="D33" s="6">
        <v>1.4588235294117646</v>
      </c>
      <c r="E33" s="6">
        <v>1.5470588235294118</v>
      </c>
      <c r="F33" s="6">
        <v>2.7882352941176469</v>
      </c>
      <c r="G33" s="6">
        <v>2.3529411764705883</v>
      </c>
      <c r="H33" s="6">
        <v>2.2470588235294118</v>
      </c>
      <c r="I33" s="7">
        <f t="shared" si="0"/>
        <v>-0.6296094403117678</v>
      </c>
      <c r="J33" s="38">
        <f t="shared" si="1"/>
        <v>0.3475991013041746</v>
      </c>
      <c r="K33" s="40"/>
      <c r="L33" s="40"/>
      <c r="M33" s="40"/>
      <c r="N33" s="40"/>
      <c r="O33" s="40"/>
      <c r="P33" s="40"/>
      <c r="Q33" s="40"/>
    </row>
    <row r="34" spans="1:17" ht="15.75" customHeight="1">
      <c r="A34" s="6">
        <v>0</v>
      </c>
      <c r="B34" s="6">
        <v>182</v>
      </c>
      <c r="C34" s="6">
        <v>1.8351648351648351</v>
      </c>
      <c r="D34" s="6">
        <v>1.3956043956043955</v>
      </c>
      <c r="E34" s="6">
        <v>1.5</v>
      </c>
      <c r="F34" s="6">
        <v>2.8241758241758244</v>
      </c>
      <c r="G34" s="6">
        <v>2.3076923076923075</v>
      </c>
      <c r="H34" s="6">
        <v>2.2362637362637363</v>
      </c>
      <c r="I34" s="7">
        <f t="shared" si="0"/>
        <v>-2.449579306912085</v>
      </c>
      <c r="J34" s="38">
        <f t="shared" si="1"/>
        <v>7.9469319099498101E-2</v>
      </c>
      <c r="K34" s="40"/>
      <c r="L34" s="40"/>
      <c r="M34" s="40"/>
      <c r="N34" s="40"/>
      <c r="O34" s="40"/>
      <c r="P34" s="40"/>
      <c r="Q34" s="40"/>
    </row>
    <row r="35" spans="1:17" ht="15.75" customHeight="1">
      <c r="A35" s="6">
        <v>0</v>
      </c>
      <c r="B35" s="6">
        <v>165</v>
      </c>
      <c r="C35" s="6">
        <v>1.8606060606060606</v>
      </c>
      <c r="D35" s="6">
        <v>1.393939393939394</v>
      </c>
      <c r="E35" s="6">
        <v>1.5030303030303029</v>
      </c>
      <c r="F35" s="6">
        <v>2.7393939393939393</v>
      </c>
      <c r="G35" s="6">
        <v>2.2000000000000002</v>
      </c>
      <c r="H35" s="6">
        <v>2.1515151515151514</v>
      </c>
      <c r="I35" s="7">
        <f t="shared" si="0"/>
        <v>-1.2667486108000006</v>
      </c>
      <c r="J35" s="38">
        <f t="shared" si="1"/>
        <v>0.21981434432707456</v>
      </c>
      <c r="K35" s="40"/>
      <c r="L35" s="40"/>
      <c r="M35" s="40"/>
      <c r="N35" s="40"/>
      <c r="O35" s="40"/>
      <c r="P35" s="40"/>
      <c r="Q35" s="40"/>
    </row>
    <row r="36" spans="1:17" ht="15.75" customHeight="1">
      <c r="A36" s="6">
        <v>0</v>
      </c>
      <c r="B36" s="6">
        <v>163</v>
      </c>
      <c r="C36" s="6">
        <v>1.8220858895705521</v>
      </c>
      <c r="D36" s="6">
        <v>1.4723926380368098</v>
      </c>
      <c r="E36" s="6">
        <v>1.5950920245398772</v>
      </c>
      <c r="F36" s="6">
        <v>2.6687116564417179</v>
      </c>
      <c r="G36" s="6">
        <v>2.1840490797546011</v>
      </c>
      <c r="H36" s="6">
        <v>2.1840490797546011</v>
      </c>
      <c r="I36" s="7">
        <f t="shared" si="0"/>
        <v>0.42667450190796785</v>
      </c>
      <c r="J36" s="38">
        <f t="shared" si="1"/>
        <v>0.60507929123955384</v>
      </c>
      <c r="K36" s="41"/>
      <c r="L36" s="41"/>
      <c r="M36" s="41"/>
      <c r="N36" s="41"/>
      <c r="O36" s="41"/>
      <c r="P36" s="41"/>
      <c r="Q36" s="41"/>
    </row>
    <row r="37" spans="1:17" ht="15.75" customHeight="1">
      <c r="A37" s="6">
        <v>0</v>
      </c>
      <c r="B37" s="6">
        <v>143</v>
      </c>
      <c r="C37" s="6">
        <v>1.9720279720279721</v>
      </c>
      <c r="D37" s="6">
        <v>1.5104895104895104</v>
      </c>
      <c r="E37" s="6">
        <v>1.6293706293706294</v>
      </c>
      <c r="F37" s="6">
        <v>2.7832167832167833</v>
      </c>
      <c r="G37" s="6">
        <v>2.3356643356643358</v>
      </c>
      <c r="H37" s="6">
        <v>2.2237762237762237</v>
      </c>
      <c r="I37" s="7">
        <f t="shared" si="0"/>
        <v>-0.85110805164337222</v>
      </c>
      <c r="J37" s="38">
        <f t="shared" si="1"/>
        <v>0.29920047007585804</v>
      </c>
      <c r="K37" s="41"/>
      <c r="L37" s="41"/>
      <c r="M37" s="41"/>
      <c r="N37" s="41"/>
      <c r="O37" s="41"/>
      <c r="P37" s="41"/>
      <c r="Q37" s="41"/>
    </row>
    <row r="38" spans="1:17" ht="15.75" customHeight="1">
      <c r="A38" s="6">
        <v>0</v>
      </c>
      <c r="B38" s="6">
        <v>154</v>
      </c>
      <c r="C38" s="6">
        <v>1.9285714285714286</v>
      </c>
      <c r="D38" s="6">
        <v>1.4805194805194806</v>
      </c>
      <c r="E38" s="6">
        <v>1.6103896103896105</v>
      </c>
      <c r="F38" s="6">
        <v>2.7467532467532467</v>
      </c>
      <c r="G38" s="6">
        <v>2.2337662337662336</v>
      </c>
      <c r="H38" s="6">
        <v>2.168831168831169</v>
      </c>
      <c r="I38" s="7">
        <f t="shared" si="0"/>
        <v>-0.63378193864934929</v>
      </c>
      <c r="J38" s="38">
        <f t="shared" si="1"/>
        <v>0.34665348998675782</v>
      </c>
      <c r="K38" s="41"/>
      <c r="L38" s="41"/>
      <c r="M38" s="41"/>
      <c r="N38" s="41"/>
      <c r="O38" s="41"/>
      <c r="P38" s="41"/>
      <c r="Q38" s="41"/>
    </row>
    <row r="39" spans="1:17" ht="15.75" customHeight="1">
      <c r="A39" s="6">
        <v>0</v>
      </c>
      <c r="B39" s="6">
        <v>171</v>
      </c>
      <c r="C39" s="6">
        <v>2</v>
      </c>
      <c r="D39" s="6">
        <v>1.5906432748538011</v>
      </c>
      <c r="E39" s="6">
        <v>1.695906432748538</v>
      </c>
      <c r="F39" s="6">
        <v>2.8362573099415203</v>
      </c>
      <c r="G39" s="6">
        <v>2.4444444444444446</v>
      </c>
      <c r="H39" s="6">
        <v>2.3801169590643276</v>
      </c>
      <c r="I39" s="7">
        <f t="shared" si="0"/>
        <v>0.99553074251461737</v>
      </c>
      <c r="J39" s="38">
        <f t="shared" si="1"/>
        <v>0.73017896239504043</v>
      </c>
      <c r="K39" s="41"/>
      <c r="L39" s="41"/>
      <c r="M39" s="41"/>
      <c r="N39" s="41"/>
      <c r="O39" s="41"/>
      <c r="P39" s="41"/>
      <c r="Q39" s="41"/>
    </row>
    <row r="40" spans="1:17" ht="15.75" customHeight="1">
      <c r="A40" s="6">
        <v>0</v>
      </c>
      <c r="B40" s="6">
        <v>162</v>
      </c>
      <c r="C40" s="6">
        <v>1.8703703703703705</v>
      </c>
      <c r="D40" s="6">
        <v>1.462962962962963</v>
      </c>
      <c r="E40" s="6">
        <v>1.617283950617284</v>
      </c>
      <c r="F40" s="6">
        <v>2.6728395061728394</v>
      </c>
      <c r="G40" s="6">
        <v>2.2654320987654319</v>
      </c>
      <c r="H40" s="6">
        <v>2.2469135802469138</v>
      </c>
      <c r="I40" s="7">
        <f t="shared" si="0"/>
        <v>-0.26867247575307829</v>
      </c>
      <c r="J40" s="38">
        <f t="shared" si="1"/>
        <v>0.43323302928404012</v>
      </c>
      <c r="K40" s="41"/>
      <c r="L40" s="41"/>
      <c r="M40" s="41"/>
      <c r="N40" s="41"/>
      <c r="O40" s="41"/>
      <c r="P40" s="41"/>
      <c r="Q40" s="41"/>
    </row>
    <row r="41" spans="1:17" ht="15.75" customHeight="1">
      <c r="A41" s="6">
        <v>0</v>
      </c>
      <c r="B41" s="6">
        <v>150</v>
      </c>
      <c r="C41" s="6">
        <v>2.0533333333333332</v>
      </c>
      <c r="D41" s="6">
        <v>1.4666666666666666</v>
      </c>
      <c r="E41" s="6">
        <v>1.6466666666666667</v>
      </c>
      <c r="F41" s="6">
        <v>2.5533333333333332</v>
      </c>
      <c r="G41" s="6">
        <v>2.3466666666666667</v>
      </c>
      <c r="H41" s="6">
        <v>2.2733333333333334</v>
      </c>
      <c r="I41" s="7">
        <f t="shared" si="0"/>
        <v>0.83161925677999449</v>
      </c>
      <c r="J41" s="38">
        <f t="shared" si="1"/>
        <v>0.69669720425453974</v>
      </c>
    </row>
    <row r="42" spans="1:17" ht="15.75" customHeight="1">
      <c r="A42" s="6">
        <v>0</v>
      </c>
      <c r="B42" s="6">
        <v>157</v>
      </c>
      <c r="C42" s="6">
        <v>1.8343949044585988</v>
      </c>
      <c r="D42" s="6">
        <v>1.2802547770700636</v>
      </c>
      <c r="E42" s="6">
        <v>1.3694267515923566</v>
      </c>
      <c r="F42" s="6">
        <v>2.7324840764331211</v>
      </c>
      <c r="G42" s="6">
        <v>2.3121019108280256</v>
      </c>
      <c r="H42" s="6">
        <v>2.2292993630573248</v>
      </c>
      <c r="I42" s="7">
        <f t="shared" si="0"/>
        <v>-2.6732433012356722</v>
      </c>
      <c r="J42" s="38">
        <f t="shared" si="1"/>
        <v>6.4570791782053522E-2</v>
      </c>
    </row>
    <row r="43" spans="1:17" ht="15.75" customHeight="1">
      <c r="A43" s="6">
        <v>0</v>
      </c>
      <c r="B43" s="6">
        <v>158</v>
      </c>
      <c r="C43" s="6">
        <v>1.9873417721518987</v>
      </c>
      <c r="D43" s="6">
        <v>1.5126582278481013</v>
      </c>
      <c r="E43" s="6">
        <v>1.6645569620253164</v>
      </c>
      <c r="F43" s="6">
        <v>2.7341772151898733</v>
      </c>
      <c r="G43" s="6">
        <v>2.3481012658227849</v>
      </c>
      <c r="H43" s="6">
        <v>2.2658227848101267</v>
      </c>
      <c r="I43" s="7">
        <f t="shared" si="0"/>
        <v>-0.41833470573418197</v>
      </c>
      <c r="J43" s="38">
        <f t="shared" si="1"/>
        <v>0.3969153090183703</v>
      </c>
    </row>
    <row r="44" spans="1:17" ht="15.75" customHeight="1">
      <c r="A44" s="6">
        <v>0</v>
      </c>
      <c r="B44" s="6">
        <v>162</v>
      </c>
      <c r="C44" s="6">
        <v>1.8888888888888888</v>
      </c>
      <c r="D44" s="6">
        <v>1.5432098765432098</v>
      </c>
      <c r="E44" s="6">
        <v>1.654320987654321</v>
      </c>
      <c r="F44" s="6">
        <v>2.7407407407407409</v>
      </c>
      <c r="G44" s="6">
        <v>2.191358024691358</v>
      </c>
      <c r="H44" s="6">
        <v>2.1728395061728394</v>
      </c>
      <c r="I44" s="7">
        <f t="shared" si="0"/>
        <v>0.96023644397530461</v>
      </c>
      <c r="J44" s="38">
        <f t="shared" si="1"/>
        <v>0.72316914264987098</v>
      </c>
    </row>
    <row r="45" spans="1:17" ht="15.75" customHeight="1">
      <c r="A45" s="6">
        <v>0</v>
      </c>
      <c r="B45" s="6">
        <v>159</v>
      </c>
      <c r="C45" s="6">
        <v>1.949685534591195</v>
      </c>
      <c r="D45" s="6">
        <v>1.4968553459119496</v>
      </c>
      <c r="E45" s="6">
        <v>1.6037735849056605</v>
      </c>
      <c r="F45" s="6">
        <v>2.8238993710691824</v>
      </c>
      <c r="G45" s="6">
        <v>2.2767295597484276</v>
      </c>
      <c r="H45" s="6">
        <v>2.2138364779874213</v>
      </c>
      <c r="I45" s="7">
        <f t="shared" si="0"/>
        <v>-0.40543069500629514</v>
      </c>
      <c r="J45" s="38">
        <f t="shared" si="1"/>
        <v>0.40000825917287014</v>
      </c>
    </row>
    <row r="46" spans="1:17" ht="15.75" customHeight="1">
      <c r="A46" s="6">
        <v>1</v>
      </c>
      <c r="B46" s="6">
        <v>169</v>
      </c>
      <c r="C46" s="6">
        <v>1.9940828402366864</v>
      </c>
      <c r="D46" s="6">
        <v>1.5029585798816567</v>
      </c>
      <c r="E46" s="6">
        <v>1.6153846153846154</v>
      </c>
      <c r="F46" s="6">
        <v>2.7218934911242605</v>
      </c>
      <c r="G46" s="6">
        <v>2.3431952662721893</v>
      </c>
      <c r="H46" s="6">
        <v>2.2781065088757395</v>
      </c>
      <c r="I46" s="7">
        <f t="shared" si="0"/>
        <v>0.82738810789347639</v>
      </c>
      <c r="J46" s="38">
        <f t="shared" si="1"/>
        <v>0.6958023759049442</v>
      </c>
    </row>
    <row r="47" spans="1:17" ht="15.75" customHeight="1">
      <c r="A47" s="6">
        <v>1</v>
      </c>
      <c r="B47" s="6">
        <v>153</v>
      </c>
      <c r="C47" s="6">
        <v>1.934640522875817</v>
      </c>
      <c r="D47" s="6">
        <v>1.457516339869281</v>
      </c>
      <c r="E47" s="6">
        <v>1.588235294117647</v>
      </c>
      <c r="F47" s="6">
        <v>2.6601307189542482</v>
      </c>
      <c r="G47" s="6">
        <v>2.2026143790849675</v>
      </c>
      <c r="H47" s="6">
        <v>2.2091503267973858</v>
      </c>
      <c r="I47" s="7">
        <f t="shared" si="0"/>
        <v>1.2527125974901878</v>
      </c>
      <c r="J47" s="38">
        <f t="shared" si="1"/>
        <v>0.77776907155630182</v>
      </c>
    </row>
    <row r="48" spans="1:17" ht="15.75" customHeight="1">
      <c r="A48" s="6">
        <v>1</v>
      </c>
      <c r="B48" s="6">
        <v>175</v>
      </c>
      <c r="C48" s="6">
        <v>1.9371428571428571</v>
      </c>
      <c r="D48" s="6">
        <v>1.4628571428571429</v>
      </c>
      <c r="E48" s="6">
        <v>1.5485714285714285</v>
      </c>
      <c r="F48" s="6">
        <v>2.6857142857142855</v>
      </c>
      <c r="G48" s="6">
        <v>2.2285714285714286</v>
      </c>
      <c r="H48" s="6">
        <v>2.177142857142857</v>
      </c>
      <c r="I48" s="7">
        <f t="shared" si="0"/>
        <v>1.0132890591085726</v>
      </c>
      <c r="J48" s="38">
        <f t="shared" si="1"/>
        <v>0.73366332987752414</v>
      </c>
    </row>
    <row r="49" spans="1:10" ht="15.75" customHeight="1">
      <c r="A49" s="6">
        <v>1</v>
      </c>
      <c r="B49" s="6">
        <v>179</v>
      </c>
      <c r="C49" s="6">
        <v>1.9162011173184357</v>
      </c>
      <c r="D49" s="6">
        <v>1.3519553072625698</v>
      </c>
      <c r="E49" s="6">
        <v>1.4692737430167597</v>
      </c>
      <c r="F49" s="6">
        <v>2.5921787709497206</v>
      </c>
      <c r="G49" s="6">
        <v>2.1117318435754191</v>
      </c>
      <c r="H49" s="6">
        <v>2.0726256983240225</v>
      </c>
      <c r="I49" s="7">
        <f t="shared" si="0"/>
        <v>3.2497156536379634E-3</v>
      </c>
      <c r="J49" s="38">
        <f t="shared" si="1"/>
        <v>0.50081242819842864</v>
      </c>
    </row>
    <row r="50" spans="1:10" ht="15.75" customHeight="1">
      <c r="A50" s="6">
        <v>1</v>
      </c>
      <c r="B50" s="6">
        <v>179</v>
      </c>
      <c r="C50" s="6">
        <v>1.9664804469273742</v>
      </c>
      <c r="D50" s="6">
        <v>1.4134078212290502</v>
      </c>
      <c r="E50" s="6">
        <v>1.5027932960893855</v>
      </c>
      <c r="F50" s="6">
        <v>2.7039106145251397</v>
      </c>
      <c r="G50" s="6">
        <v>2.2737430167597767</v>
      </c>
      <c r="H50" s="6">
        <v>2.2178770949720672</v>
      </c>
      <c r="I50" s="7">
        <f t="shared" si="0"/>
        <v>0.47659178983798256</v>
      </c>
      <c r="J50" s="38">
        <f t="shared" si="1"/>
        <v>0.6169427532463202</v>
      </c>
    </row>
    <row r="51" spans="1:10" ht="15.75" customHeight="1">
      <c r="A51" s="6">
        <v>1</v>
      </c>
      <c r="B51" s="6">
        <v>198</v>
      </c>
      <c r="C51" s="6">
        <v>1.7878787878787878</v>
      </c>
      <c r="D51" s="6">
        <v>1.3282828282828283</v>
      </c>
      <c r="E51" s="6">
        <v>1.4747474747474747</v>
      </c>
      <c r="F51" s="6">
        <v>2.5656565656565657</v>
      </c>
      <c r="G51" s="6">
        <v>2.106060606060606</v>
      </c>
      <c r="H51" s="6">
        <v>2.0808080808080809</v>
      </c>
      <c r="I51" s="7">
        <f t="shared" si="0"/>
        <v>-1.4421228735757552</v>
      </c>
      <c r="J51" s="38">
        <f t="shared" si="1"/>
        <v>0.19121682467260911</v>
      </c>
    </row>
    <row r="52" spans="1:10" ht="15.75" customHeight="1">
      <c r="A52" s="6">
        <v>1</v>
      </c>
      <c r="B52" s="6">
        <v>173</v>
      </c>
      <c r="C52" s="6">
        <v>1.8901734104046244</v>
      </c>
      <c r="D52" s="6">
        <v>1.4797687861271676</v>
      </c>
      <c r="E52" s="6">
        <v>1.5953757225433527</v>
      </c>
      <c r="F52" s="6">
        <v>2.6763005780346822</v>
      </c>
      <c r="G52" s="6">
        <v>2.2138728323699421</v>
      </c>
      <c r="H52" s="6">
        <v>2.2369942196531793</v>
      </c>
      <c r="I52" s="7">
        <f t="shared" si="0"/>
        <v>1.6126292105491302</v>
      </c>
      <c r="J52" s="38">
        <f t="shared" si="1"/>
        <v>0.83377609780905726</v>
      </c>
    </row>
    <row r="53" spans="1:10" ht="15.75" customHeight="1">
      <c r="A53" s="6">
        <v>1</v>
      </c>
      <c r="B53" s="6">
        <v>180</v>
      </c>
      <c r="C53" s="6">
        <v>1.9833333333333334</v>
      </c>
      <c r="D53" s="6">
        <v>1.4888888888888889</v>
      </c>
      <c r="E53" s="6">
        <v>1.5444444444444445</v>
      </c>
      <c r="F53" s="6">
        <v>2.7444444444444445</v>
      </c>
      <c r="G53" s="6">
        <v>2.2277777777777779</v>
      </c>
      <c r="H53" s="6">
        <v>2.1666666666666665</v>
      </c>
      <c r="I53" s="7">
        <f t="shared" si="0"/>
        <v>1.6090417707166651</v>
      </c>
      <c r="J53" s="38">
        <f t="shared" si="1"/>
        <v>0.83327830638491918</v>
      </c>
    </row>
    <row r="54" spans="1:10" ht="15.75" customHeight="1">
      <c r="A54" s="6">
        <v>1</v>
      </c>
      <c r="B54" s="6">
        <v>178</v>
      </c>
      <c r="C54" s="6">
        <v>1.9325842696629214</v>
      </c>
      <c r="D54" s="6">
        <v>1.4269662921348314</v>
      </c>
      <c r="E54" s="6">
        <v>1.5112359550561798</v>
      </c>
      <c r="F54" s="6">
        <v>2.606741573033708</v>
      </c>
      <c r="G54" s="6">
        <v>2.0842696629213484</v>
      </c>
      <c r="H54" s="6">
        <v>2.0561797752808988</v>
      </c>
      <c r="I54" s="7">
        <f t="shared" si="0"/>
        <v>1.6623405083145926</v>
      </c>
      <c r="J54" s="38">
        <f t="shared" si="1"/>
        <v>0.84055193830917152</v>
      </c>
    </row>
    <row r="55" spans="1:10" ht="15.75" customHeight="1">
      <c r="A55" s="6">
        <v>1</v>
      </c>
      <c r="B55" s="6">
        <v>175</v>
      </c>
      <c r="C55" s="6">
        <v>1.9371428571428571</v>
      </c>
      <c r="D55" s="6">
        <v>1.4</v>
      </c>
      <c r="E55" s="6">
        <v>1.5542857142857143</v>
      </c>
      <c r="F55" s="6">
        <v>2.6057142857142859</v>
      </c>
      <c r="G55" s="6">
        <v>2.137142857142857</v>
      </c>
      <c r="H55" s="6">
        <v>2.0914285714285716</v>
      </c>
      <c r="I55" s="7">
        <f t="shared" si="0"/>
        <v>-0.36922302433141851</v>
      </c>
      <c r="J55" s="38">
        <f t="shared" si="1"/>
        <v>0.40872877961413573</v>
      </c>
    </row>
    <row r="56" spans="1:10" ht="15.75" customHeight="1">
      <c r="A56" s="6">
        <v>1</v>
      </c>
      <c r="B56" s="6">
        <v>177</v>
      </c>
      <c r="C56" s="6">
        <v>1.9378531073446328</v>
      </c>
      <c r="D56" s="6">
        <v>1.4124293785310735</v>
      </c>
      <c r="E56" s="6">
        <v>1.5028248587570621</v>
      </c>
      <c r="F56" s="6">
        <v>2.7288135593220337</v>
      </c>
      <c r="G56" s="6">
        <v>2.0395480225988702</v>
      </c>
      <c r="H56" s="6">
        <v>2.0621468926553672</v>
      </c>
      <c r="I56" s="7">
        <f t="shared" si="0"/>
        <v>1.2553472519378488</v>
      </c>
      <c r="J56" s="38">
        <f t="shared" si="1"/>
        <v>0.77822412339127101</v>
      </c>
    </row>
    <row r="57" spans="1:10" ht="15.75" customHeight="1">
      <c r="A57" s="6">
        <v>1</v>
      </c>
      <c r="B57" s="6">
        <v>180</v>
      </c>
      <c r="C57" s="6">
        <v>1.961111111111111</v>
      </c>
      <c r="D57" s="6">
        <v>1.4444444444444444</v>
      </c>
      <c r="E57" s="6">
        <v>1.5611111111111111</v>
      </c>
      <c r="F57" s="6">
        <v>2.7222222222222223</v>
      </c>
      <c r="G57" s="6">
        <v>2.3333333333333335</v>
      </c>
      <c r="H57" s="6">
        <v>2.3055555555555554</v>
      </c>
      <c r="I57" s="7">
        <f t="shared" si="0"/>
        <v>0.56522034962776502</v>
      </c>
      <c r="J57" s="38">
        <f t="shared" si="1"/>
        <v>0.63765956591318518</v>
      </c>
    </row>
    <row r="58" spans="1:10" ht="15.75" customHeight="1">
      <c r="A58" s="6">
        <v>1</v>
      </c>
      <c r="B58" s="6">
        <v>170</v>
      </c>
      <c r="C58" s="6">
        <v>1.7823529411764707</v>
      </c>
      <c r="D58" s="6">
        <v>1.3823529411764706</v>
      </c>
      <c r="E58" s="6">
        <v>1.4647058823529411</v>
      </c>
      <c r="F58" s="6">
        <v>2.5588235294117645</v>
      </c>
      <c r="G58" s="6">
        <v>2.1529411764705881</v>
      </c>
      <c r="H58" s="6">
        <v>2.1235294117647059</v>
      </c>
      <c r="I58" s="7">
        <f t="shared" si="0"/>
        <v>0.47166078163529335</v>
      </c>
      <c r="J58" s="38">
        <f t="shared" si="1"/>
        <v>0.61577676572949547</v>
      </c>
    </row>
    <row r="59" spans="1:10" ht="15.75" customHeight="1">
      <c r="A59" s="6">
        <v>1</v>
      </c>
      <c r="B59" s="6">
        <v>191</v>
      </c>
      <c r="C59" s="6">
        <v>1.9057591623036649</v>
      </c>
      <c r="D59" s="6">
        <v>1.3769633507853403</v>
      </c>
      <c r="E59" s="6">
        <v>1.455497382198953</v>
      </c>
      <c r="F59" s="6">
        <v>2.6753926701570681</v>
      </c>
      <c r="G59" s="6">
        <v>2.25130890052356</v>
      </c>
      <c r="H59" s="6">
        <v>2.1832460732984291</v>
      </c>
      <c r="I59" s="7">
        <f t="shared" si="0"/>
        <v>-0.15086373429319622</v>
      </c>
      <c r="J59" s="38">
        <f t="shared" si="1"/>
        <v>0.46235543812394286</v>
      </c>
    </row>
    <row r="60" spans="1:10" ht="15.75" customHeight="1">
      <c r="A60" s="6">
        <v>1</v>
      </c>
      <c r="B60" s="6">
        <v>188</v>
      </c>
      <c r="C60" s="6">
        <v>1.8563829787234043</v>
      </c>
      <c r="D60" s="6">
        <v>1.4308510638297873</v>
      </c>
      <c r="E60" s="6">
        <v>1.5319148936170213</v>
      </c>
      <c r="F60" s="6">
        <v>2.6489361702127661</v>
      </c>
      <c r="G60" s="6">
        <v>2.271276595744681</v>
      </c>
      <c r="H60" s="6">
        <v>2.25</v>
      </c>
      <c r="I60" s="7">
        <f t="shared" si="0"/>
        <v>0.61891397120744784</v>
      </c>
      <c r="J60" s="38">
        <f t="shared" si="1"/>
        <v>0.64997150800207715</v>
      </c>
    </row>
    <row r="61" spans="1:10" ht="15.75" customHeight="1">
      <c r="A61" s="6">
        <v>1</v>
      </c>
      <c r="B61" s="6">
        <v>179</v>
      </c>
      <c r="C61" s="6">
        <v>1.8044692737430168</v>
      </c>
      <c r="D61" s="6">
        <v>1.4301675977653632</v>
      </c>
      <c r="E61" s="6">
        <v>1.5418994413407821</v>
      </c>
      <c r="F61" s="6">
        <v>2.7150837988826817</v>
      </c>
      <c r="G61" s="6">
        <v>2.2234636871508382</v>
      </c>
      <c r="H61" s="6">
        <v>2.2346368715083798</v>
      </c>
      <c r="I61" s="7">
        <f t="shared" si="0"/>
        <v>-7.117653727375739E-2</v>
      </c>
      <c r="J61" s="38">
        <f t="shared" si="1"/>
        <v>0.48221337411558884</v>
      </c>
    </row>
    <row r="62" spans="1:10" ht="15.75" customHeight="1">
      <c r="A62" s="6">
        <v>1</v>
      </c>
      <c r="B62" s="6">
        <v>180</v>
      </c>
      <c r="C62" s="6">
        <v>1.9444444444444444</v>
      </c>
      <c r="D62" s="6">
        <v>1.461111111111111</v>
      </c>
      <c r="E62" s="6">
        <v>1.5555555555555556</v>
      </c>
      <c r="F62" s="6">
        <v>2.6666666666666665</v>
      </c>
      <c r="G62" s="6">
        <v>2.3277777777777779</v>
      </c>
      <c r="H62" s="6">
        <v>2.3222222222222224</v>
      </c>
      <c r="I62" s="7">
        <f t="shared" si="0"/>
        <v>1.9833910026111141</v>
      </c>
      <c r="J62" s="38">
        <f t="shared" si="1"/>
        <v>0.87904218101129383</v>
      </c>
    </row>
    <row r="63" spans="1:10" ht="15.75" customHeight="1">
      <c r="A63" s="6">
        <v>1</v>
      </c>
      <c r="B63" s="6">
        <v>181</v>
      </c>
      <c r="C63" s="6">
        <v>1.9337016574585635</v>
      </c>
      <c r="D63" s="6">
        <v>1.4530386740331491</v>
      </c>
      <c r="E63" s="6">
        <v>1.5580110497237569</v>
      </c>
      <c r="F63" s="6">
        <v>2.6961325966850831</v>
      </c>
      <c r="G63" s="6">
        <v>2.160220994475138</v>
      </c>
      <c r="H63" s="6">
        <v>2.1049723756906076</v>
      </c>
      <c r="I63" s="7">
        <f t="shared" si="0"/>
        <v>0.24355505318783344</v>
      </c>
      <c r="J63" s="38">
        <f t="shared" si="1"/>
        <v>0.56058954937709526</v>
      </c>
    </row>
    <row r="64" spans="1:10" ht="15.75" customHeight="1">
      <c r="A64" s="6">
        <v>1</v>
      </c>
      <c r="B64" s="6">
        <v>178</v>
      </c>
      <c r="C64" s="6">
        <v>1.8932584269662922</v>
      </c>
      <c r="D64" s="6">
        <v>1.5280898876404494</v>
      </c>
      <c r="E64" s="6">
        <v>1.5280898876404494</v>
      </c>
      <c r="F64" s="6">
        <v>2.6685393258426968</v>
      </c>
      <c r="G64" s="6">
        <v>2.207865168539326</v>
      </c>
      <c r="H64" s="6">
        <v>2.191011235955056</v>
      </c>
      <c r="I64" s="7">
        <f t="shared" si="0"/>
        <v>3.9508862450336935</v>
      </c>
      <c r="J64" s="38">
        <f t="shared" si="1"/>
        <v>0.9811254568095662</v>
      </c>
    </row>
    <row r="65" spans="1:10" ht="15.75" customHeight="1">
      <c r="A65" s="6">
        <v>1</v>
      </c>
      <c r="B65" s="6">
        <v>172</v>
      </c>
      <c r="C65" s="6">
        <v>2</v>
      </c>
      <c r="D65" s="6">
        <v>1.4825581395348837</v>
      </c>
      <c r="E65" s="6">
        <v>1.6337209302325582</v>
      </c>
      <c r="F65" s="6">
        <v>2.7325581395348837</v>
      </c>
      <c r="G65" s="6">
        <v>2.3255813953488373</v>
      </c>
      <c r="H65" s="6">
        <v>2.2848837209302326</v>
      </c>
      <c r="I65" s="7">
        <f t="shared" si="0"/>
        <v>0.1772213087790675</v>
      </c>
      <c r="J65" s="38">
        <f t="shared" si="1"/>
        <v>0.54418973067376364</v>
      </c>
    </row>
    <row r="66" spans="1:10" ht="15.75" customHeight="1">
      <c r="A66" s="6">
        <v>1</v>
      </c>
      <c r="B66" s="6">
        <v>188</v>
      </c>
      <c r="C66" s="6">
        <v>1.9148936170212767</v>
      </c>
      <c r="D66" s="6">
        <v>1.4308510638297873</v>
      </c>
      <c r="E66" s="6">
        <v>1.5053191489361701</v>
      </c>
      <c r="F66" s="6">
        <v>2.7127659574468086</v>
      </c>
      <c r="G66" s="6">
        <v>2.2446808510638299</v>
      </c>
      <c r="H66" s="6">
        <v>2.2127659574468086</v>
      </c>
      <c r="I66" s="7">
        <f t="shared" si="0"/>
        <v>0.89328067906383524</v>
      </c>
      <c r="J66" s="38">
        <f t="shared" si="1"/>
        <v>0.70956672530980736</v>
      </c>
    </row>
    <row r="67" spans="1:10" ht="15.75" customHeight="1">
      <c r="A67" s="6">
        <v>1</v>
      </c>
      <c r="B67" s="6">
        <v>189</v>
      </c>
      <c r="C67" s="6">
        <v>1.835978835978836</v>
      </c>
      <c r="D67" s="6">
        <v>1.4391534391534391</v>
      </c>
      <c r="E67" s="6">
        <v>1.4973544973544974</v>
      </c>
      <c r="F67" s="6">
        <v>2.894179894179894</v>
      </c>
      <c r="G67" s="6">
        <v>2.2857142857142856</v>
      </c>
      <c r="H67" s="6">
        <v>2.3544973544973544</v>
      </c>
      <c r="I67" s="7">
        <f t="shared" si="0"/>
        <v>0.98965375097883168</v>
      </c>
      <c r="J67" s="38">
        <f t="shared" si="1"/>
        <v>0.72901952625992172</v>
      </c>
    </row>
    <row r="68" spans="1:10" ht="15.75" customHeight="1">
      <c r="A68" s="6">
        <v>1</v>
      </c>
      <c r="B68" s="6">
        <v>177</v>
      </c>
      <c r="C68" s="6">
        <v>1.8644067796610169</v>
      </c>
      <c r="D68" s="6">
        <v>1.3898305084745763</v>
      </c>
      <c r="E68" s="6">
        <v>1.4802259887005649</v>
      </c>
      <c r="F68" s="6">
        <v>2.6101694915254239</v>
      </c>
      <c r="G68" s="6">
        <v>2.1807909604519775</v>
      </c>
      <c r="H68" s="6">
        <v>2.0903954802259888</v>
      </c>
      <c r="I68" s="7">
        <f t="shared" si="0"/>
        <v>-0.52465667001695948</v>
      </c>
      <c r="J68" s="38">
        <f t="shared" si="1"/>
        <v>0.37176399478871697</v>
      </c>
    </row>
    <row r="69" spans="1:10" ht="15.75" customHeight="1">
      <c r="A69" s="6">
        <v>1</v>
      </c>
      <c r="B69" s="6">
        <v>166</v>
      </c>
      <c r="C69" s="6">
        <v>1.9397590361445782</v>
      </c>
      <c r="D69" s="6">
        <v>1.4578313253012047</v>
      </c>
      <c r="E69" s="6">
        <v>1.5542168674698795</v>
      </c>
      <c r="F69" s="6">
        <v>2.6626506024096384</v>
      </c>
      <c r="G69" s="6">
        <v>2.2469879518072289</v>
      </c>
      <c r="H69" s="6">
        <v>2.2530120481927711</v>
      </c>
      <c r="I69" s="7">
        <f t="shared" si="0"/>
        <v>2.0522401140120436</v>
      </c>
      <c r="J69" s="38">
        <f t="shared" si="1"/>
        <v>0.88617377415522136</v>
      </c>
    </row>
    <row r="70" spans="1:10" ht="15.75" customHeight="1">
      <c r="A70" s="6">
        <v>1</v>
      </c>
      <c r="B70" s="6">
        <v>186</v>
      </c>
      <c r="C70" s="6">
        <v>1.7849462365591398</v>
      </c>
      <c r="D70" s="6">
        <v>1.435483870967742</v>
      </c>
      <c r="E70" s="6">
        <v>1.521505376344086</v>
      </c>
      <c r="F70" s="6">
        <v>2.5698924731182795</v>
      </c>
      <c r="G70" s="6">
        <v>2.1021505376344085</v>
      </c>
      <c r="H70" s="6">
        <v>2.086021505376344</v>
      </c>
      <c r="I70" s="7">
        <f t="shared" si="0"/>
        <v>1.0515871993225758</v>
      </c>
      <c r="J70" s="38">
        <f t="shared" si="1"/>
        <v>0.74107956852170298</v>
      </c>
    </row>
    <row r="71" spans="1:10" ht="15.75" customHeight="1">
      <c r="A71" s="6">
        <v>1</v>
      </c>
      <c r="B71" s="6">
        <v>177</v>
      </c>
      <c r="C71" s="6">
        <v>1.8192090395480225</v>
      </c>
      <c r="D71" s="6">
        <v>1.384180790960452</v>
      </c>
      <c r="E71" s="6">
        <v>1.4971751412429379</v>
      </c>
      <c r="F71" s="6">
        <v>2.5819209039548023</v>
      </c>
      <c r="G71" s="6">
        <v>2.2429378531073447</v>
      </c>
      <c r="H71" s="6">
        <v>2.231638418079096</v>
      </c>
      <c r="I71" s="7">
        <f t="shared" ref="I71:I92" si="2">N$15+N$16*C71+N$17*D71+N$18*E71+N$19*F71+N$20*G71+N$21*H71</f>
        <v>0.34211278064405803</v>
      </c>
      <c r="J71" s="38">
        <f t="shared" ref="J71:J92" si="3">EXP(I71)/(1+EXP(I71))</f>
        <v>0.58470365114980671</v>
      </c>
    </row>
    <row r="72" spans="1:10" ht="15.75" customHeight="1">
      <c r="A72" s="6">
        <v>1</v>
      </c>
      <c r="B72" s="6">
        <v>176</v>
      </c>
      <c r="C72" s="6">
        <v>1.8863636363636365</v>
      </c>
      <c r="D72" s="6">
        <v>1.4715909090909092</v>
      </c>
      <c r="E72" s="6">
        <v>1.5568181818181819</v>
      </c>
      <c r="F72" s="6">
        <v>2.6022727272727271</v>
      </c>
      <c r="G72" s="6">
        <v>2.1704545454545454</v>
      </c>
      <c r="H72" s="6">
        <v>2.1477272727272729</v>
      </c>
      <c r="I72" s="7">
        <f t="shared" si="2"/>
        <v>1.9196212521250047</v>
      </c>
      <c r="J72" s="38">
        <f t="shared" si="3"/>
        <v>0.87209619242111081</v>
      </c>
    </row>
    <row r="73" spans="1:10" ht="15.75" customHeight="1">
      <c r="A73" s="6">
        <v>1</v>
      </c>
      <c r="B73" s="6">
        <v>180</v>
      </c>
      <c r="C73" s="6">
        <v>1.7944444444444445</v>
      </c>
      <c r="D73" s="6">
        <v>1.3944444444444444</v>
      </c>
      <c r="E73" s="6">
        <v>1.5277777777777777</v>
      </c>
      <c r="F73" s="6">
        <v>2.4888888888888889</v>
      </c>
      <c r="G73" s="6">
        <v>2.1666666666666665</v>
      </c>
      <c r="H73" s="6">
        <v>2.15</v>
      </c>
      <c r="I73" s="7">
        <f t="shared" si="2"/>
        <v>0.45612802420554743</v>
      </c>
      <c r="J73" s="38">
        <f t="shared" si="3"/>
        <v>0.61209523488575635</v>
      </c>
    </row>
    <row r="74" spans="1:10" ht="15.75" customHeight="1">
      <c r="A74" s="6">
        <v>1</v>
      </c>
      <c r="B74" s="6">
        <v>173</v>
      </c>
      <c r="C74" s="6">
        <v>1.9364161849710984</v>
      </c>
      <c r="D74" s="6">
        <v>1.4624277456647399</v>
      </c>
      <c r="E74" s="6">
        <v>1.5780346820809248</v>
      </c>
      <c r="F74" s="6">
        <v>2.8728323699421967</v>
      </c>
      <c r="G74" s="6">
        <v>2.3352601156069364</v>
      </c>
      <c r="H74" s="6">
        <v>2.2485549132947975</v>
      </c>
      <c r="I74" s="7">
        <f t="shared" si="2"/>
        <v>-1.8800538755780423</v>
      </c>
      <c r="J74" s="38">
        <f t="shared" si="3"/>
        <v>0.13238268540476286</v>
      </c>
    </row>
    <row r="75" spans="1:10" ht="15.75" customHeight="1">
      <c r="A75" s="6">
        <v>1</v>
      </c>
      <c r="B75" s="6">
        <v>175</v>
      </c>
      <c r="C75" s="6">
        <v>1.8857142857142857</v>
      </c>
      <c r="D75" s="6">
        <v>1.4457142857142857</v>
      </c>
      <c r="E75" s="6">
        <v>1.5657142857142856</v>
      </c>
      <c r="F75" s="6">
        <v>2.6857142857142855</v>
      </c>
      <c r="G75" s="6">
        <v>2.1942857142857144</v>
      </c>
      <c r="H75" s="6">
        <v>2.1828571428571428</v>
      </c>
      <c r="I75" s="7">
        <f t="shared" si="2"/>
        <v>0.38994197980000678</v>
      </c>
      <c r="J75" s="38">
        <f t="shared" si="3"/>
        <v>0.59626873203680342</v>
      </c>
    </row>
    <row r="76" spans="1:10" ht="15.75" customHeight="1">
      <c r="A76" s="6">
        <v>1</v>
      </c>
      <c r="B76" s="6">
        <v>169</v>
      </c>
      <c r="C76" s="6">
        <v>1.8520710059171597</v>
      </c>
      <c r="D76" s="6">
        <v>1.4911242603550297</v>
      </c>
      <c r="E76" s="6">
        <v>1.5680473372781065</v>
      </c>
      <c r="F76" s="6">
        <v>2.7928994082840237</v>
      </c>
      <c r="G76" s="6">
        <v>2.3136094674556213</v>
      </c>
      <c r="H76" s="6">
        <v>2.2781065088757395</v>
      </c>
      <c r="I76" s="7">
        <f t="shared" si="2"/>
        <v>0.20175492985799082</v>
      </c>
      <c r="J76" s="38">
        <f t="shared" si="3"/>
        <v>0.55026833343986614</v>
      </c>
    </row>
    <row r="77" spans="1:10" ht="15.75" customHeight="1">
      <c r="A77" s="6">
        <v>1</v>
      </c>
      <c r="B77" s="6">
        <v>175</v>
      </c>
      <c r="C77" s="6">
        <v>1.92</v>
      </c>
      <c r="D77" s="6">
        <v>1.4628571428571429</v>
      </c>
      <c r="E77" s="6">
        <v>1.5657142857142856</v>
      </c>
      <c r="F77" s="6">
        <v>2.6514285714285712</v>
      </c>
      <c r="G77" s="6">
        <v>2.2171428571428571</v>
      </c>
      <c r="H77" s="6">
        <v>2.1542857142857144</v>
      </c>
      <c r="I77" s="7">
        <f t="shared" si="2"/>
        <v>0.57803490584571193</v>
      </c>
      <c r="J77" s="38">
        <f t="shared" si="3"/>
        <v>0.64061511296068596</v>
      </c>
    </row>
    <row r="78" spans="1:10" ht="15.75" customHeight="1">
      <c r="A78" s="6">
        <v>1</v>
      </c>
      <c r="B78" s="6">
        <v>181</v>
      </c>
      <c r="C78" s="6">
        <v>2.1546961325966851</v>
      </c>
      <c r="D78" s="6">
        <v>1.569060773480663</v>
      </c>
      <c r="E78" s="6">
        <v>1.6740331491712708</v>
      </c>
      <c r="F78" s="6">
        <v>2.8784530386740332</v>
      </c>
      <c r="G78" s="6">
        <v>2.430939226519337</v>
      </c>
      <c r="H78" s="6">
        <v>2.403314917127072</v>
      </c>
      <c r="I78" s="7">
        <f t="shared" si="2"/>
        <v>2.3724352672154652</v>
      </c>
      <c r="J78" s="38">
        <f t="shared" si="3"/>
        <v>0.91470105948466973</v>
      </c>
    </row>
    <row r="79" spans="1:10" ht="15.75" customHeight="1">
      <c r="A79" s="6">
        <v>1</v>
      </c>
      <c r="B79" s="6">
        <v>193</v>
      </c>
      <c r="C79" s="6">
        <v>1.8445595854922279</v>
      </c>
      <c r="D79" s="6">
        <v>1.5388601036269429</v>
      </c>
      <c r="E79" s="6">
        <v>1.6476683937823835</v>
      </c>
      <c r="F79" s="6">
        <v>2.704663212435233</v>
      </c>
      <c r="G79" s="6">
        <v>2.3367875647668392</v>
      </c>
      <c r="H79" s="6">
        <v>2.2435233160621761</v>
      </c>
      <c r="I79" s="7">
        <f t="shared" si="2"/>
        <v>-0.35736594999482918</v>
      </c>
      <c r="J79" s="38">
        <f t="shared" si="3"/>
        <v>0.41159734438414158</v>
      </c>
    </row>
    <row r="80" spans="1:10" ht="15.75" customHeight="1">
      <c r="A80" s="6">
        <v>1</v>
      </c>
      <c r="B80" s="6">
        <v>182</v>
      </c>
      <c r="C80" s="6">
        <v>1.9890109890109891</v>
      </c>
      <c r="D80" s="6">
        <v>1.5109890109890109</v>
      </c>
      <c r="E80" s="6">
        <v>1.6098901098901099</v>
      </c>
      <c r="F80" s="6">
        <v>2.7417582417582418</v>
      </c>
      <c r="G80" s="6">
        <v>2.3296703296703298</v>
      </c>
      <c r="H80" s="6">
        <v>2.2252747252747254</v>
      </c>
      <c r="I80" s="7">
        <f t="shared" si="2"/>
        <v>0.23362239370878513</v>
      </c>
      <c r="J80" s="38">
        <f t="shared" si="3"/>
        <v>0.55814139501943283</v>
      </c>
    </row>
    <row r="81" spans="1:10" ht="15.75" customHeight="1">
      <c r="A81" s="6">
        <v>1</v>
      </c>
      <c r="B81" s="6">
        <v>169</v>
      </c>
      <c r="C81" s="6">
        <v>1.9053254437869822</v>
      </c>
      <c r="D81" s="6">
        <v>1.4733727810650887</v>
      </c>
      <c r="E81" s="6">
        <v>1.5739644970414202</v>
      </c>
      <c r="F81" s="6">
        <v>2.5207100591715976</v>
      </c>
      <c r="G81" s="6">
        <v>2.165680473372781</v>
      </c>
      <c r="H81" s="6">
        <v>2.1065088757396451</v>
      </c>
      <c r="I81" s="7">
        <f t="shared" si="2"/>
        <v>1.796799329035494</v>
      </c>
      <c r="J81" s="38">
        <f t="shared" si="3"/>
        <v>0.85775887273243712</v>
      </c>
    </row>
    <row r="82" spans="1:10" ht="16">
      <c r="A82" s="6">
        <v>1</v>
      </c>
      <c r="B82" s="6">
        <v>180</v>
      </c>
      <c r="C82" s="6">
        <v>1.8722222222222222</v>
      </c>
      <c r="D82" s="6">
        <v>1.4722222222222223</v>
      </c>
      <c r="E82" s="6">
        <v>1.5611111111111111</v>
      </c>
      <c r="F82" s="6">
        <v>2.6777777777777776</v>
      </c>
      <c r="G82" s="6">
        <v>2.2888888888888888</v>
      </c>
      <c r="H82" s="6">
        <v>2.2166666666666668</v>
      </c>
      <c r="I82" s="7">
        <f t="shared" si="2"/>
        <v>0.23160223451667861</v>
      </c>
      <c r="J82" s="38">
        <f t="shared" si="3"/>
        <v>0.557643125856922</v>
      </c>
    </row>
    <row r="83" spans="1:10" ht="16">
      <c r="A83" s="6">
        <v>1</v>
      </c>
      <c r="B83" s="6">
        <v>185</v>
      </c>
      <c r="C83" s="6">
        <v>1.9621621621621621</v>
      </c>
      <c r="D83" s="6">
        <v>1.5459459459459459</v>
      </c>
      <c r="E83" s="6">
        <v>1.6324324324324324</v>
      </c>
      <c r="F83" s="6">
        <v>2.810810810810811</v>
      </c>
      <c r="G83" s="6">
        <v>2.3189189189189188</v>
      </c>
      <c r="H83" s="6">
        <v>2.2702702702702702</v>
      </c>
      <c r="I83" s="7">
        <f t="shared" si="2"/>
        <v>1.0543428112864746</v>
      </c>
      <c r="J83" s="38">
        <f t="shared" si="3"/>
        <v>0.74160796575331966</v>
      </c>
    </row>
    <row r="84" spans="1:10" ht="16">
      <c r="A84" s="6">
        <v>1</v>
      </c>
      <c r="B84" s="6">
        <v>180</v>
      </c>
      <c r="C84" s="6">
        <v>1.9722222222222223</v>
      </c>
      <c r="D84" s="6">
        <v>1.5222222222222221</v>
      </c>
      <c r="E84" s="6">
        <v>1.6222222222222222</v>
      </c>
      <c r="F84" s="6">
        <v>2.7222222222222223</v>
      </c>
      <c r="G84" s="6">
        <v>2.3444444444444446</v>
      </c>
      <c r="H84" s="6">
        <v>2.3555555555555556</v>
      </c>
      <c r="I84" s="7">
        <f t="shared" si="2"/>
        <v>2.5380174137499978</v>
      </c>
      <c r="J84" s="38">
        <f t="shared" si="3"/>
        <v>0.92676437795577127</v>
      </c>
    </row>
    <row r="85" spans="1:10" ht="16">
      <c r="A85" s="6">
        <v>1</v>
      </c>
      <c r="B85" s="6">
        <v>170</v>
      </c>
      <c r="C85" s="6">
        <v>2.223529411764706</v>
      </c>
      <c r="D85" s="6">
        <v>1.6</v>
      </c>
      <c r="E85" s="6">
        <v>1.7117647058823529</v>
      </c>
      <c r="F85" s="6">
        <v>3.0117647058823529</v>
      </c>
      <c r="G85" s="6">
        <v>2.3764705882352941</v>
      </c>
      <c r="H85" s="6">
        <v>2.2941176470588234</v>
      </c>
      <c r="I85" s="7">
        <f t="shared" si="2"/>
        <v>0.84563731184704949</v>
      </c>
      <c r="J85" s="38">
        <f t="shared" si="3"/>
        <v>0.69965116903657432</v>
      </c>
    </row>
    <row r="86" spans="1:10" ht="16">
      <c r="A86" s="6">
        <v>1</v>
      </c>
      <c r="B86" s="6">
        <v>180</v>
      </c>
      <c r="C86" s="6">
        <v>2.0555555555555554</v>
      </c>
      <c r="D86" s="6">
        <v>1.5444444444444445</v>
      </c>
      <c r="E86" s="6">
        <v>1.6222222222222222</v>
      </c>
      <c r="F86" s="6">
        <v>2.9055555555555554</v>
      </c>
      <c r="G86" s="6">
        <v>2.3833333333333333</v>
      </c>
      <c r="H86" s="6">
        <v>2.3333333333333335</v>
      </c>
      <c r="I86" s="7">
        <f t="shared" si="2"/>
        <v>1.192778900716668</v>
      </c>
      <c r="J86" s="38">
        <f t="shared" si="3"/>
        <v>0.76723769996221969</v>
      </c>
    </row>
    <row r="87" spans="1:10" ht="16">
      <c r="A87" s="6">
        <v>1</v>
      </c>
      <c r="B87" s="6">
        <v>175</v>
      </c>
      <c r="C87" s="6">
        <v>1.9028571428571428</v>
      </c>
      <c r="D87" s="6">
        <v>1.4857142857142858</v>
      </c>
      <c r="E87" s="6">
        <v>1.56</v>
      </c>
      <c r="F87" s="6">
        <v>2.7657142857142856</v>
      </c>
      <c r="G87" s="6">
        <v>2.2742857142857145</v>
      </c>
      <c r="H87" s="6">
        <v>2.2057142857142855</v>
      </c>
      <c r="I87" s="7">
        <f t="shared" si="2"/>
        <v>0.21302992005713861</v>
      </c>
      <c r="J87" s="38">
        <f t="shared" si="3"/>
        <v>0.55305698007927018</v>
      </c>
    </row>
    <row r="88" spans="1:10" ht="16">
      <c r="A88" s="6">
        <v>1</v>
      </c>
      <c r="B88" s="6">
        <v>168</v>
      </c>
      <c r="C88" s="6">
        <v>2.0357142857142856</v>
      </c>
      <c r="D88" s="6">
        <v>1.5595238095238095</v>
      </c>
      <c r="E88" s="6">
        <v>1.6666666666666667</v>
      </c>
      <c r="F88" s="6">
        <v>2.8809523809523809</v>
      </c>
      <c r="G88" s="6">
        <v>2.4047619047619047</v>
      </c>
      <c r="H88" s="6">
        <v>2.2916666666666665</v>
      </c>
      <c r="I88" s="7">
        <f t="shared" si="2"/>
        <v>-0.40764062066666895</v>
      </c>
      <c r="J88" s="38">
        <f t="shared" si="3"/>
        <v>0.39947799075560836</v>
      </c>
    </row>
    <row r="89" spans="1:10" ht="16">
      <c r="A89" s="6">
        <v>1</v>
      </c>
      <c r="B89" s="6">
        <v>170</v>
      </c>
      <c r="C89" s="6">
        <v>2.0411764705882351</v>
      </c>
      <c r="D89" s="6">
        <v>1.5823529411764705</v>
      </c>
      <c r="E89" s="6">
        <v>1.7117647058823529</v>
      </c>
      <c r="F89" s="6">
        <v>2.8</v>
      </c>
      <c r="G89" s="6">
        <v>2.3294117647058825</v>
      </c>
      <c r="H89" s="6">
        <v>2.3117647058823527</v>
      </c>
      <c r="I89" s="7">
        <f t="shared" si="2"/>
        <v>1.8273747285588158</v>
      </c>
      <c r="J89" s="38">
        <f t="shared" si="3"/>
        <v>0.86144868517902784</v>
      </c>
    </row>
    <row r="90" spans="1:10" ht="16">
      <c r="A90" s="6">
        <v>1</v>
      </c>
      <c r="B90" s="6">
        <v>166</v>
      </c>
      <c r="C90" s="6">
        <v>1.8975903614457832</v>
      </c>
      <c r="D90" s="6">
        <v>1.4457831325301205</v>
      </c>
      <c r="E90" s="6">
        <v>1.5662650602409638</v>
      </c>
      <c r="F90" s="6">
        <v>2.7469879518072289</v>
      </c>
      <c r="G90" s="6">
        <v>2.2710843373493974</v>
      </c>
      <c r="H90" s="6">
        <v>2.1807228915662651</v>
      </c>
      <c r="I90" s="7">
        <f t="shared" si="2"/>
        <v>-1.4810610347530044</v>
      </c>
      <c r="J90" s="38">
        <f t="shared" si="3"/>
        <v>0.18526720975125943</v>
      </c>
    </row>
    <row r="91" spans="1:10" ht="16">
      <c r="A91" s="6">
        <v>1</v>
      </c>
      <c r="B91" s="6">
        <v>185</v>
      </c>
      <c r="C91" s="6">
        <v>1.9621621621621621</v>
      </c>
      <c r="D91" s="6">
        <v>1.5945945945945945</v>
      </c>
      <c r="E91" s="6">
        <v>1.6702702702702703</v>
      </c>
      <c r="F91" s="6">
        <v>2.8324324324324324</v>
      </c>
      <c r="G91" s="6">
        <v>2.4108108108108106</v>
      </c>
      <c r="H91" s="6">
        <v>2.3081081081081081</v>
      </c>
      <c r="I91" s="7">
        <f t="shared" si="2"/>
        <v>0.6491157062702726</v>
      </c>
      <c r="J91" s="38">
        <f t="shared" si="3"/>
        <v>0.65681116144379337</v>
      </c>
    </row>
    <row r="92" spans="1:10" ht="16">
      <c r="A92" s="6">
        <v>1</v>
      </c>
      <c r="B92" s="6">
        <v>191</v>
      </c>
      <c r="C92" s="6">
        <v>2</v>
      </c>
      <c r="D92" s="6">
        <v>1.5654450261780104</v>
      </c>
      <c r="E92" s="6">
        <v>1.6544502617801047</v>
      </c>
      <c r="F92" s="6">
        <v>2.8115183246073299</v>
      </c>
      <c r="G92" s="6">
        <v>2.5078534031413611</v>
      </c>
      <c r="H92" s="6">
        <v>2.4397905759162302</v>
      </c>
      <c r="I92" s="7">
        <f t="shared" si="2"/>
        <v>1.3022603079371677</v>
      </c>
      <c r="J92" s="38">
        <f t="shared" si="3"/>
        <v>0.78621514339307752</v>
      </c>
    </row>
  </sheetData>
  <hyperlinks>
    <hyperlink ref="A3" r:id="rId1" xr:uid="{47552532-0C41-BA46-ADAA-58F2E45FD2C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Data, Charts, Calculations</vt:lpstr>
      <vt:lpstr>LR Humerus</vt:lpstr>
      <vt:lpstr>LR Radius</vt:lpstr>
      <vt:lpstr>LR Ulna</vt:lpstr>
      <vt:lpstr>LR Femur</vt:lpstr>
      <vt:lpstr>LR Tibia</vt:lpstr>
      <vt:lpstr>LR Fibula</vt:lpstr>
      <vt:lpstr>LR Equat. - All Bones</vt:lpstr>
      <vt:lpstr>LR Equat. - All Bones Prop</vt:lpstr>
      <vt:lpstr>Raw Data</vt:lpstr>
      <vt:lpstr>Humerus Height Prop Attempt</vt:lpstr>
      <vt:lpstr>Raw Data &amp; Scratch Calculations</vt:lpstr>
      <vt:lpstr>Prop Calcs</vt:lpstr>
      <vt:lpstr>Best Bones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2018-03-27T01:35:51Z</dcterms:created>
  <dcterms:modified xsi:type="dcterms:W3CDTF">2020-01-12T21:40:37Z</dcterms:modified>
</cp:coreProperties>
</file>