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dardUser/Documents/MATH/MATH 560/Projects/Project 1/"/>
    </mc:Choice>
  </mc:AlternateContent>
  <xr:revisionPtr revIDLastSave="0" documentId="8_{D10B9656-C431-D446-9BB5-B5C82AA7EB57}" xr6:coauthVersionLast="45" xr6:coauthVersionMax="45" xr10:uidLastSave="{00000000-0000-0000-0000-000000000000}"/>
  <bookViews>
    <workbookView xWindow="4260" yWindow="3420" windowWidth="35580" windowHeight="21360" activeTab="5" xr2:uid="{59D4AD04-241A-BB4C-9C2C-2CFF96A42FBE}"/>
  </bookViews>
  <sheets>
    <sheet name="Fretboard Map &amp; Prob Overview" sheetId="2" r:id="rId1"/>
    <sheet name="TSP Combo Sheet" sheetId="7" r:id="rId2"/>
    <sheet name="TSP Standard Result" sheetId="8" r:id="rId3"/>
    <sheet name="TSP Debug-Test" sheetId="9" r:id="rId4"/>
    <sheet name="Playing A Song" sheetId="10" r:id="rId5"/>
    <sheet name="Playing A Song New Matrix" sheetId="12" r:id="rId6"/>
    <sheet name="Playing A Song New Matrix Debug" sheetId="13" r:id="rId7"/>
    <sheet name="Playing A Song Dubug-Test" sheetId="11" r:id="rId8"/>
    <sheet name="Movement Individual Notes" sheetId="6" r:id="rId9"/>
  </sheets>
  <definedNames>
    <definedName name="OpenSolver_ChosenSolver" localSheetId="1" hidden="1">Bonmin</definedName>
    <definedName name="OpenSolver_ChosenSolver" localSheetId="3" hidden="1">Bonmin</definedName>
    <definedName name="OpenSolver_ChosenSolver" localSheetId="2" hidden="1">Bonmin</definedName>
    <definedName name="OpenSolver_DualsNewSheet" localSheetId="1" hidden="1">0</definedName>
    <definedName name="OpenSolver_DualsNewSheet" localSheetId="3" hidden="1">0</definedName>
    <definedName name="OpenSolver_DualsNewSheet" localSheetId="2" hidden="1">0</definedName>
    <definedName name="OpenSolver_UpdateSensitivity" localSheetId="1" hidden="1">1</definedName>
    <definedName name="OpenSolver_UpdateSensitivity" localSheetId="3" hidden="1">1</definedName>
    <definedName name="OpenSolver_UpdateSensitivity" localSheetId="2" hidden="1">1</definedName>
    <definedName name="solver_adj" localSheetId="4" hidden="1">'Playing A Song'!$B$32:$U$32</definedName>
    <definedName name="solver_adj" localSheetId="7" hidden="1">'Playing A Song Dubug-Test'!$B$32:$U$32</definedName>
    <definedName name="solver_adj" localSheetId="5" hidden="1">'Playing A Song New Matrix'!$B$37:$K$46</definedName>
    <definedName name="solver_adj" localSheetId="6" hidden="1">'Playing A Song New Matrix Debug'!$B$37:$K$46</definedName>
    <definedName name="solver_adj" localSheetId="1" hidden="1">'TSP Combo Sheet'!$B$37:$G$42,'TSP Combo Sheet'!$B$67:$G$72,'TSP Combo Sheet'!$B$97:$G$102</definedName>
    <definedName name="solver_adj" localSheetId="3" hidden="1">'TSP Debug-Test'!$B$37:$G$42,'TSP Debug-Test'!$B$67:$G$72,'TSP Debug-Test'!$B$97:$G$102</definedName>
    <definedName name="solver_adj" localSheetId="2" hidden="1">'TSP Standard Result'!$B$37:$G$42,'TSP Standard Result'!$B$67:$G$72,'TSP Standard Result'!$B$97:$G$102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4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4" hidden="1">2</definedName>
    <definedName name="solver_eng" localSheetId="7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4" hidden="1">'Playing A Song'!$B$32:$U$32</definedName>
    <definedName name="solver_lhs1" localSheetId="7" hidden="1">'Playing A Song Dubug-Test'!$B$32:$U$32</definedName>
    <definedName name="solver_lhs1" localSheetId="5" hidden="1">'Playing A Song New Matrix'!$B$37</definedName>
    <definedName name="solver_lhs1" localSheetId="6" hidden="1">'Playing A Song New Matrix Debug'!$B$37</definedName>
    <definedName name="solver_lhs1" localSheetId="1" hidden="1">'TSP Combo Sheet'!$B$103:$G$103</definedName>
    <definedName name="solver_lhs1" localSheetId="3" hidden="1">'TSP Debug-Test'!$B$103:$G$103</definedName>
    <definedName name="solver_lhs1" localSheetId="2" hidden="1">'TSP Standard Result'!$B$103:$G$103</definedName>
    <definedName name="solver_lhs10" localSheetId="4" hidden="1">'Playing A Song'!$V$55</definedName>
    <definedName name="solver_lhs10" localSheetId="7" hidden="1">'Playing A Song Dubug-Test'!$V$55</definedName>
    <definedName name="solver_lhs10" localSheetId="5" hidden="1">'Playing A Song New Matrix'!$D$39:$K$39</definedName>
    <definedName name="solver_lhs10" localSheetId="6" hidden="1">'Playing A Song New Matrix Debug'!$D$39:$K$39</definedName>
    <definedName name="solver_lhs10" localSheetId="1" hidden="1">'TSP Combo Sheet'!$C$38</definedName>
    <definedName name="solver_lhs10" localSheetId="3" hidden="1">'TSP Debug-Test'!$C$38</definedName>
    <definedName name="solver_lhs10" localSheetId="2" hidden="1">'TSP Standard Result'!$C$38</definedName>
    <definedName name="solver_lhs11" localSheetId="4" hidden="1">'Playing A Song'!$V$57</definedName>
    <definedName name="solver_lhs11" localSheetId="7" hidden="1">'Playing A Song Dubug-Test'!$V$57</definedName>
    <definedName name="solver_lhs11" localSheetId="5" hidden="1">'Playing A Song New Matrix'!$D$40:$K$40</definedName>
    <definedName name="solver_lhs11" localSheetId="6" hidden="1">'Playing A Song New Matrix Debug'!$D$40:$K$40</definedName>
    <definedName name="solver_lhs11" localSheetId="1" hidden="1">'TSP Combo Sheet'!$C$68</definedName>
    <definedName name="solver_lhs11" localSheetId="3" hidden="1">'TSP Debug-Test'!$C$68</definedName>
    <definedName name="solver_lhs11" localSheetId="2" hidden="1">'TSP Standard Result'!$C$68</definedName>
    <definedName name="solver_lhs12" localSheetId="4" hidden="1">'Playing A Song'!$V$59</definedName>
    <definedName name="solver_lhs12" localSheetId="7" hidden="1">'Playing A Song Dubug-Test'!$V$59</definedName>
    <definedName name="solver_lhs12" localSheetId="5" hidden="1">'Playing A Song New Matrix'!$E$40</definedName>
    <definedName name="solver_lhs12" localSheetId="6" hidden="1">'Playing A Song New Matrix Debug'!$E$40</definedName>
    <definedName name="solver_lhs12" localSheetId="1" hidden="1">'TSP Combo Sheet'!$C$98</definedName>
    <definedName name="solver_lhs12" localSheetId="3" hidden="1">'TSP Debug-Test'!$C$98</definedName>
    <definedName name="solver_lhs12" localSheetId="2" hidden="1">'TSP Standard Result'!$C$98</definedName>
    <definedName name="solver_lhs13" localSheetId="4" hidden="1">'Playing A Song'!$V$61</definedName>
    <definedName name="solver_lhs13" localSheetId="7" hidden="1">'Playing A Song Dubug-Test'!$V$61</definedName>
    <definedName name="solver_lhs13" localSheetId="5" hidden="1">'Playing A Song New Matrix'!$F$37:$K$37</definedName>
    <definedName name="solver_lhs13" localSheetId="6" hidden="1">'Playing A Song New Matrix Debug'!$F$37:$K$37</definedName>
    <definedName name="solver_lhs13" localSheetId="1" hidden="1">'TSP Combo Sheet'!$D$39</definedName>
    <definedName name="solver_lhs13" localSheetId="3" hidden="1">'TSP Debug-Test'!$D$39</definedName>
    <definedName name="solver_lhs13" localSheetId="2" hidden="1">'TSP Standard Result'!$D$39</definedName>
    <definedName name="solver_lhs14" localSheetId="4" hidden="1">'Playing A Song'!$V$63</definedName>
    <definedName name="solver_lhs14" localSheetId="7" hidden="1">'Playing A Song Dubug-Test'!$V$63</definedName>
    <definedName name="solver_lhs14" localSheetId="5" hidden="1">'Playing A Song New Matrix'!$F$38:$K$38</definedName>
    <definedName name="solver_lhs14" localSheetId="6" hidden="1">'Playing A Song New Matrix Debug'!$F$38:$K$38</definedName>
    <definedName name="solver_lhs14" localSheetId="1" hidden="1">'TSP Combo Sheet'!$D$69</definedName>
    <definedName name="solver_lhs14" localSheetId="3" hidden="1">'TSP Debug-Test'!$D$69</definedName>
    <definedName name="solver_lhs14" localSheetId="2" hidden="1">'TSP Standard Result'!$D$69</definedName>
    <definedName name="solver_lhs15" localSheetId="4" hidden="1">'Playing A Song'!$V$65</definedName>
    <definedName name="solver_lhs15" localSheetId="7" hidden="1">'Playing A Song Dubug-Test'!$V$65</definedName>
    <definedName name="solver_lhs15" localSheetId="5" hidden="1">'Playing A Song New Matrix'!$F$41</definedName>
    <definedName name="solver_lhs15" localSheetId="6" hidden="1">'Playing A Song New Matrix Debug'!$F$41</definedName>
    <definedName name="solver_lhs15" localSheetId="1" hidden="1">'TSP Combo Sheet'!$D$99</definedName>
    <definedName name="solver_lhs15" localSheetId="3" hidden="1">'TSP Debug-Test'!$D$99</definedName>
    <definedName name="solver_lhs15" localSheetId="2" hidden="1">'TSP Standard Result'!$D$99</definedName>
    <definedName name="solver_lhs16" localSheetId="4" hidden="1">'Playing A Song'!$V$67</definedName>
    <definedName name="solver_lhs16" localSheetId="7" hidden="1">'Playing A Song Dubug-Test'!$V$67</definedName>
    <definedName name="solver_lhs16" localSheetId="5" hidden="1">'Playing A Song New Matrix'!$G$42</definedName>
    <definedName name="solver_lhs16" localSheetId="6" hidden="1">'Playing A Song New Matrix Debug'!$G$42</definedName>
    <definedName name="solver_lhs16" localSheetId="1" hidden="1">'TSP Combo Sheet'!$E$100</definedName>
    <definedName name="solver_lhs16" localSheetId="3" hidden="1">'TSP Debug-Test'!$E$100</definedName>
    <definedName name="solver_lhs16" localSheetId="2" hidden="1">'TSP Standard Result'!$E$100</definedName>
    <definedName name="solver_lhs17" localSheetId="4" hidden="1">'Playing A Song'!$V$69</definedName>
    <definedName name="solver_lhs17" localSheetId="7" hidden="1">'Playing A Song Dubug-Test'!$V$69</definedName>
    <definedName name="solver_lhs17" localSheetId="5" hidden="1">'Playing A Song New Matrix'!$H$43</definedName>
    <definedName name="solver_lhs17" localSheetId="6" hidden="1">'Playing A Song New Matrix Debug'!$H$43</definedName>
    <definedName name="solver_lhs17" localSheetId="1" hidden="1">'TSP Combo Sheet'!$E$40</definedName>
    <definedName name="solver_lhs17" localSheetId="3" hidden="1">'TSP Debug-Test'!$E$40</definedName>
    <definedName name="solver_lhs17" localSheetId="2" hidden="1">'TSP Standard Result'!$E$40</definedName>
    <definedName name="solver_lhs18" localSheetId="4" hidden="1">'Playing A Song'!$V$71</definedName>
    <definedName name="solver_lhs18" localSheetId="7" hidden="1">'Playing A Song Dubug-Test'!$V$71</definedName>
    <definedName name="solver_lhs18" localSheetId="5" hidden="1">'Playing A Song New Matrix'!$I$44</definedName>
    <definedName name="solver_lhs18" localSheetId="6" hidden="1">'Playing A Song New Matrix Debug'!$I$44</definedName>
    <definedName name="solver_lhs18" localSheetId="1" hidden="1">'TSP Combo Sheet'!$E$70</definedName>
    <definedName name="solver_lhs18" localSheetId="3" hidden="1">'TSP Debug-Test'!$E$70</definedName>
    <definedName name="solver_lhs18" localSheetId="2" hidden="1">'TSP Standard Result'!$E$70</definedName>
    <definedName name="solver_lhs19" localSheetId="4" hidden="1">'Playing A Song'!$V$71</definedName>
    <definedName name="solver_lhs19" localSheetId="7" hidden="1">'Playing A Song Dubug-Test'!$V$71</definedName>
    <definedName name="solver_lhs19" localSheetId="5" hidden="1">'Playing A Song New Matrix'!$J$41:$K$41</definedName>
    <definedName name="solver_lhs19" localSheetId="6" hidden="1">'Playing A Song New Matrix Debug'!$J$41:$K$41</definedName>
    <definedName name="solver_lhs19" localSheetId="1" hidden="1">'TSP Combo Sheet'!$F$101</definedName>
    <definedName name="solver_lhs19" localSheetId="3" hidden="1">'TSP Debug-Test'!$F$101</definedName>
    <definedName name="solver_lhs19" localSheetId="2" hidden="1">'TSP Standard Result'!$F$101</definedName>
    <definedName name="solver_lhs2" localSheetId="4" hidden="1">'Playing A Song'!$V$36:$V$40</definedName>
    <definedName name="solver_lhs2" localSheetId="7" hidden="1">'Playing A Song Dubug-Test'!$V$36:$V$40</definedName>
    <definedName name="solver_lhs2" localSheetId="5" hidden="1">'Playing A Song New Matrix'!$B$38</definedName>
    <definedName name="solver_lhs2" localSheetId="6" hidden="1">'Playing A Song New Matrix Debug'!$B$38</definedName>
    <definedName name="solver_lhs2" localSheetId="1" hidden="1">'TSP Combo Sheet'!$B$37</definedName>
    <definedName name="solver_lhs2" localSheetId="3" hidden="1">'TSP Debug-Test'!$B$37</definedName>
    <definedName name="solver_lhs2" localSheetId="2" hidden="1">'TSP Standard Result'!$B$37</definedName>
    <definedName name="solver_lhs20" localSheetId="5" hidden="1">'Playing A Song New Matrix'!$J$42:$K$42</definedName>
    <definedName name="solver_lhs20" localSheetId="6" hidden="1">'Playing A Song New Matrix Debug'!$J$42:$K$42</definedName>
    <definedName name="solver_lhs20" localSheetId="1" hidden="1">'TSP Combo Sheet'!$F$41</definedName>
    <definedName name="solver_lhs20" localSheetId="3" hidden="1">'TSP Debug-Test'!$F$41</definedName>
    <definedName name="solver_lhs20" localSheetId="2" hidden="1">'TSP Standard Result'!$F$41</definedName>
    <definedName name="solver_lhs21" localSheetId="5" hidden="1">'Playing A Song New Matrix'!$J$45</definedName>
    <definedName name="solver_lhs21" localSheetId="6" hidden="1">'Playing A Song New Matrix Debug'!$J$45</definedName>
    <definedName name="solver_lhs21" localSheetId="1" hidden="1">'TSP Combo Sheet'!$F$71</definedName>
    <definedName name="solver_lhs21" localSheetId="3" hidden="1">'TSP Debug-Test'!$F$71</definedName>
    <definedName name="solver_lhs21" localSheetId="2" hidden="1">'TSP Standard Result'!$F$71</definedName>
    <definedName name="solver_lhs22" localSheetId="5" hidden="1">'Playing A Song New Matrix'!$K$46</definedName>
    <definedName name="solver_lhs22" localSheetId="6" hidden="1">'Playing A Song New Matrix Debug'!$K$46</definedName>
    <definedName name="solver_lhs22" localSheetId="1" hidden="1">'TSP Combo Sheet'!$G$102</definedName>
    <definedName name="solver_lhs22" localSheetId="3" hidden="1">'TSP Debug-Test'!$G$102</definedName>
    <definedName name="solver_lhs22" localSheetId="2" hidden="1">'TSP Standard Result'!$G$102</definedName>
    <definedName name="solver_lhs23" localSheetId="5" hidden="1">'Playing A Song New Matrix'!$L$37:$L$46</definedName>
    <definedName name="solver_lhs23" localSheetId="6" hidden="1">'Playing A Song New Matrix Debug'!$L$37:$L$46</definedName>
    <definedName name="solver_lhs23" localSheetId="1" hidden="1">'TSP Combo Sheet'!$G$42</definedName>
    <definedName name="solver_lhs23" localSheetId="3" hidden="1">'TSP Debug-Test'!$G$42</definedName>
    <definedName name="solver_lhs23" localSheetId="2" hidden="1">'TSP Standard Result'!$G$42</definedName>
    <definedName name="solver_lhs24" localSheetId="5" hidden="1">'Playing A Song New Matrix'!$L$41</definedName>
    <definedName name="solver_lhs24" localSheetId="6" hidden="1">'Playing A Song New Matrix Debug'!$L$41</definedName>
    <definedName name="solver_lhs24" localSheetId="1" hidden="1">'TSP Combo Sheet'!$G$72</definedName>
    <definedName name="solver_lhs24" localSheetId="3" hidden="1">'TSP Debug-Test'!$G$72</definedName>
    <definedName name="solver_lhs24" localSheetId="2" hidden="1">'TSP Standard Result'!$G$72</definedName>
    <definedName name="solver_lhs25" localSheetId="5" hidden="1">'Playing A Song New Matrix'!$M$37</definedName>
    <definedName name="solver_lhs25" localSheetId="6" hidden="1">'Playing A Song New Matrix Debug'!$M$37</definedName>
    <definedName name="solver_lhs25" localSheetId="1" hidden="1">'TSP Combo Sheet'!$H$37:$H$42</definedName>
    <definedName name="solver_lhs25" localSheetId="3" hidden="1">'TSP Debug-Test'!$H$37:$H$42</definedName>
    <definedName name="solver_lhs25" localSheetId="2" hidden="1">'TSP Standard Result'!$H$37:$H$42</definedName>
    <definedName name="solver_lhs26" localSheetId="5" hidden="1">'Playing A Song New Matrix'!$M$39</definedName>
    <definedName name="solver_lhs26" localSheetId="6" hidden="1">'Playing A Song New Matrix Debug'!$M$39</definedName>
    <definedName name="solver_lhs26" localSheetId="1" hidden="1">'TSP Combo Sheet'!$H$67:$H$72</definedName>
    <definedName name="solver_lhs26" localSheetId="3" hidden="1">'TSP Debug-Test'!$H$67:$H$72</definedName>
    <definedName name="solver_lhs26" localSheetId="2" hidden="1">'TSP Standard Result'!$H$67:$H$72</definedName>
    <definedName name="solver_lhs27" localSheetId="5" hidden="1">'Playing A Song New Matrix'!$M$41</definedName>
    <definedName name="solver_lhs27" localSheetId="6" hidden="1">'Playing A Song New Matrix Debug'!$M$41</definedName>
    <definedName name="solver_lhs27" localSheetId="1" hidden="1">'TSP Combo Sheet'!$H$97:$H$102</definedName>
    <definedName name="solver_lhs27" localSheetId="3" hidden="1">'TSP Debug-Test'!$H$97:$H$102</definedName>
    <definedName name="solver_lhs27" localSheetId="2" hidden="1">'TSP Standard Result'!$H$97:$H$102</definedName>
    <definedName name="solver_lhs28" localSheetId="5" hidden="1">'Playing A Song New Matrix'!$M$43</definedName>
    <definedName name="solver_lhs28" localSheetId="6" hidden="1">'Playing A Song New Matrix Debug'!$M$43</definedName>
    <definedName name="solver_lhs28" localSheetId="1" hidden="1">'TSP Combo Sheet'!$P$26:$P$31</definedName>
    <definedName name="solver_lhs28" localSheetId="3" hidden="1">'TSP Debug-Test'!$P$26:$P$31</definedName>
    <definedName name="solver_lhs28" localSheetId="2" hidden="1">'TSP Standard Result'!$P$26:$P$31</definedName>
    <definedName name="solver_lhs29" localSheetId="5" hidden="1">'Playing A Song New Matrix'!$M$45</definedName>
    <definedName name="solver_lhs29" localSheetId="6" hidden="1">'Playing A Song New Matrix Debug'!$M$45</definedName>
    <definedName name="solver_lhs29" localSheetId="1" hidden="1">'TSP Combo Sheet'!$P$56:$P$60</definedName>
    <definedName name="solver_lhs29" localSheetId="3" hidden="1">'TSP Debug-Test'!$P$56:$P$60</definedName>
    <definedName name="solver_lhs29" localSheetId="2" hidden="1">'TSP Standard Result'!$P$56:$P$60</definedName>
    <definedName name="solver_lhs3" localSheetId="4" hidden="1">'Playing A Song'!$V$41</definedName>
    <definedName name="solver_lhs3" localSheetId="7" hidden="1">'Playing A Song Dubug-Test'!$V$41</definedName>
    <definedName name="solver_lhs3" localSheetId="5" hidden="1">'Playing A Song New Matrix'!$B$41:$G$41</definedName>
    <definedName name="solver_lhs3" localSheetId="6" hidden="1">'Playing A Song New Matrix Debug'!$B$41:$G$41</definedName>
    <definedName name="solver_lhs3" localSheetId="1" hidden="1">'TSP Combo Sheet'!$B$37:$G$42</definedName>
    <definedName name="solver_lhs3" localSheetId="3" hidden="1">'TSP Debug-Test'!$B$37:$G$42</definedName>
    <definedName name="solver_lhs3" localSheetId="2" hidden="1">'TSP Standard Result'!$B$37:$G$42</definedName>
    <definedName name="solver_lhs30" localSheetId="5" hidden="1">'Playing A Song New Matrix'!#REF!</definedName>
    <definedName name="solver_lhs30" localSheetId="6" hidden="1">'Playing A Song New Matrix Debug'!#REF!</definedName>
    <definedName name="solver_lhs30" localSheetId="1" hidden="1">'TSP Combo Sheet'!$P$86:$P$90</definedName>
    <definedName name="solver_lhs30" localSheetId="3" hidden="1">'TSP Debug-Test'!$P$86:$P$90</definedName>
    <definedName name="solver_lhs30" localSheetId="2" hidden="1">'TSP Standard Result'!$P$86:$P$90</definedName>
    <definedName name="solver_lhs31" localSheetId="5" hidden="1">'Playing A Song New Matrix'!$M$37</definedName>
    <definedName name="solver_lhs31" localSheetId="6" hidden="1">'Playing A Song New Matrix Debug'!$M$37</definedName>
    <definedName name="solver_lhs31" localSheetId="1" hidden="1">'TSP Combo Sheet'!$X$37</definedName>
    <definedName name="solver_lhs31" localSheetId="3" hidden="1">'TSP Debug-Test'!$X$37</definedName>
    <definedName name="solver_lhs31" localSheetId="2" hidden="1">'TSP Standard Result'!$X$37</definedName>
    <definedName name="solver_lhs32" localSheetId="5" hidden="1">'Playing A Song New Matrix'!$M$39</definedName>
    <definedName name="solver_lhs32" localSheetId="6" hidden="1">'Playing A Song New Matrix Debug'!$M$39</definedName>
    <definedName name="solver_lhs33" localSheetId="5" hidden="1">'Playing A Song New Matrix'!$M$41</definedName>
    <definedName name="solver_lhs33" localSheetId="6" hidden="1">'Playing A Song New Matrix Debug'!$M$41</definedName>
    <definedName name="solver_lhs34" localSheetId="5" hidden="1">'Playing A Song New Matrix'!$M$43</definedName>
    <definedName name="solver_lhs34" localSheetId="6" hidden="1">'Playing A Song New Matrix Debug'!$M$43</definedName>
    <definedName name="solver_lhs35" localSheetId="5" hidden="1">'Playing A Song New Matrix'!$M$45</definedName>
    <definedName name="solver_lhs35" localSheetId="6" hidden="1">'Playing A Song New Matrix Debug'!$M$45</definedName>
    <definedName name="solver_lhs36" localSheetId="5" hidden="1">'Playing A Song New Matrix'!#REF!</definedName>
    <definedName name="solver_lhs36" localSheetId="6" hidden="1">'Playing A Song New Matrix Debug'!#REF!</definedName>
    <definedName name="solver_lhs37" localSheetId="5" hidden="1">'Playing A Song New Matrix'!#REF!</definedName>
    <definedName name="solver_lhs37" localSheetId="6" hidden="1">'Playing A Song New Matrix Debug'!#REF!</definedName>
    <definedName name="solver_lhs4" localSheetId="4" hidden="1">'Playing A Song'!$V$43</definedName>
    <definedName name="solver_lhs4" localSheetId="7" hidden="1">'Playing A Song Dubug-Test'!$V$43</definedName>
    <definedName name="solver_lhs4" localSheetId="5" hidden="1">'Playing A Song New Matrix'!$B$42:$G$42</definedName>
    <definedName name="solver_lhs4" localSheetId="6" hidden="1">'Playing A Song New Matrix Debug'!$B$42:$G$42</definedName>
    <definedName name="solver_lhs4" localSheetId="1" hidden="1">'TSP Combo Sheet'!$B$43:$G$43</definedName>
    <definedName name="solver_lhs4" localSheetId="3" hidden="1">'TSP Debug-Test'!$B$43:$G$43</definedName>
    <definedName name="solver_lhs4" localSheetId="2" hidden="1">'TSP Standard Result'!$B$43:$G$43</definedName>
    <definedName name="solver_lhs5" localSheetId="4" hidden="1">'Playing A Song'!$V$45</definedName>
    <definedName name="solver_lhs5" localSheetId="7" hidden="1">'Playing A Song Dubug-Test'!$V$45</definedName>
    <definedName name="solver_lhs5" localSheetId="5" hidden="1">'Playing A Song New Matrix'!$B$43:$I$43</definedName>
    <definedName name="solver_lhs5" localSheetId="6" hidden="1">'Playing A Song New Matrix Debug'!$B$43:$I$43</definedName>
    <definedName name="solver_lhs5" localSheetId="1" hidden="1">'TSP Combo Sheet'!$B$67</definedName>
    <definedName name="solver_lhs5" localSheetId="3" hidden="1">'TSP Debug-Test'!$B$67</definedName>
    <definedName name="solver_lhs5" localSheetId="2" hidden="1">'TSP Standard Result'!$B$67</definedName>
    <definedName name="solver_lhs6" localSheetId="4" hidden="1">'Playing A Song'!$V$47</definedName>
    <definedName name="solver_lhs6" localSheetId="7" hidden="1">'Playing A Song Dubug-Test'!$V$47</definedName>
    <definedName name="solver_lhs6" localSheetId="5" hidden="1">'Playing A Song New Matrix'!$B$44:$I$44</definedName>
    <definedName name="solver_lhs6" localSheetId="6" hidden="1">'Playing A Song New Matrix Debug'!$B$44:$I$44</definedName>
    <definedName name="solver_lhs6" localSheetId="1" hidden="1">'TSP Combo Sheet'!$B$67:$G$72</definedName>
    <definedName name="solver_lhs6" localSheetId="3" hidden="1">'TSP Debug-Test'!$B$67:$G$72</definedName>
    <definedName name="solver_lhs6" localSheetId="2" hidden="1">'TSP Standard Result'!$B$67:$G$72</definedName>
    <definedName name="solver_lhs7" localSheetId="4" hidden="1">'Playing A Song'!$V$49</definedName>
    <definedName name="solver_lhs7" localSheetId="7" hidden="1">'Playing A Song Dubug-Test'!$V$49</definedName>
    <definedName name="solver_lhs7" localSheetId="5" hidden="1">'Playing A Song New Matrix'!$C$37</definedName>
    <definedName name="solver_lhs7" localSheetId="6" hidden="1">'Playing A Song New Matrix Debug'!$C$37</definedName>
    <definedName name="solver_lhs7" localSheetId="1" hidden="1">'TSP Combo Sheet'!$B$73:$G$73</definedName>
    <definedName name="solver_lhs7" localSheetId="3" hidden="1">'TSP Debug-Test'!$B$73:$G$73</definedName>
    <definedName name="solver_lhs7" localSheetId="2" hidden="1">'TSP Standard Result'!$B$73:$G$73</definedName>
    <definedName name="solver_lhs8" localSheetId="4" hidden="1">'Playing A Song'!$V$51</definedName>
    <definedName name="solver_lhs8" localSheetId="7" hidden="1">'Playing A Song Dubug-Test'!$V$51</definedName>
    <definedName name="solver_lhs8" localSheetId="5" hidden="1">'Playing A Song New Matrix'!$C$38</definedName>
    <definedName name="solver_lhs8" localSheetId="6" hidden="1">'Playing A Song New Matrix Debug'!$C$38</definedName>
    <definedName name="solver_lhs8" localSheetId="1" hidden="1">'TSP Combo Sheet'!$B$97</definedName>
    <definedName name="solver_lhs8" localSheetId="3" hidden="1">'TSP Debug-Test'!$B$97</definedName>
    <definedName name="solver_lhs8" localSheetId="2" hidden="1">'TSP Standard Result'!$B$97</definedName>
    <definedName name="solver_lhs9" localSheetId="4" hidden="1">'Playing A Song'!$V$53</definedName>
    <definedName name="solver_lhs9" localSheetId="7" hidden="1">'Playing A Song Dubug-Test'!$V$53</definedName>
    <definedName name="solver_lhs9" localSheetId="5" hidden="1">'Playing A Song New Matrix'!$D$39</definedName>
    <definedName name="solver_lhs9" localSheetId="6" hidden="1">'Playing A Song New Matrix Debug'!$D$39</definedName>
    <definedName name="solver_lhs9" localSheetId="1" hidden="1">'TSP Combo Sheet'!$B$97:$G$102</definedName>
    <definedName name="solver_lhs9" localSheetId="3" hidden="1">'TSP Debug-Test'!$B$97:$G$102</definedName>
    <definedName name="solver_lhs9" localSheetId="2" hidden="1">'TSP Standard Result'!$B$97:$G$102</definedName>
    <definedName name="solver_lin" localSheetId="4" hidden="1">1</definedName>
    <definedName name="solver_lin" localSheetId="7" hidden="1">1</definedName>
    <definedName name="solver_lin" localSheetId="5" hidden="1">1</definedName>
    <definedName name="solver_lin" localSheetId="6" hidden="1">1</definedName>
    <definedName name="solver_lin" localSheetId="1" hidden="1">1</definedName>
    <definedName name="solver_lin" localSheetId="3" hidden="1">1</definedName>
    <definedName name="solver_lin" localSheetId="2" hidden="1">1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4" hidden="1">1</definedName>
    <definedName name="solver_neg" localSheetId="7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4" hidden="1">19</definedName>
    <definedName name="solver_num" localSheetId="7" hidden="1">19</definedName>
    <definedName name="solver_num" localSheetId="5" hidden="1">29</definedName>
    <definedName name="solver_num" localSheetId="6" hidden="1">29</definedName>
    <definedName name="solver_num" localSheetId="1" hidden="1">30</definedName>
    <definedName name="solver_num" localSheetId="3" hidden="1">30</definedName>
    <definedName name="solver_num" localSheetId="2" hidden="1">30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4" hidden="1">'Playing A Song'!$B$26</definedName>
    <definedName name="solver_opt" localSheetId="7" hidden="1">'Playing A Song Dubug-Test'!$B$26</definedName>
    <definedName name="solver_opt" localSheetId="5" hidden="1">'Playing A Song New Matrix'!$B$26</definedName>
    <definedName name="solver_opt" localSheetId="6" hidden="1">'Playing A Song New Matrix Debug'!$B$26</definedName>
    <definedName name="solver_opt" localSheetId="1" hidden="1">'TSP Combo Sheet'!$X$21</definedName>
    <definedName name="solver_opt" localSheetId="3" hidden="1">'TSP Debug-Test'!$X$21</definedName>
    <definedName name="solver_opt" localSheetId="2" hidden="1">'TSP Standard Result'!$X$21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4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4" hidden="1">4</definedName>
    <definedName name="solver_rel1" localSheetId="7" hidden="1">4</definedName>
    <definedName name="solver_rel1" localSheetId="5" hidden="1">2</definedName>
    <definedName name="solver_rel1" localSheetId="6" hidden="1">2</definedName>
    <definedName name="solver_rel1" localSheetId="1" hidden="1">2</definedName>
    <definedName name="solver_rel1" localSheetId="3" hidden="1">2</definedName>
    <definedName name="solver_rel1" localSheetId="2" hidden="1">2</definedName>
    <definedName name="solver_rel10" localSheetId="4" hidden="1">1</definedName>
    <definedName name="solver_rel10" localSheetId="7" hidden="1">1</definedName>
    <definedName name="solver_rel10" localSheetId="5" hidden="1">2</definedName>
    <definedName name="solver_rel10" localSheetId="6" hidden="1">2</definedName>
    <definedName name="solver_rel10" localSheetId="1" hidden="1">2</definedName>
    <definedName name="solver_rel10" localSheetId="3" hidden="1">2</definedName>
    <definedName name="solver_rel10" localSheetId="2" hidden="1">2</definedName>
    <definedName name="solver_rel11" localSheetId="4" hidden="1">1</definedName>
    <definedName name="solver_rel11" localSheetId="7" hidden="1">1</definedName>
    <definedName name="solver_rel11" localSheetId="5" hidden="1">2</definedName>
    <definedName name="solver_rel11" localSheetId="6" hidden="1">2</definedName>
    <definedName name="solver_rel11" localSheetId="1" hidden="1">2</definedName>
    <definedName name="solver_rel11" localSheetId="3" hidden="1">2</definedName>
    <definedName name="solver_rel11" localSheetId="2" hidden="1">2</definedName>
    <definedName name="solver_rel12" localSheetId="4" hidden="1">1</definedName>
    <definedName name="solver_rel12" localSheetId="7" hidden="1">1</definedName>
    <definedName name="solver_rel12" localSheetId="5" hidden="1">2</definedName>
    <definedName name="solver_rel12" localSheetId="6" hidden="1">2</definedName>
    <definedName name="solver_rel12" localSheetId="1" hidden="1">2</definedName>
    <definedName name="solver_rel12" localSheetId="3" hidden="1">2</definedName>
    <definedName name="solver_rel12" localSheetId="2" hidden="1">2</definedName>
    <definedName name="solver_rel13" localSheetId="4" hidden="1">1</definedName>
    <definedName name="solver_rel13" localSheetId="7" hidden="1">1</definedName>
    <definedName name="solver_rel13" localSheetId="5" hidden="1">2</definedName>
    <definedName name="solver_rel13" localSheetId="6" hidden="1">2</definedName>
    <definedName name="solver_rel13" localSheetId="1" hidden="1">2</definedName>
    <definedName name="solver_rel13" localSheetId="3" hidden="1">2</definedName>
    <definedName name="solver_rel13" localSheetId="2" hidden="1">2</definedName>
    <definedName name="solver_rel14" localSheetId="4" hidden="1">1</definedName>
    <definedName name="solver_rel14" localSheetId="7" hidden="1">1</definedName>
    <definedName name="solver_rel14" localSheetId="5" hidden="1">2</definedName>
    <definedName name="solver_rel14" localSheetId="6" hidden="1">2</definedName>
    <definedName name="solver_rel14" localSheetId="1" hidden="1">2</definedName>
    <definedName name="solver_rel14" localSheetId="3" hidden="1">2</definedName>
    <definedName name="solver_rel14" localSheetId="2" hidden="1">2</definedName>
    <definedName name="solver_rel15" localSheetId="4" hidden="1">1</definedName>
    <definedName name="solver_rel15" localSheetId="7" hidden="1">1</definedName>
    <definedName name="solver_rel15" localSheetId="5" hidden="1">2</definedName>
    <definedName name="solver_rel15" localSheetId="6" hidden="1">2</definedName>
    <definedName name="solver_rel15" localSheetId="1" hidden="1">2</definedName>
    <definedName name="solver_rel15" localSheetId="3" hidden="1">2</definedName>
    <definedName name="solver_rel15" localSheetId="2" hidden="1">2</definedName>
    <definedName name="solver_rel16" localSheetId="4" hidden="1">1</definedName>
    <definedName name="solver_rel16" localSheetId="7" hidden="1">1</definedName>
    <definedName name="solver_rel16" localSheetId="5" hidden="1">2</definedName>
    <definedName name="solver_rel16" localSheetId="6" hidden="1">2</definedName>
    <definedName name="solver_rel16" localSheetId="1" hidden="1">2</definedName>
    <definedName name="solver_rel16" localSheetId="3" hidden="1">2</definedName>
    <definedName name="solver_rel16" localSheetId="2" hidden="1">2</definedName>
    <definedName name="solver_rel17" localSheetId="4" hidden="1">1</definedName>
    <definedName name="solver_rel17" localSheetId="7" hidden="1">1</definedName>
    <definedName name="solver_rel17" localSheetId="5" hidden="1">2</definedName>
    <definedName name="solver_rel17" localSheetId="6" hidden="1">2</definedName>
    <definedName name="solver_rel17" localSheetId="1" hidden="1">2</definedName>
    <definedName name="solver_rel17" localSheetId="3" hidden="1">2</definedName>
    <definedName name="solver_rel17" localSheetId="2" hidden="1">2</definedName>
    <definedName name="solver_rel18" localSheetId="4" hidden="1">1</definedName>
    <definedName name="solver_rel18" localSheetId="7" hidden="1">1</definedName>
    <definedName name="solver_rel18" localSheetId="5" hidden="1">2</definedName>
    <definedName name="solver_rel18" localSheetId="6" hidden="1">2</definedName>
    <definedName name="solver_rel18" localSheetId="1" hidden="1">2</definedName>
    <definedName name="solver_rel18" localSheetId="3" hidden="1">2</definedName>
    <definedName name="solver_rel18" localSheetId="2" hidden="1">2</definedName>
    <definedName name="solver_rel19" localSheetId="4" hidden="1">1</definedName>
    <definedName name="solver_rel19" localSheetId="7" hidden="1">1</definedName>
    <definedName name="solver_rel19" localSheetId="5" hidden="1">2</definedName>
    <definedName name="solver_rel19" localSheetId="6" hidden="1">2</definedName>
    <definedName name="solver_rel19" localSheetId="1" hidden="1">2</definedName>
    <definedName name="solver_rel19" localSheetId="3" hidden="1">2</definedName>
    <definedName name="solver_rel19" localSheetId="2" hidden="1">2</definedName>
    <definedName name="solver_rel2" localSheetId="4" hidden="1">2</definedName>
    <definedName name="solver_rel2" localSheetId="7" hidden="1">2</definedName>
    <definedName name="solver_rel2" localSheetId="5" hidden="1">2</definedName>
    <definedName name="solver_rel2" localSheetId="6" hidden="1">2</definedName>
    <definedName name="solver_rel2" localSheetId="1" hidden="1">2</definedName>
    <definedName name="solver_rel2" localSheetId="3" hidden="1">2</definedName>
    <definedName name="solver_rel2" localSheetId="2" hidden="1">2</definedName>
    <definedName name="solver_rel20" localSheetId="5" hidden="1">2</definedName>
    <definedName name="solver_rel20" localSheetId="6" hidden="1">2</definedName>
    <definedName name="solver_rel20" localSheetId="1" hidden="1">2</definedName>
    <definedName name="solver_rel20" localSheetId="3" hidden="1">2</definedName>
    <definedName name="solver_rel20" localSheetId="2" hidden="1">2</definedName>
    <definedName name="solver_rel21" localSheetId="5" hidden="1">2</definedName>
    <definedName name="solver_rel21" localSheetId="6" hidden="1">2</definedName>
    <definedName name="solver_rel21" localSheetId="1" hidden="1">2</definedName>
    <definedName name="solver_rel21" localSheetId="3" hidden="1">2</definedName>
    <definedName name="solver_rel21" localSheetId="2" hidden="1">2</definedName>
    <definedName name="solver_rel22" localSheetId="5" hidden="1">2</definedName>
    <definedName name="solver_rel22" localSheetId="6" hidden="1">2</definedName>
    <definedName name="solver_rel22" localSheetId="1" hidden="1">2</definedName>
    <definedName name="solver_rel22" localSheetId="3" hidden="1">2</definedName>
    <definedName name="solver_rel22" localSheetId="2" hidden="1">2</definedName>
    <definedName name="solver_rel23" localSheetId="5" hidden="1">2</definedName>
    <definedName name="solver_rel23" localSheetId="6" hidden="1">2</definedName>
    <definedName name="solver_rel23" localSheetId="1" hidden="1">2</definedName>
    <definedName name="solver_rel23" localSheetId="3" hidden="1">2</definedName>
    <definedName name="solver_rel23" localSheetId="2" hidden="1">2</definedName>
    <definedName name="solver_rel24" localSheetId="5" hidden="1">2</definedName>
    <definedName name="solver_rel24" localSheetId="6" hidden="1">2</definedName>
    <definedName name="solver_rel24" localSheetId="1" hidden="1">2</definedName>
    <definedName name="solver_rel24" localSheetId="3" hidden="1">2</definedName>
    <definedName name="solver_rel24" localSheetId="2" hidden="1">2</definedName>
    <definedName name="solver_rel25" localSheetId="5" hidden="1">2</definedName>
    <definedName name="solver_rel25" localSheetId="6" hidden="1">2</definedName>
    <definedName name="solver_rel25" localSheetId="1" hidden="1">2</definedName>
    <definedName name="solver_rel25" localSheetId="3" hidden="1">2</definedName>
    <definedName name="solver_rel25" localSheetId="2" hidden="1">2</definedName>
    <definedName name="solver_rel26" localSheetId="5" hidden="1">2</definedName>
    <definedName name="solver_rel26" localSheetId="6" hidden="1">2</definedName>
    <definedName name="solver_rel26" localSheetId="1" hidden="1">2</definedName>
    <definedName name="solver_rel26" localSheetId="3" hidden="1">2</definedName>
    <definedName name="solver_rel26" localSheetId="2" hidden="1">2</definedName>
    <definedName name="solver_rel27" localSheetId="5" hidden="1">2</definedName>
    <definedName name="solver_rel27" localSheetId="6" hidden="1">2</definedName>
    <definedName name="solver_rel27" localSheetId="1" hidden="1">2</definedName>
    <definedName name="solver_rel27" localSheetId="3" hidden="1">2</definedName>
    <definedName name="solver_rel27" localSheetId="2" hidden="1">2</definedName>
    <definedName name="solver_rel28" localSheetId="5" hidden="1">2</definedName>
    <definedName name="solver_rel28" localSheetId="6" hidden="1">2</definedName>
    <definedName name="solver_rel28" localSheetId="1" hidden="1">1</definedName>
    <definedName name="solver_rel28" localSheetId="3" hidden="1">1</definedName>
    <definedName name="solver_rel28" localSheetId="2" hidden="1">1</definedName>
    <definedName name="solver_rel29" localSheetId="5" hidden="1">2</definedName>
    <definedName name="solver_rel29" localSheetId="6" hidden="1">2</definedName>
    <definedName name="solver_rel29" localSheetId="1" hidden="1">1</definedName>
    <definedName name="solver_rel29" localSheetId="3" hidden="1">1</definedName>
    <definedName name="solver_rel29" localSheetId="2" hidden="1">1</definedName>
    <definedName name="solver_rel3" localSheetId="4" hidden="1">1</definedName>
    <definedName name="solver_rel3" localSheetId="7" hidden="1">1</definedName>
    <definedName name="solver_rel3" localSheetId="5" hidden="1">2</definedName>
    <definedName name="solver_rel3" localSheetId="6" hidden="1">2</definedName>
    <definedName name="solver_rel3" localSheetId="1" hidden="1">5</definedName>
    <definedName name="solver_rel3" localSheetId="3" hidden="1">5</definedName>
    <definedName name="solver_rel3" localSheetId="2" hidden="1">5</definedName>
    <definedName name="solver_rel30" localSheetId="5" hidden="1">2</definedName>
    <definedName name="solver_rel30" localSheetId="6" hidden="1">2</definedName>
    <definedName name="solver_rel30" localSheetId="1" hidden="1">1</definedName>
    <definedName name="solver_rel30" localSheetId="3" hidden="1">1</definedName>
    <definedName name="solver_rel30" localSheetId="2" hidden="1">1</definedName>
    <definedName name="solver_rel31" localSheetId="5" hidden="1">2</definedName>
    <definedName name="solver_rel31" localSheetId="6" hidden="1">2</definedName>
    <definedName name="solver_rel31" localSheetId="1" hidden="1">1</definedName>
    <definedName name="solver_rel31" localSheetId="3" hidden="1">1</definedName>
    <definedName name="solver_rel31" localSheetId="2" hidden="1">1</definedName>
    <definedName name="solver_rel32" localSheetId="5" hidden="1">2</definedName>
    <definedName name="solver_rel32" localSheetId="6" hidden="1">2</definedName>
    <definedName name="solver_rel33" localSheetId="5" hidden="1">2</definedName>
    <definedName name="solver_rel33" localSheetId="6" hidden="1">2</definedName>
    <definedName name="solver_rel34" localSheetId="5" hidden="1">2</definedName>
    <definedName name="solver_rel34" localSheetId="6" hidden="1">2</definedName>
    <definedName name="solver_rel35" localSheetId="5" hidden="1">2</definedName>
    <definedName name="solver_rel35" localSheetId="6" hidden="1">2</definedName>
    <definedName name="solver_rel36" localSheetId="5" hidden="1">2</definedName>
    <definedName name="solver_rel36" localSheetId="6" hidden="1">2</definedName>
    <definedName name="solver_rel37" localSheetId="5" hidden="1">2</definedName>
    <definedName name="solver_rel37" localSheetId="6" hidden="1">2</definedName>
    <definedName name="solver_rel4" localSheetId="4" hidden="1">1</definedName>
    <definedName name="solver_rel4" localSheetId="7" hidden="1">1</definedName>
    <definedName name="solver_rel4" localSheetId="5" hidden="1">2</definedName>
    <definedName name="solver_rel4" localSheetId="6" hidden="1">2</definedName>
    <definedName name="solver_rel4" localSheetId="1" hidden="1">2</definedName>
    <definedName name="solver_rel4" localSheetId="3" hidden="1">2</definedName>
    <definedName name="solver_rel4" localSheetId="2" hidden="1">2</definedName>
    <definedName name="solver_rel5" localSheetId="4" hidden="1">1</definedName>
    <definedName name="solver_rel5" localSheetId="7" hidden="1">1</definedName>
    <definedName name="solver_rel5" localSheetId="5" hidden="1">2</definedName>
    <definedName name="solver_rel5" localSheetId="6" hidden="1">2</definedName>
    <definedName name="solver_rel5" localSheetId="1" hidden="1">2</definedName>
    <definedName name="solver_rel5" localSheetId="3" hidden="1">2</definedName>
    <definedName name="solver_rel5" localSheetId="2" hidden="1">2</definedName>
    <definedName name="solver_rel6" localSheetId="4" hidden="1">1</definedName>
    <definedName name="solver_rel6" localSheetId="7" hidden="1">1</definedName>
    <definedName name="solver_rel6" localSheetId="5" hidden="1">2</definedName>
    <definedName name="solver_rel6" localSheetId="6" hidden="1">2</definedName>
    <definedName name="solver_rel6" localSheetId="1" hidden="1">5</definedName>
    <definedName name="solver_rel6" localSheetId="3" hidden="1">5</definedName>
    <definedName name="solver_rel6" localSheetId="2" hidden="1">5</definedName>
    <definedName name="solver_rel7" localSheetId="4" hidden="1">1</definedName>
    <definedName name="solver_rel7" localSheetId="7" hidden="1">1</definedName>
    <definedName name="solver_rel7" localSheetId="5" hidden="1">2</definedName>
    <definedName name="solver_rel7" localSheetId="6" hidden="1">2</definedName>
    <definedName name="solver_rel7" localSheetId="1" hidden="1">2</definedName>
    <definedName name="solver_rel7" localSheetId="3" hidden="1">2</definedName>
    <definedName name="solver_rel7" localSheetId="2" hidden="1">2</definedName>
    <definedName name="solver_rel8" localSheetId="4" hidden="1">1</definedName>
    <definedName name="solver_rel8" localSheetId="7" hidden="1">1</definedName>
    <definedName name="solver_rel8" localSheetId="5" hidden="1">2</definedName>
    <definedName name="solver_rel8" localSheetId="6" hidden="1">2</definedName>
    <definedName name="solver_rel8" localSheetId="1" hidden="1">2</definedName>
    <definedName name="solver_rel8" localSheetId="3" hidden="1">2</definedName>
    <definedName name="solver_rel8" localSheetId="2" hidden="1">2</definedName>
    <definedName name="solver_rel9" localSheetId="4" hidden="1">1</definedName>
    <definedName name="solver_rel9" localSheetId="7" hidden="1">1</definedName>
    <definedName name="solver_rel9" localSheetId="5" hidden="1">2</definedName>
    <definedName name="solver_rel9" localSheetId="6" hidden="1">2</definedName>
    <definedName name="solver_rel9" localSheetId="1" hidden="1">5</definedName>
    <definedName name="solver_rel9" localSheetId="3" hidden="1">5</definedName>
    <definedName name="solver_rel9" localSheetId="2" hidden="1">5</definedName>
    <definedName name="solver_rhs1" localSheetId="4" hidden="1">integer</definedName>
    <definedName name="solver_rhs1" localSheetId="7" hidden="1">integer</definedName>
    <definedName name="solver_rhs1" localSheetId="5" hidden="1">0</definedName>
    <definedName name="solver_rhs1" localSheetId="6" hidden="1">0</definedName>
    <definedName name="solver_rhs1" localSheetId="1" hidden="1">1</definedName>
    <definedName name="solver_rhs1" localSheetId="3" hidden="1">1</definedName>
    <definedName name="solver_rhs1" localSheetId="2" hidden="1">1</definedName>
    <definedName name="solver_rhs10" localSheetId="4" hidden="1">'Playing A Song'!$X$55</definedName>
    <definedName name="solver_rhs10" localSheetId="7" hidden="1">'Playing A Song Dubug-Test'!$X$55</definedName>
    <definedName name="solver_rhs10" localSheetId="5" hidden="1">0</definedName>
    <definedName name="solver_rhs10" localSheetId="6" hidden="1">0</definedName>
    <definedName name="solver_rhs10" localSheetId="1" hidden="1">0</definedName>
    <definedName name="solver_rhs10" localSheetId="3" hidden="1">0</definedName>
    <definedName name="solver_rhs10" localSheetId="2" hidden="1">0</definedName>
    <definedName name="solver_rhs11" localSheetId="4" hidden="1">'Playing A Song'!$X$57</definedName>
    <definedName name="solver_rhs11" localSheetId="7" hidden="1">'Playing A Song Dubug-Test'!$X$57</definedName>
    <definedName name="solver_rhs11" localSheetId="5" hidden="1">0</definedName>
    <definedName name="solver_rhs11" localSheetId="6" hidden="1">0</definedName>
    <definedName name="solver_rhs11" localSheetId="1" hidden="1">0</definedName>
    <definedName name="solver_rhs11" localSheetId="3" hidden="1">0</definedName>
    <definedName name="solver_rhs11" localSheetId="2" hidden="1">0</definedName>
    <definedName name="solver_rhs12" localSheetId="4" hidden="1">'Playing A Song'!$X$59</definedName>
    <definedName name="solver_rhs12" localSheetId="7" hidden="1">'Playing A Song Dubug-Test'!$X$59</definedName>
    <definedName name="solver_rhs12" localSheetId="5" hidden="1">0</definedName>
    <definedName name="solver_rhs12" localSheetId="6" hidden="1">0</definedName>
    <definedName name="solver_rhs12" localSheetId="1" hidden="1">0</definedName>
    <definedName name="solver_rhs12" localSheetId="3" hidden="1">0</definedName>
    <definedName name="solver_rhs12" localSheetId="2" hidden="1">0</definedName>
    <definedName name="solver_rhs13" localSheetId="4" hidden="1">'Playing A Song'!$X$61</definedName>
    <definedName name="solver_rhs13" localSheetId="7" hidden="1">'Playing A Song Dubug-Test'!$X$61</definedName>
    <definedName name="solver_rhs13" localSheetId="5" hidden="1">0</definedName>
    <definedName name="solver_rhs13" localSheetId="6" hidden="1">0</definedName>
    <definedName name="solver_rhs13" localSheetId="1" hidden="1">0</definedName>
    <definedName name="solver_rhs13" localSheetId="3" hidden="1">0</definedName>
    <definedName name="solver_rhs13" localSheetId="2" hidden="1">0</definedName>
    <definedName name="solver_rhs14" localSheetId="4" hidden="1">'Playing A Song'!$X$63</definedName>
    <definedName name="solver_rhs14" localSheetId="7" hidden="1">'Playing A Song Dubug-Test'!$X$63</definedName>
    <definedName name="solver_rhs14" localSheetId="5" hidden="1">0</definedName>
    <definedName name="solver_rhs14" localSheetId="6" hidden="1">0</definedName>
    <definedName name="solver_rhs14" localSheetId="1" hidden="1">0</definedName>
    <definedName name="solver_rhs14" localSheetId="3" hidden="1">0</definedName>
    <definedName name="solver_rhs14" localSheetId="2" hidden="1">0</definedName>
    <definedName name="solver_rhs15" localSheetId="4" hidden="1">'Playing A Song'!$X$65</definedName>
    <definedName name="solver_rhs15" localSheetId="7" hidden="1">'Playing A Song Dubug-Test'!$X$65</definedName>
    <definedName name="solver_rhs15" localSheetId="5" hidden="1">0</definedName>
    <definedName name="solver_rhs15" localSheetId="6" hidden="1">0</definedName>
    <definedName name="solver_rhs15" localSheetId="1" hidden="1">0</definedName>
    <definedName name="solver_rhs15" localSheetId="3" hidden="1">0</definedName>
    <definedName name="solver_rhs15" localSheetId="2" hidden="1">0</definedName>
    <definedName name="solver_rhs16" localSheetId="4" hidden="1">'Playing A Song'!$X$67</definedName>
    <definedName name="solver_rhs16" localSheetId="7" hidden="1">'Playing A Song Dubug-Test'!$X$67</definedName>
    <definedName name="solver_rhs16" localSheetId="5" hidden="1">0</definedName>
    <definedName name="solver_rhs16" localSheetId="6" hidden="1">0</definedName>
    <definedName name="solver_rhs16" localSheetId="1" hidden="1">0</definedName>
    <definedName name="solver_rhs16" localSheetId="3" hidden="1">0</definedName>
    <definedName name="solver_rhs16" localSheetId="2" hidden="1">0</definedName>
    <definedName name="solver_rhs17" localSheetId="4" hidden="1">'Playing A Song'!$X$69</definedName>
    <definedName name="solver_rhs17" localSheetId="7" hidden="1">'Playing A Song Dubug-Test'!$X$69</definedName>
    <definedName name="solver_rhs17" localSheetId="5" hidden="1">0</definedName>
    <definedName name="solver_rhs17" localSheetId="6" hidden="1">0</definedName>
    <definedName name="solver_rhs17" localSheetId="1" hidden="1">0</definedName>
    <definedName name="solver_rhs17" localSheetId="3" hidden="1">0</definedName>
    <definedName name="solver_rhs17" localSheetId="2" hidden="1">0</definedName>
    <definedName name="solver_rhs18" localSheetId="4" hidden="1">'Playing A Song'!$X$71</definedName>
    <definedName name="solver_rhs18" localSheetId="7" hidden="1">'Playing A Song Dubug-Test'!$X$71</definedName>
    <definedName name="solver_rhs18" localSheetId="5" hidden="1">0</definedName>
    <definedName name="solver_rhs18" localSheetId="6" hidden="1">0</definedName>
    <definedName name="solver_rhs18" localSheetId="1" hidden="1">0</definedName>
    <definedName name="solver_rhs18" localSheetId="3" hidden="1">0</definedName>
    <definedName name="solver_rhs18" localSheetId="2" hidden="1">0</definedName>
    <definedName name="solver_rhs19" localSheetId="4" hidden="1">'Playing A Song'!$X$71</definedName>
    <definedName name="solver_rhs19" localSheetId="7" hidden="1">'Playing A Song Dubug-Test'!$X$71</definedName>
    <definedName name="solver_rhs19" localSheetId="5" hidden="1">0</definedName>
    <definedName name="solver_rhs19" localSheetId="6" hidden="1">0</definedName>
    <definedName name="solver_rhs19" localSheetId="1" hidden="1">0</definedName>
    <definedName name="solver_rhs19" localSheetId="3" hidden="1">0</definedName>
    <definedName name="solver_rhs19" localSheetId="2" hidden="1">0</definedName>
    <definedName name="solver_rhs2" localSheetId="4" hidden="1">'Playing A Song'!$X$36:$X$40</definedName>
    <definedName name="solver_rhs2" localSheetId="7" hidden="1">'Playing A Song Dubug-Test'!$X$36:$X$40</definedName>
    <definedName name="solver_rhs2" localSheetId="5" hidden="1">0</definedName>
    <definedName name="solver_rhs2" localSheetId="6" hidden="1">0</definedName>
    <definedName name="solver_rhs2" localSheetId="1" hidden="1">0</definedName>
    <definedName name="solver_rhs2" localSheetId="3" hidden="1">0</definedName>
    <definedName name="solver_rhs2" localSheetId="2" hidden="1">0</definedName>
    <definedName name="solver_rhs20" localSheetId="5" hidden="1">0</definedName>
    <definedName name="solver_rhs20" localSheetId="6" hidden="1">0</definedName>
    <definedName name="solver_rhs20" localSheetId="1" hidden="1">0</definedName>
    <definedName name="solver_rhs20" localSheetId="3" hidden="1">0</definedName>
    <definedName name="solver_rhs20" localSheetId="2" hidden="1">0</definedName>
    <definedName name="solver_rhs21" localSheetId="5" hidden="1">0</definedName>
    <definedName name="solver_rhs21" localSheetId="6" hidden="1">0</definedName>
    <definedName name="solver_rhs21" localSheetId="1" hidden="1">0</definedName>
    <definedName name="solver_rhs21" localSheetId="3" hidden="1">0</definedName>
    <definedName name="solver_rhs21" localSheetId="2" hidden="1">0</definedName>
    <definedName name="solver_rhs22" localSheetId="5" hidden="1">0</definedName>
    <definedName name="solver_rhs22" localSheetId="6" hidden="1">0</definedName>
    <definedName name="solver_rhs22" localSheetId="1" hidden="1">0</definedName>
    <definedName name="solver_rhs22" localSheetId="3" hidden="1">0</definedName>
    <definedName name="solver_rhs22" localSheetId="2" hidden="1">0</definedName>
    <definedName name="solver_rhs23" localSheetId="5" hidden="1">'Playing A Song New Matrix'!$B$47:$K$47</definedName>
    <definedName name="solver_rhs23" localSheetId="6" hidden="1">'Playing A Song New Matrix Debug'!$B$47:$K$47</definedName>
    <definedName name="solver_rhs23" localSheetId="1" hidden="1">0</definedName>
    <definedName name="solver_rhs23" localSheetId="3" hidden="1">0</definedName>
    <definedName name="solver_rhs23" localSheetId="2" hidden="1">0</definedName>
    <definedName name="solver_rhs24" localSheetId="5" hidden="1">'Playing A Song New Matrix'!$B$47</definedName>
    <definedName name="solver_rhs24" localSheetId="6" hidden="1">'Playing A Song New Matrix Debug'!$B$47</definedName>
    <definedName name="solver_rhs24" localSheetId="1" hidden="1">0</definedName>
    <definedName name="solver_rhs24" localSheetId="3" hidden="1">0</definedName>
    <definedName name="solver_rhs24" localSheetId="2" hidden="1">0</definedName>
    <definedName name="solver_rhs25" localSheetId="5" hidden="1">'Playing A Song New Matrix'!$O$37</definedName>
    <definedName name="solver_rhs25" localSheetId="6" hidden="1">'Playing A Song New Matrix Debug'!$O$37</definedName>
    <definedName name="solver_rhs25" localSheetId="1" hidden="1">1</definedName>
    <definedName name="solver_rhs25" localSheetId="3" hidden="1">1</definedName>
    <definedName name="solver_rhs25" localSheetId="2" hidden="1">1</definedName>
    <definedName name="solver_rhs26" localSheetId="5" hidden="1">'Playing A Song New Matrix'!$O$39</definedName>
    <definedName name="solver_rhs26" localSheetId="6" hidden="1">'Playing A Song New Matrix Debug'!$O$39</definedName>
    <definedName name="solver_rhs26" localSheetId="1" hidden="1">1</definedName>
    <definedName name="solver_rhs26" localSheetId="3" hidden="1">1</definedName>
    <definedName name="solver_rhs26" localSheetId="2" hidden="1">1</definedName>
    <definedName name="solver_rhs27" localSheetId="5" hidden="1">'Playing A Song New Matrix'!$O$41</definedName>
    <definedName name="solver_rhs27" localSheetId="6" hidden="1">'Playing A Song New Matrix Debug'!$O$41</definedName>
    <definedName name="solver_rhs27" localSheetId="1" hidden="1">1</definedName>
    <definedName name="solver_rhs27" localSheetId="3" hidden="1">1</definedName>
    <definedName name="solver_rhs27" localSheetId="2" hidden="1">1</definedName>
    <definedName name="solver_rhs28" localSheetId="5" hidden="1">'Playing A Song New Matrix'!$O$43</definedName>
    <definedName name="solver_rhs28" localSheetId="6" hidden="1">'Playing A Song New Matrix Debug'!$O$43</definedName>
    <definedName name="solver_rhs28" localSheetId="1" hidden="1">'TSP Combo Sheet'!$R$26:$R$31</definedName>
    <definedName name="solver_rhs28" localSheetId="3" hidden="1">'TSP Debug-Test'!$R$26:$R$31</definedName>
    <definedName name="solver_rhs28" localSheetId="2" hidden="1">'TSP Standard Result'!$R$26:$R$31</definedName>
    <definedName name="solver_rhs29" localSheetId="5" hidden="1">'Playing A Song New Matrix'!$O$45</definedName>
    <definedName name="solver_rhs29" localSheetId="6" hidden="1">'Playing A Song New Matrix Debug'!$O$45</definedName>
    <definedName name="solver_rhs29" localSheetId="1" hidden="1">'TSP Combo Sheet'!$R$56:$R$60</definedName>
    <definedName name="solver_rhs29" localSheetId="3" hidden="1">'TSP Debug-Test'!$R$56:$R$60</definedName>
    <definedName name="solver_rhs29" localSheetId="2" hidden="1">'TSP Standard Result'!$R$56:$R$60</definedName>
    <definedName name="solver_rhs3" localSheetId="4" hidden="1">'Playing A Song'!$X$41</definedName>
    <definedName name="solver_rhs3" localSheetId="7" hidden="1">'Playing A Song Dubug-Test'!$X$41</definedName>
    <definedName name="solver_rhs3" localSheetId="5" hidden="1">0</definedName>
    <definedName name="solver_rhs3" localSheetId="6" hidden="1">0</definedName>
    <definedName name="solver_rhs3" localSheetId="1" hidden="1">binary</definedName>
    <definedName name="solver_rhs3" localSheetId="3" hidden="1">binary</definedName>
    <definedName name="solver_rhs3" localSheetId="2" hidden="1">binary</definedName>
    <definedName name="solver_rhs30" localSheetId="5" hidden="1">0</definedName>
    <definedName name="solver_rhs30" localSheetId="6" hidden="1">0</definedName>
    <definedName name="solver_rhs30" localSheetId="1" hidden="1">'TSP Combo Sheet'!$R$86:$R$90</definedName>
    <definedName name="solver_rhs30" localSheetId="3" hidden="1">'TSP Debug-Test'!$R$86:$R$90</definedName>
    <definedName name="solver_rhs30" localSheetId="2" hidden="1">'TSP Standard Result'!$R$86:$R$90</definedName>
    <definedName name="solver_rhs31" localSheetId="5" hidden="1">'Playing A Song New Matrix'!$O$37</definedName>
    <definedName name="solver_rhs31" localSheetId="6" hidden="1">'Playing A Song New Matrix Debug'!$O$37</definedName>
    <definedName name="solver_rhs31" localSheetId="1" hidden="1">'TSP Combo Sheet'!$Z$37</definedName>
    <definedName name="solver_rhs31" localSheetId="3" hidden="1">'TSP Debug-Test'!$Z$37</definedName>
    <definedName name="solver_rhs31" localSheetId="2" hidden="1">'TSP Standard Result'!$Z$37</definedName>
    <definedName name="solver_rhs32" localSheetId="5" hidden="1">'Playing A Song New Matrix'!$O$39</definedName>
    <definedName name="solver_rhs32" localSheetId="6" hidden="1">'Playing A Song New Matrix Debug'!$O$39</definedName>
    <definedName name="solver_rhs33" localSheetId="5" hidden="1">'Playing A Song New Matrix'!$O$41</definedName>
    <definedName name="solver_rhs33" localSheetId="6" hidden="1">'Playing A Song New Matrix Debug'!$O$41</definedName>
    <definedName name="solver_rhs34" localSheetId="5" hidden="1">'Playing A Song New Matrix'!$O$43</definedName>
    <definedName name="solver_rhs34" localSheetId="6" hidden="1">'Playing A Song New Matrix Debug'!$O$43</definedName>
    <definedName name="solver_rhs35" localSheetId="5" hidden="1">'Playing A Song New Matrix'!$O$45</definedName>
    <definedName name="solver_rhs35" localSheetId="6" hidden="1">'Playing A Song New Matrix Debug'!$O$45</definedName>
    <definedName name="solver_rhs36" localSheetId="5" hidden="1">'Playing A Song New Matrix'!#REF!</definedName>
    <definedName name="solver_rhs36" localSheetId="6" hidden="1">'Playing A Song New Matrix Debug'!#REF!</definedName>
    <definedName name="solver_rhs37" localSheetId="5" hidden="1">'Playing A Song New Matrix'!#REF!</definedName>
    <definedName name="solver_rhs37" localSheetId="6" hidden="1">'Playing A Song New Matrix Debug'!#REF!</definedName>
    <definedName name="solver_rhs4" localSheetId="4" hidden="1">'Playing A Song'!$X$43</definedName>
    <definedName name="solver_rhs4" localSheetId="7" hidden="1">'Playing A Song Dubug-Test'!$X$43</definedName>
    <definedName name="solver_rhs4" localSheetId="5" hidden="1">0</definedName>
    <definedName name="solver_rhs4" localSheetId="6" hidden="1">0</definedName>
    <definedName name="solver_rhs4" localSheetId="1" hidden="1">1</definedName>
    <definedName name="solver_rhs4" localSheetId="3" hidden="1">1</definedName>
    <definedName name="solver_rhs4" localSheetId="2" hidden="1">1</definedName>
    <definedName name="solver_rhs5" localSheetId="4" hidden="1">'Playing A Song'!$X$45</definedName>
    <definedName name="solver_rhs5" localSheetId="7" hidden="1">'Playing A Song Dubug-Test'!$X$45</definedName>
    <definedName name="solver_rhs5" localSheetId="5" hidden="1">0</definedName>
    <definedName name="solver_rhs5" localSheetId="6" hidden="1">0</definedName>
    <definedName name="solver_rhs5" localSheetId="1" hidden="1">0</definedName>
    <definedName name="solver_rhs5" localSheetId="3" hidden="1">0</definedName>
    <definedName name="solver_rhs5" localSheetId="2" hidden="1">0</definedName>
    <definedName name="solver_rhs6" localSheetId="4" hidden="1">'Playing A Song'!$X$47</definedName>
    <definedName name="solver_rhs6" localSheetId="7" hidden="1">'Playing A Song Dubug-Test'!$X$47</definedName>
    <definedName name="solver_rhs6" localSheetId="5" hidden="1">0</definedName>
    <definedName name="solver_rhs6" localSheetId="6" hidden="1">0</definedName>
    <definedName name="solver_rhs6" localSheetId="1" hidden="1">binary</definedName>
    <definedName name="solver_rhs6" localSheetId="3" hidden="1">binary</definedName>
    <definedName name="solver_rhs6" localSheetId="2" hidden="1">binary</definedName>
    <definedName name="solver_rhs7" localSheetId="4" hidden="1">'Playing A Song'!$X$49</definedName>
    <definedName name="solver_rhs7" localSheetId="7" hidden="1">'Playing A Song Dubug-Test'!$X$49</definedName>
    <definedName name="solver_rhs7" localSheetId="5" hidden="1">0</definedName>
    <definedName name="solver_rhs7" localSheetId="6" hidden="1">0</definedName>
    <definedName name="solver_rhs7" localSheetId="1" hidden="1">1</definedName>
    <definedName name="solver_rhs7" localSheetId="3" hidden="1">1</definedName>
    <definedName name="solver_rhs7" localSheetId="2" hidden="1">1</definedName>
    <definedName name="solver_rhs8" localSheetId="4" hidden="1">'Playing A Song'!$X$51</definedName>
    <definedName name="solver_rhs8" localSheetId="7" hidden="1">'Playing A Song Dubug-Test'!$X$51</definedName>
    <definedName name="solver_rhs8" localSheetId="5" hidden="1">0</definedName>
    <definedName name="solver_rhs8" localSheetId="6" hidden="1">0</definedName>
    <definedName name="solver_rhs8" localSheetId="1" hidden="1">0</definedName>
    <definedName name="solver_rhs8" localSheetId="3" hidden="1">0</definedName>
    <definedName name="solver_rhs8" localSheetId="2" hidden="1">0</definedName>
    <definedName name="solver_rhs9" localSheetId="4" hidden="1">'Playing A Song'!$X$53</definedName>
    <definedName name="solver_rhs9" localSheetId="7" hidden="1">'Playing A Song Dubug-Test'!$X$53</definedName>
    <definedName name="solver_rhs9" localSheetId="5" hidden="1">0</definedName>
    <definedName name="solver_rhs9" localSheetId="6" hidden="1">0</definedName>
    <definedName name="solver_rhs9" localSheetId="1" hidden="1">binary</definedName>
    <definedName name="solver_rhs9" localSheetId="3" hidden="1">binary</definedName>
    <definedName name="solver_rhs9" localSheetId="2" hidden="1">binary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4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4" hidden="1">2</definedName>
    <definedName name="solver_typ" localSheetId="7" hidden="1">2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4" hidden="1">2</definedName>
    <definedName name="solver_ver" localSheetId="7" hidden="1">2</definedName>
    <definedName name="solver_ver" localSheetId="5" hidden="1">2</definedName>
    <definedName name="solver_ver" localSheetId="6" hidden="1">2</definedName>
    <definedName name="solver_ver" localSheetId="1" hidden="1">2</definedName>
    <definedName name="solver_ver" localSheetId="3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13" l="1"/>
  <c r="J47" i="13"/>
  <c r="I47" i="13"/>
  <c r="H47" i="13"/>
  <c r="G47" i="13"/>
  <c r="F47" i="13"/>
  <c r="E47" i="13"/>
  <c r="D47" i="13"/>
  <c r="C47" i="13"/>
  <c r="B47" i="13"/>
  <c r="L46" i="13"/>
  <c r="L45" i="13"/>
  <c r="L44" i="13"/>
  <c r="L43" i="13"/>
  <c r="L42" i="13"/>
  <c r="L41" i="13"/>
  <c r="L40" i="13"/>
  <c r="L39" i="13"/>
  <c r="L38" i="13"/>
  <c r="L37" i="13"/>
  <c r="M37" i="13" s="1"/>
  <c r="B26" i="13"/>
  <c r="W22" i="13"/>
  <c r="M45" i="13" l="1"/>
  <c r="M43" i="13"/>
  <c r="M41" i="13"/>
  <c r="M39" i="13"/>
  <c r="L39" i="12"/>
  <c r="B26" i="12"/>
  <c r="C47" i="12" l="1"/>
  <c r="D47" i="12"/>
  <c r="E47" i="12"/>
  <c r="F47" i="12"/>
  <c r="G47" i="12"/>
  <c r="H47" i="12"/>
  <c r="I47" i="12"/>
  <c r="J47" i="12"/>
  <c r="K47" i="12"/>
  <c r="B47" i="12"/>
  <c r="L38" i="12"/>
  <c r="L40" i="12"/>
  <c r="M39" i="12" s="1"/>
  <c r="L41" i="12"/>
  <c r="L42" i="12"/>
  <c r="L43" i="12"/>
  <c r="L44" i="12"/>
  <c r="L45" i="12"/>
  <c r="L46" i="12"/>
  <c r="L37" i="12"/>
  <c r="M37" i="12" l="1"/>
  <c r="M41" i="12"/>
  <c r="M45" i="12"/>
  <c r="M43" i="12"/>
  <c r="W22" i="12"/>
  <c r="X64" i="10" l="1"/>
  <c r="X65" i="10"/>
  <c r="X64" i="11"/>
  <c r="X72" i="11"/>
  <c r="V72" i="11"/>
  <c r="X71" i="11" s="1"/>
  <c r="V71" i="11"/>
  <c r="X70" i="11" s="1"/>
  <c r="V70" i="11"/>
  <c r="X69" i="11" s="1"/>
  <c r="V69" i="11"/>
  <c r="X68" i="11" s="1"/>
  <c r="V68" i="11"/>
  <c r="X67" i="11" s="1"/>
  <c r="V67" i="11"/>
  <c r="X66" i="11" s="1"/>
  <c r="V66" i="11"/>
  <c r="X65" i="11" s="1"/>
  <c r="V65" i="11"/>
  <c r="X56" i="11" s="1"/>
  <c r="V64" i="11"/>
  <c r="V63" i="11"/>
  <c r="V62" i="11"/>
  <c r="V61" i="11"/>
  <c r="V60" i="11"/>
  <c r="V59" i="11"/>
  <c r="V58" i="11"/>
  <c r="V57" i="11"/>
  <c r="X48" i="11" s="1"/>
  <c r="V56" i="11"/>
  <c r="V55" i="11"/>
  <c r="V54" i="11"/>
  <c r="V53" i="11"/>
  <c r="V52" i="11"/>
  <c r="V51" i="11"/>
  <c r="V50" i="11"/>
  <c r="V49" i="11"/>
  <c r="V48" i="11"/>
  <c r="X47" i="11" s="1"/>
  <c r="V47" i="11"/>
  <c r="X46" i="11" s="1"/>
  <c r="V46" i="11"/>
  <c r="X45" i="11" s="1"/>
  <c r="V45" i="11"/>
  <c r="X44" i="11" s="1"/>
  <c r="V44" i="11"/>
  <c r="X43" i="11" s="1"/>
  <c r="V43" i="11"/>
  <c r="X42" i="11" s="1"/>
  <c r="V42" i="11"/>
  <c r="X41" i="11" s="1"/>
  <c r="V41" i="11"/>
  <c r="V40" i="11"/>
  <c r="V39" i="11"/>
  <c r="V38" i="11"/>
  <c r="V37" i="11"/>
  <c r="V36" i="11"/>
  <c r="B26" i="11"/>
  <c r="Y22" i="11"/>
  <c r="V49" i="10"/>
  <c r="V50" i="10"/>
  <c r="V51" i="10"/>
  <c r="V52" i="10"/>
  <c r="V53" i="10"/>
  <c r="V54" i="10"/>
  <c r="V55" i="10"/>
  <c r="V56" i="10"/>
  <c r="V37" i="10"/>
  <c r="X63" i="11" l="1"/>
  <c r="X57" i="11"/>
  <c r="X59" i="11"/>
  <c r="X60" i="11"/>
  <c r="X58" i="11"/>
  <c r="X61" i="11"/>
  <c r="X62" i="11"/>
  <c r="X55" i="11"/>
  <c r="X51" i="11"/>
  <c r="X52" i="11"/>
  <c r="X49" i="11"/>
  <c r="X53" i="11"/>
  <c r="X50" i="11"/>
  <c r="X54" i="11"/>
  <c r="X72" i="10" l="1"/>
  <c r="V72" i="10"/>
  <c r="V42" i="10"/>
  <c r="X41" i="10" s="1"/>
  <c r="V43" i="10"/>
  <c r="X42" i="10" s="1"/>
  <c r="V44" i="10"/>
  <c r="X43" i="10" s="1"/>
  <c r="V45" i="10"/>
  <c r="X44" i="10" s="1"/>
  <c r="V46" i="10"/>
  <c r="X45" i="10" s="1"/>
  <c r="V47" i="10"/>
  <c r="X46" i="10" s="1"/>
  <c r="V48" i="10"/>
  <c r="X47" i="10" s="1"/>
  <c r="V57" i="10"/>
  <c r="X48" i="10" s="1"/>
  <c r="V58" i="10"/>
  <c r="V59" i="10"/>
  <c r="V60" i="10"/>
  <c r="V61" i="10"/>
  <c r="V62" i="10"/>
  <c r="V63" i="10"/>
  <c r="V64" i="10"/>
  <c r="X55" i="10" s="1"/>
  <c r="V65" i="10"/>
  <c r="X56" i="10" s="1"/>
  <c r="V66" i="10"/>
  <c r="X57" i="10" s="1"/>
  <c r="V67" i="10"/>
  <c r="V68" i="10"/>
  <c r="V69" i="10"/>
  <c r="V70" i="10"/>
  <c r="V71" i="10"/>
  <c r="V41" i="10"/>
  <c r="V40" i="10"/>
  <c r="V36" i="10"/>
  <c r="V38" i="10"/>
  <c r="V39" i="10"/>
  <c r="B26" i="10"/>
  <c r="Y22" i="10"/>
  <c r="K26" i="8"/>
  <c r="X70" i="10" l="1"/>
  <c r="X62" i="10"/>
  <c r="X67" i="10"/>
  <c r="X59" i="10"/>
  <c r="X69" i="10"/>
  <c r="X61" i="10"/>
  <c r="X68" i="10"/>
  <c r="X60" i="10"/>
  <c r="X71" i="10"/>
  <c r="X63" i="10"/>
  <c r="X66" i="10"/>
  <c r="X58" i="10"/>
  <c r="X52" i="10"/>
  <c r="X49" i="10"/>
  <c r="X50" i="10"/>
  <c r="X54" i="10"/>
  <c r="X53" i="10"/>
  <c r="X51" i="10"/>
  <c r="G103" i="9"/>
  <c r="F103" i="9"/>
  <c r="E103" i="9"/>
  <c r="D103" i="9"/>
  <c r="C103" i="9"/>
  <c r="B103" i="9"/>
  <c r="H102" i="9"/>
  <c r="H101" i="9"/>
  <c r="H100" i="9"/>
  <c r="H99" i="9"/>
  <c r="H98" i="9"/>
  <c r="H97" i="9"/>
  <c r="P90" i="9"/>
  <c r="P89" i="9"/>
  <c r="P88" i="9"/>
  <c r="P87" i="9"/>
  <c r="P86" i="9"/>
  <c r="K86" i="9"/>
  <c r="G73" i="9"/>
  <c r="F73" i="9"/>
  <c r="E73" i="9"/>
  <c r="D73" i="9"/>
  <c r="C73" i="9"/>
  <c r="B73" i="9"/>
  <c r="H72" i="9"/>
  <c r="H71" i="9"/>
  <c r="H70" i="9"/>
  <c r="H69" i="9"/>
  <c r="H68" i="9"/>
  <c r="H67" i="9"/>
  <c r="P60" i="9"/>
  <c r="P59" i="9"/>
  <c r="P58" i="9"/>
  <c r="P57" i="9"/>
  <c r="P56" i="9"/>
  <c r="K56" i="9"/>
  <c r="X51" i="9"/>
  <c r="X50" i="9"/>
  <c r="X49" i="9"/>
  <c r="X48" i="9"/>
  <c r="X47" i="9"/>
  <c r="X46" i="9"/>
  <c r="G43" i="9"/>
  <c r="F43" i="9"/>
  <c r="E43" i="9"/>
  <c r="D43" i="9"/>
  <c r="C43" i="9"/>
  <c r="B43" i="9"/>
  <c r="H42" i="9"/>
  <c r="X41" i="9"/>
  <c r="H41" i="9"/>
  <c r="X40" i="9"/>
  <c r="H40" i="9"/>
  <c r="X39" i="9"/>
  <c r="H39" i="9"/>
  <c r="X38" i="9"/>
  <c r="H38" i="9"/>
  <c r="X37" i="9"/>
  <c r="H37" i="9"/>
  <c r="X36" i="9"/>
  <c r="X35" i="9"/>
  <c r="X34" i="9"/>
  <c r="X33" i="9"/>
  <c r="X32" i="9"/>
  <c r="X31" i="9"/>
  <c r="P31" i="9"/>
  <c r="X30" i="9"/>
  <c r="P30" i="9"/>
  <c r="P29" i="9"/>
  <c r="P28" i="9"/>
  <c r="P27" i="9"/>
  <c r="P26" i="9"/>
  <c r="K26" i="9"/>
  <c r="G103" i="8"/>
  <c r="F103" i="8"/>
  <c r="E103" i="8"/>
  <c r="D103" i="8"/>
  <c r="C103" i="8"/>
  <c r="B103" i="8"/>
  <c r="H102" i="8"/>
  <c r="H101" i="8"/>
  <c r="H100" i="8"/>
  <c r="H99" i="8"/>
  <c r="H98" i="8"/>
  <c r="H97" i="8"/>
  <c r="P90" i="8"/>
  <c r="P89" i="8"/>
  <c r="P88" i="8"/>
  <c r="P87" i="8"/>
  <c r="P86" i="8"/>
  <c r="K86" i="8"/>
  <c r="G73" i="8"/>
  <c r="F73" i="8"/>
  <c r="E73" i="8"/>
  <c r="D73" i="8"/>
  <c r="C73" i="8"/>
  <c r="B73" i="8"/>
  <c r="H72" i="8"/>
  <c r="H71" i="8"/>
  <c r="H70" i="8"/>
  <c r="H69" i="8"/>
  <c r="H68" i="8"/>
  <c r="H67" i="8"/>
  <c r="P60" i="8"/>
  <c r="P59" i="8"/>
  <c r="P58" i="8"/>
  <c r="P57" i="8"/>
  <c r="P56" i="8"/>
  <c r="K56" i="8"/>
  <c r="X51" i="8"/>
  <c r="X50" i="8"/>
  <c r="X49" i="8"/>
  <c r="X48" i="8"/>
  <c r="X47" i="8"/>
  <c r="X46" i="8"/>
  <c r="G43" i="8"/>
  <c r="F43" i="8"/>
  <c r="E43" i="8"/>
  <c r="D43" i="8"/>
  <c r="C43" i="8"/>
  <c r="B43" i="8"/>
  <c r="H42" i="8"/>
  <c r="X41" i="8"/>
  <c r="H41" i="8"/>
  <c r="X40" i="8"/>
  <c r="H40" i="8"/>
  <c r="X39" i="8"/>
  <c r="H39" i="8"/>
  <c r="X38" i="8"/>
  <c r="H38" i="8"/>
  <c r="X37" i="8"/>
  <c r="H37" i="8"/>
  <c r="X36" i="8"/>
  <c r="X35" i="8"/>
  <c r="X34" i="8"/>
  <c r="X33" i="8"/>
  <c r="X32" i="8"/>
  <c r="X31" i="8"/>
  <c r="P31" i="8"/>
  <c r="X30" i="8"/>
  <c r="P30" i="8"/>
  <c r="P29" i="8"/>
  <c r="P28" i="8"/>
  <c r="P27" i="8"/>
  <c r="P26" i="8"/>
  <c r="X21" i="8" l="1"/>
  <c r="X21" i="9"/>
  <c r="P31" i="7"/>
  <c r="B43" i="7"/>
  <c r="X41" i="7"/>
  <c r="X40" i="7"/>
  <c r="X39" i="7"/>
  <c r="X38" i="7"/>
  <c r="X51" i="7"/>
  <c r="X50" i="7"/>
  <c r="X49" i="7"/>
  <c r="X48" i="7"/>
  <c r="X47" i="7"/>
  <c r="X46" i="7"/>
  <c r="X37" i="7"/>
  <c r="X36" i="7"/>
  <c r="X35" i="7"/>
  <c r="X34" i="7"/>
  <c r="X33" i="7"/>
  <c r="X32" i="7"/>
  <c r="X31" i="7"/>
  <c r="X30" i="7"/>
  <c r="P90" i="7"/>
  <c r="P60" i="7"/>
  <c r="P30" i="7"/>
  <c r="P29" i="7"/>
  <c r="K86" i="7" l="1"/>
  <c r="K56" i="7"/>
  <c r="K26" i="7"/>
  <c r="P28" i="7"/>
  <c r="P27" i="7"/>
  <c r="P26" i="7"/>
  <c r="P89" i="7"/>
  <c r="P88" i="7"/>
  <c r="P87" i="7"/>
  <c r="P86" i="7"/>
  <c r="G103" i="7"/>
  <c r="F103" i="7"/>
  <c r="E103" i="7"/>
  <c r="D103" i="7"/>
  <c r="C103" i="7"/>
  <c r="B103" i="7"/>
  <c r="H102" i="7"/>
  <c r="H101" i="7"/>
  <c r="H100" i="7"/>
  <c r="H99" i="7"/>
  <c r="H98" i="7"/>
  <c r="H97" i="7"/>
  <c r="P59" i="7"/>
  <c r="P58" i="7"/>
  <c r="P57" i="7"/>
  <c r="P56" i="7"/>
  <c r="G73" i="7"/>
  <c r="F73" i="7"/>
  <c r="E73" i="7"/>
  <c r="D73" i="7"/>
  <c r="C73" i="7"/>
  <c r="B73" i="7"/>
  <c r="H72" i="7"/>
  <c r="H71" i="7"/>
  <c r="H70" i="7"/>
  <c r="H69" i="7"/>
  <c r="H68" i="7"/>
  <c r="H67" i="7"/>
  <c r="G43" i="7"/>
  <c r="F43" i="7"/>
  <c r="E43" i="7"/>
  <c r="D43" i="7"/>
  <c r="C43" i="7"/>
  <c r="H42" i="7"/>
  <c r="H41" i="7"/>
  <c r="H40" i="7"/>
  <c r="H39" i="7"/>
  <c r="H38" i="7"/>
  <c r="H37" i="7"/>
  <c r="X21" i="7" l="1"/>
</calcChain>
</file>

<file path=xl/sharedStrings.xml><?xml version="1.0" encoding="utf-8"?>
<sst xmlns="http://schemas.openxmlformats.org/spreadsheetml/2006/main" count="1124" uniqueCount="131">
  <si>
    <t>E-2-5</t>
  </si>
  <si>
    <t>E-5-7</t>
  </si>
  <si>
    <t>E-3-9</t>
  </si>
  <si>
    <t>E-1-12</t>
  </si>
  <si>
    <t>E-6-12</t>
  </si>
  <si>
    <t>Sum</t>
  </si>
  <si>
    <t>*measurements are in inches</t>
  </si>
  <si>
    <t>Obj. Funct:</t>
  </si>
  <si>
    <t>Constraints:</t>
  </si>
  <si>
    <t>Decision variables binary</t>
  </si>
  <si>
    <t>location to same location = 0</t>
  </si>
  <si>
    <t>row sum = 1</t>
  </si>
  <si>
    <t>column sum = 1</t>
  </si>
  <si>
    <t>A-3-2</t>
  </si>
  <si>
    <t>A-1-5</t>
  </si>
  <si>
    <t>A-6-5</t>
  </si>
  <si>
    <t>A-4-7</t>
  </si>
  <si>
    <t>A-2-10</t>
  </si>
  <si>
    <t>A-5-12</t>
  </si>
  <si>
    <t>C#-2-2</t>
  </si>
  <si>
    <t>C#-5-4</t>
  </si>
  <si>
    <t>C#-3-6</t>
  </si>
  <si>
    <t>C#-1-9</t>
  </si>
  <si>
    <t>C#-6-9</t>
  </si>
  <si>
    <t>C#-4-11</t>
  </si>
  <si>
    <t>E-4-2</t>
  </si>
  <si>
    <t>A Chord 1</t>
  </si>
  <si>
    <t>A Chord 2</t>
  </si>
  <si>
    <t>A Chord 3</t>
  </si>
  <si>
    <t>A Chord 4</t>
  </si>
  <si>
    <t>A Chord 5</t>
  </si>
  <si>
    <t>A Chord 6</t>
  </si>
  <si>
    <t>A</t>
  </si>
  <si>
    <t>C#</t>
  </si>
  <si>
    <t>E</t>
  </si>
  <si>
    <t>Moving up the neck from left to right, what are the optimized notes for each chord, using each note only once? [Each chord must contain A, C#, and E]</t>
  </si>
  <si>
    <t>Find optimized TSP for each note. What about alternate starting points? Must solve subtour error. See last sheet for example answers.</t>
  </si>
  <si>
    <t>Combine ordered paths to find combined notes for chords. Subtours problem must be fixed.</t>
  </si>
  <si>
    <t>Subtour Constraints:</t>
  </si>
  <si>
    <t>A-6-5 , A-4-7</t>
  </si>
  <si>
    <t>LHS</t>
  </si>
  <si>
    <t>RHS</t>
  </si>
  <si>
    <t>&lt;=</t>
  </si>
  <si>
    <t>A-2-10 . A-5-12</t>
  </si>
  <si>
    <t>A-3-2 , A-1-5</t>
  </si>
  <si>
    <t>A-3-2 , A-1-5, A-5-12</t>
  </si>
  <si>
    <t>C#3-6</t>
  </si>
  <si>
    <t>Two Notes on Same String</t>
  </si>
  <si>
    <t>Less reasonable, but doable</t>
  </si>
  <si>
    <t>Very Common Chord Fingering</t>
  </si>
  <si>
    <t>Mathematical Formula for movement between strings and frets:</t>
  </si>
  <si>
    <t>Distance between string (inches):</t>
  </si>
  <si>
    <t>Distance between frets (inches):</t>
  </si>
  <si>
    <t>Formula:</t>
  </si>
  <si>
    <t>F = # frets</t>
  </si>
  <si>
    <t>S = # strings</t>
  </si>
  <si>
    <t>D = distance</t>
  </si>
  <si>
    <t>D = sqrt[(1.75F)^2 + (0.313S)^2]</t>
  </si>
  <si>
    <t>[Distance between strings and frets (ignoring that frets get smaller up the neck)]</t>
  </si>
  <si>
    <t>Decision Vars:</t>
  </si>
  <si>
    <t xml:space="preserve">$b$37:$g$42,$b$67:$g$72,$b$97:$g$102 </t>
  </si>
  <si>
    <t>Tour:</t>
  </si>
  <si>
    <t>A-3-2, A-1-5, A-6-5, , A-5-12</t>
  </si>
  <si>
    <t>Recorded:</t>
  </si>
  <si>
    <t>C#-2-2, C#-3-6, C#-5-4</t>
  </si>
  <si>
    <t>Global Info:</t>
  </si>
  <si>
    <t>Stacked Solution:</t>
  </si>
  <si>
    <t>E-4-2, E-5-7, E-2-5</t>
  </si>
  <si>
    <t>Completely unreasonable</t>
  </si>
  <si>
    <t>Reasonable, but uncommon</t>
  </si>
  <si>
    <t>Global Constraints (to prevent two notes on one string):</t>
  </si>
  <si>
    <t>C#-5-4, E-5-7</t>
  </si>
  <si>
    <t>Notes</t>
  </si>
  <si>
    <t>C#-6-9, E-6-12</t>
  </si>
  <si>
    <t>A-6-5, C#-6-9</t>
  </si>
  <si>
    <t>A-5-12, E-5-7</t>
  </si>
  <si>
    <t>A-6-5, E-6-12</t>
  </si>
  <si>
    <t>C#-1-9, E-1-12</t>
  </si>
  <si>
    <t>C#-3-6, E-3-9</t>
  </si>
  <si>
    <t>A-5-12, C#-5-4</t>
  </si>
  <si>
    <t>A-6-5, C#-6-9, E-6-12</t>
  </si>
  <si>
    <t>String 1</t>
  </si>
  <si>
    <t>String 2</t>
  </si>
  <si>
    <t>String 3</t>
  </si>
  <si>
    <t>String 4</t>
  </si>
  <si>
    <t>String 5</t>
  </si>
  <si>
    <t>String 6</t>
  </si>
  <si>
    <t>Multi String Sums (not sure if I can do anything with this)</t>
  </si>
  <si>
    <t>Global Obj. Func:</t>
  </si>
  <si>
    <t xml:space="preserve">A-3-2, A-1-5, A-6-5 </t>
  </si>
  <si>
    <t>Recorded Optimum:</t>
  </si>
  <si>
    <t>Stacked Solution (standard):</t>
  </si>
  <si>
    <t>Song Note Sequence:</t>
  </si>
  <si>
    <t>D</t>
  </si>
  <si>
    <t>A32 - D23</t>
  </si>
  <si>
    <t>A32 - D55</t>
  </si>
  <si>
    <t>Calculator:</t>
  </si>
  <si>
    <t>Distance =</t>
  </si>
  <si>
    <t>#strings =</t>
  </si>
  <si>
    <t>#frets =</t>
  </si>
  <si>
    <t>A32 - C#22</t>
  </si>
  <si>
    <t>A65 - D23</t>
  </si>
  <si>
    <t>A65 - D55</t>
  </si>
  <si>
    <t>A32 - C#54</t>
  </si>
  <si>
    <t>A65 - C#22</t>
  </si>
  <si>
    <t>A65 - C#54</t>
  </si>
  <si>
    <t>C#22 - E42</t>
  </si>
  <si>
    <t>C#22 - E25</t>
  </si>
  <si>
    <t>C#54 - E42</t>
  </si>
  <si>
    <t>C#54 - E25</t>
  </si>
  <si>
    <t>A32 - E42</t>
  </si>
  <si>
    <t>A32 - E25</t>
  </si>
  <si>
    <t>A65 - E42</t>
  </si>
  <si>
    <t>A65 - E25</t>
  </si>
  <si>
    <t>Paths</t>
  </si>
  <si>
    <t>Dec. Vars</t>
  </si>
  <si>
    <t>Distance Cost</t>
  </si>
  <si>
    <t>Cosntraints:</t>
  </si>
  <si>
    <t>"="</t>
  </si>
  <si>
    <t>obj function:</t>
  </si>
  <si>
    <t>Solution:</t>
  </si>
  <si>
    <t>A65 to D55 to A65 to C#54 to E25 to A65</t>
  </si>
  <si>
    <t>Forced Debug Solution:</t>
  </si>
  <si>
    <t>Orig. Dist.</t>
  </si>
  <si>
    <t>Debug Dist.</t>
  </si>
  <si>
    <t>Orig. Solut.</t>
  </si>
  <si>
    <t>Forced Solution Desired</t>
  </si>
  <si>
    <t>D-2-3</t>
  </si>
  <si>
    <t>D-5-5</t>
  </si>
  <si>
    <t>Dec Vars</t>
  </si>
  <si>
    <t>A65 to D23 to A65 to C#54 to E42 to A65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</si>
</sst>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2BE4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10" borderId="0" xfId="0" applyFill="1"/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1" fillId="16" borderId="0" xfId="0" applyFont="1" applyFill="1"/>
    <xf numFmtId="0" fontId="2" fillId="16" borderId="0" xfId="0" applyFont="1" applyFill="1"/>
    <xf numFmtId="0" fontId="0" fillId="4" borderId="0" xfId="0" applyFill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1" fillId="8" borderId="0" xfId="0" applyFont="1" applyFill="1"/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6" borderId="2" xfId="0" applyFont="1" applyFill="1" applyBorder="1"/>
    <xf numFmtId="0" fontId="5" fillId="6" borderId="3" xfId="0" applyFont="1" applyFill="1" applyBorder="1"/>
    <xf numFmtId="0" fontId="0" fillId="6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9" borderId="7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12" borderId="5" xfId="0" applyFill="1" applyBorder="1"/>
    <xf numFmtId="0" fontId="0" fillId="12" borderId="0" xfId="0" applyFill="1" applyBorder="1"/>
    <xf numFmtId="0" fontId="0" fillId="13" borderId="5" xfId="0" applyFill="1" applyBorder="1"/>
    <xf numFmtId="0" fontId="0" fillId="13" borderId="0" xfId="0" applyFill="1" applyBorder="1"/>
    <xf numFmtId="0" fontId="0" fillId="5" borderId="5" xfId="0" applyFill="1" applyBorder="1"/>
    <xf numFmtId="0" fontId="0" fillId="5" borderId="0" xfId="0" applyFill="1" applyBorder="1"/>
    <xf numFmtId="0" fontId="0" fillId="3" borderId="5" xfId="0" applyFill="1" applyBorder="1"/>
    <xf numFmtId="0" fontId="0" fillId="3" borderId="0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0" borderId="10" xfId="0" applyBorder="1"/>
    <xf numFmtId="0" fontId="0" fillId="0" borderId="11" xfId="0" applyBorder="1"/>
    <xf numFmtId="0" fontId="0" fillId="19" borderId="0" xfId="0" applyFill="1"/>
    <xf numFmtId="0" fontId="0" fillId="7" borderId="0" xfId="0" applyFill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16" borderId="0" xfId="0" applyFill="1"/>
    <xf numFmtId="0" fontId="0" fillId="5" borderId="8" xfId="0" applyFill="1" applyBorder="1" applyAlignment="1">
      <alignment horizontal="center" vertical="center"/>
    </xf>
    <xf numFmtId="0" fontId="4" fillId="12" borderId="12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0" fillId="0" borderId="18" xfId="0" applyBorder="1"/>
    <xf numFmtId="0" fontId="0" fillId="0" borderId="19" xfId="0" applyBorder="1"/>
    <xf numFmtId="0" fontId="0" fillId="14" borderId="20" xfId="0" applyFill="1" applyBorder="1"/>
    <xf numFmtId="0" fontId="0" fillId="14" borderId="21" xfId="0" applyFill="1" applyBorder="1"/>
    <xf numFmtId="0" fontId="0" fillId="0" borderId="21" xfId="0" applyBorder="1"/>
    <xf numFmtId="0" fontId="0" fillId="0" borderId="22" xfId="0" applyBorder="1"/>
    <xf numFmtId="0" fontId="0" fillId="7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8" borderId="0" xfId="0" applyFont="1" applyFill="1"/>
    <xf numFmtId="0" fontId="0" fillId="0" borderId="23" xfId="0" applyBorder="1" applyAlignment="1">
      <alignment horizontal="center" vertical="center"/>
    </xf>
    <xf numFmtId="0" fontId="0" fillId="8" borderId="1" xfId="0" applyFill="1" applyBorder="1"/>
    <xf numFmtId="0" fontId="0" fillId="22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E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42334</xdr:rowOff>
    </xdr:from>
    <xdr:to>
      <xdr:col>18</xdr:col>
      <xdr:colOff>617042</xdr:colOff>
      <xdr:row>22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8163F2B-54A6-4241-8AFF-691F3FE1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42334"/>
          <a:ext cx="15444292" cy="438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127000</xdr:colOff>
      <xdr:row>19</xdr:row>
      <xdr:rowOff>141004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7D96D0-B665-FB4D-9092-91F697266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43100" cy="41542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127000</xdr:colOff>
      <xdr:row>19</xdr:row>
      <xdr:rowOff>141004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A6026-AB12-1F4C-857B-DC2891B3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43100" cy="41542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127000</xdr:colOff>
      <xdr:row>19</xdr:row>
      <xdr:rowOff>141004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E5D48-407A-D744-84FA-CDABD5640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43100" cy="41542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393700</xdr:colOff>
      <xdr:row>14</xdr:row>
      <xdr:rowOff>127000</xdr:rowOff>
    </xdr:from>
    <xdr:to>
      <xdr:col>22</xdr:col>
      <xdr:colOff>711200</xdr:colOff>
      <xdr:row>27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4C299-F55E-3446-8E42-C5CB6FFE4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7800" y="2971800"/>
          <a:ext cx="3619500" cy="280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330200</xdr:colOff>
      <xdr:row>21</xdr:row>
      <xdr:rowOff>88769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787955-3EDA-3944-AE01-CF936745D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54300" cy="43559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393700</xdr:colOff>
      <xdr:row>14</xdr:row>
      <xdr:rowOff>127000</xdr:rowOff>
    </xdr:from>
    <xdr:to>
      <xdr:col>20</xdr:col>
      <xdr:colOff>711200</xdr:colOff>
      <xdr:row>27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4B75F-C8B9-474F-88EB-E842F42F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7800" y="2971800"/>
          <a:ext cx="3619500" cy="280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330200</xdr:colOff>
      <xdr:row>21</xdr:row>
      <xdr:rowOff>88769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641418-1AF3-9841-A7A5-05AF0A06E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71422" cy="42374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393700</xdr:colOff>
      <xdr:row>14</xdr:row>
      <xdr:rowOff>127000</xdr:rowOff>
    </xdr:from>
    <xdr:to>
      <xdr:col>20</xdr:col>
      <xdr:colOff>711200</xdr:colOff>
      <xdr:row>27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CAD39-8AE4-4649-9A03-A85932F03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6800" y="2971800"/>
          <a:ext cx="3619500" cy="280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330200</xdr:colOff>
      <xdr:row>21</xdr:row>
      <xdr:rowOff>88769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51838A-0FF7-ED40-B60E-058CFD6DC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54300" cy="43559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381000</xdr:colOff>
      <xdr:row>23</xdr:row>
      <xdr:rowOff>25400</xdr:rowOff>
    </xdr:from>
    <xdr:to>
      <xdr:col>28</xdr:col>
      <xdr:colOff>596900</xdr:colOff>
      <xdr:row>36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CCFD4-3B0F-5843-B137-BE23F37DB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8100" y="4699000"/>
          <a:ext cx="3619500" cy="280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596900</xdr:colOff>
      <xdr:row>21</xdr:row>
      <xdr:rowOff>88769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348AFC-D5C4-FE46-8334-070BDD06A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54300" cy="43559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625231</xdr:colOff>
      <xdr:row>27</xdr:row>
      <xdr:rowOff>29307</xdr:rowOff>
    </xdr:from>
    <xdr:to>
      <xdr:col>12</xdr:col>
      <xdr:colOff>92808</xdr:colOff>
      <xdr:row>40</xdr:row>
      <xdr:rowOff>169007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5C595A-98A2-C24F-B296-52D49FDFD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7923" y="5978769"/>
          <a:ext cx="3619500" cy="280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497369</xdr:colOff>
      <xdr:row>21</xdr:row>
      <xdr:rowOff>40007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4F92B8-F5A1-1543-891B-63A2FC794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44292" cy="4348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C16E-00E4-6E4B-88D6-46E752355CC9}">
  <dimension ref="B25:M29"/>
  <sheetViews>
    <sheetView zoomScale="140" zoomScaleNormal="140" workbookViewId="0">
      <selection activeCell="C35" sqref="C35"/>
    </sheetView>
  </sheetViews>
  <sheetFormatPr baseColWidth="10" defaultRowHeight="16"/>
  <sheetData>
    <row r="25" spans="2:13">
      <c r="B25" s="15" t="s">
        <v>35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2:13">
      <c r="B26" s="15" t="s">
        <v>36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2:13">
      <c r="B27" s="1"/>
      <c r="C27" s="1"/>
      <c r="D27" s="1"/>
      <c r="E27" s="1"/>
      <c r="F27" s="1"/>
      <c r="G27" s="1"/>
      <c r="H27" s="1"/>
    </row>
    <row r="28" spans="2:13">
      <c r="B28" s="16" t="s">
        <v>37</v>
      </c>
      <c r="C28" s="17"/>
      <c r="D28" s="17"/>
      <c r="E28" s="17"/>
      <c r="F28" s="17"/>
      <c r="G28" s="17"/>
      <c r="H28" s="17"/>
      <c r="I28" s="15"/>
    </row>
    <row r="29" spans="2:13"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2EA2-74D0-DF49-9C95-E97B2C5346CB}">
  <sheetPr>
    <tabColor rgb="FF00B050"/>
  </sheetPr>
  <dimension ref="A1:Z114"/>
  <sheetViews>
    <sheetView topLeftCell="A35" workbookViewId="0">
      <selection activeCell="J66" sqref="J66"/>
    </sheetView>
  </sheetViews>
  <sheetFormatPr baseColWidth="10" defaultRowHeight="16"/>
  <cols>
    <col min="15" max="15" width="17.1640625" customWidth="1"/>
    <col min="21" max="21" width="10.83203125" customWidth="1"/>
  </cols>
  <sheetData>
    <row r="1" spans="19:25" ht="17" thickBot="1"/>
    <row r="2" spans="19:25" ht="26">
      <c r="S2" s="42" t="s">
        <v>66</v>
      </c>
      <c r="T2" s="43"/>
      <c r="U2" s="44"/>
      <c r="V2" s="45"/>
      <c r="W2" s="45"/>
      <c r="X2" s="45"/>
      <c r="Y2" s="46"/>
    </row>
    <row r="3" spans="19:25">
      <c r="S3" s="47"/>
      <c r="T3" s="48"/>
      <c r="U3" s="48"/>
      <c r="V3" s="48"/>
      <c r="W3" s="48"/>
      <c r="X3" s="48"/>
      <c r="Y3" s="49"/>
    </row>
    <row r="4" spans="19:25">
      <c r="S4" s="50"/>
      <c r="T4" s="24" t="s">
        <v>26</v>
      </c>
      <c r="U4" s="24" t="s">
        <v>27</v>
      </c>
      <c r="V4" s="24" t="s">
        <v>28</v>
      </c>
      <c r="W4" s="24" t="s">
        <v>29</v>
      </c>
      <c r="X4" s="24" t="s">
        <v>30</v>
      </c>
      <c r="Y4" s="51" t="s">
        <v>31</v>
      </c>
    </row>
    <row r="5" spans="19:25">
      <c r="S5" s="52" t="s">
        <v>32</v>
      </c>
      <c r="T5" s="21" t="s">
        <v>13</v>
      </c>
      <c r="U5" s="22" t="s">
        <v>14</v>
      </c>
      <c r="V5" s="22" t="s">
        <v>17</v>
      </c>
      <c r="W5" s="22" t="s">
        <v>18</v>
      </c>
      <c r="X5" s="23" t="s">
        <v>16</v>
      </c>
      <c r="Y5" s="72" t="s">
        <v>15</v>
      </c>
    </row>
    <row r="6" spans="19:25">
      <c r="S6" s="52" t="s">
        <v>33</v>
      </c>
      <c r="T6" s="21" t="s">
        <v>19</v>
      </c>
      <c r="U6" s="22" t="s">
        <v>20</v>
      </c>
      <c r="V6" s="22" t="s">
        <v>23</v>
      </c>
      <c r="W6" s="22" t="s">
        <v>24</v>
      </c>
      <c r="X6" s="23" t="s">
        <v>22</v>
      </c>
      <c r="Y6" s="72" t="s">
        <v>21</v>
      </c>
    </row>
    <row r="7" spans="19:25">
      <c r="S7" s="52" t="s">
        <v>34</v>
      </c>
      <c r="T7" s="21" t="s">
        <v>25</v>
      </c>
      <c r="U7" s="22" t="s">
        <v>0</v>
      </c>
      <c r="V7" s="22" t="s">
        <v>2</v>
      </c>
      <c r="W7" s="22" t="s">
        <v>3</v>
      </c>
      <c r="X7" s="23" t="s">
        <v>4</v>
      </c>
      <c r="Y7" s="72" t="s">
        <v>1</v>
      </c>
    </row>
    <row r="8" spans="19:25">
      <c r="S8" s="47"/>
      <c r="T8" s="48"/>
      <c r="U8" s="48"/>
      <c r="V8" s="48"/>
      <c r="W8" s="48"/>
      <c r="X8" s="48"/>
      <c r="Y8" s="49"/>
    </row>
    <row r="9" spans="19:25">
      <c r="S9" s="47"/>
      <c r="T9" s="48"/>
      <c r="U9" s="48"/>
      <c r="V9" s="48"/>
      <c r="W9" s="48"/>
      <c r="X9" s="48"/>
      <c r="Y9" s="49"/>
    </row>
    <row r="10" spans="19:25">
      <c r="S10" s="53" t="s">
        <v>49</v>
      </c>
      <c r="T10" s="54"/>
      <c r="U10" s="54"/>
      <c r="V10" s="48"/>
      <c r="W10" s="48"/>
      <c r="X10" s="48"/>
      <c r="Y10" s="49"/>
    </row>
    <row r="11" spans="19:25">
      <c r="S11" s="47"/>
      <c r="T11" s="48"/>
      <c r="U11" s="48"/>
      <c r="V11" s="48"/>
      <c r="W11" s="48"/>
      <c r="X11" s="48"/>
      <c r="Y11" s="49"/>
    </row>
    <row r="12" spans="19:25">
      <c r="S12" s="55" t="s">
        <v>47</v>
      </c>
      <c r="T12" s="56"/>
      <c r="U12" s="56"/>
      <c r="V12" s="48"/>
      <c r="W12" s="48"/>
      <c r="X12" s="48"/>
      <c r="Y12" s="49"/>
    </row>
    <row r="13" spans="19:25">
      <c r="S13" s="47"/>
      <c r="T13" s="48"/>
      <c r="U13" s="48"/>
      <c r="V13" s="48"/>
      <c r="W13" s="48"/>
      <c r="X13" s="48"/>
      <c r="Y13" s="49"/>
    </row>
    <row r="14" spans="19:25">
      <c r="S14" s="57" t="s">
        <v>69</v>
      </c>
      <c r="T14" s="58"/>
      <c r="U14" s="58"/>
      <c r="V14" s="48"/>
      <c r="W14" s="48"/>
      <c r="X14" s="48"/>
      <c r="Y14" s="49"/>
    </row>
    <row r="15" spans="19:25">
      <c r="S15" s="47"/>
      <c r="T15" s="48"/>
      <c r="U15" s="48"/>
      <c r="V15" s="48"/>
      <c r="W15" s="48"/>
      <c r="X15" s="48"/>
      <c r="Y15" s="49"/>
    </row>
    <row r="16" spans="19:25">
      <c r="S16" s="59" t="s">
        <v>48</v>
      </c>
      <c r="T16" s="60"/>
      <c r="U16" s="60"/>
      <c r="V16" s="48"/>
      <c r="W16" s="48"/>
      <c r="X16" s="48"/>
      <c r="Y16" s="49"/>
    </row>
    <row r="17" spans="1:26">
      <c r="S17" s="47"/>
      <c r="T17" s="48"/>
      <c r="U17" s="48"/>
      <c r="V17" s="48"/>
      <c r="W17" s="48"/>
      <c r="X17" s="48"/>
      <c r="Y17" s="49"/>
    </row>
    <row r="18" spans="1:26" ht="17" thickBot="1">
      <c r="S18" s="61" t="s">
        <v>68</v>
      </c>
      <c r="T18" s="62"/>
      <c r="U18" s="62"/>
      <c r="V18" s="63"/>
      <c r="W18" s="63"/>
      <c r="X18" s="63"/>
      <c r="Y18" s="64"/>
    </row>
    <row r="21" spans="1:26" ht="26">
      <c r="U21" s="67" t="s">
        <v>88</v>
      </c>
      <c r="V21" s="68"/>
      <c r="W21" s="70"/>
      <c r="X21" s="69">
        <f>K26+K56+K86</f>
        <v>60.230000000000004</v>
      </c>
    </row>
    <row r="23" spans="1:26" ht="34">
      <c r="A23" s="37" t="s">
        <v>32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U23" s="32" t="s">
        <v>65</v>
      </c>
      <c r="V23" s="31"/>
      <c r="W23" s="31"/>
      <c r="X23" s="71"/>
    </row>
    <row r="24" spans="1:2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26">
      <c r="A25" t="s">
        <v>6</v>
      </c>
      <c r="M25" s="27"/>
      <c r="N25" s="39" t="s">
        <v>38</v>
      </c>
      <c r="O25" s="10"/>
      <c r="P25" s="40" t="s">
        <v>40</v>
      </c>
      <c r="Q25" s="40"/>
      <c r="R25" s="40" t="s">
        <v>41</v>
      </c>
      <c r="S25" s="27"/>
      <c r="U25" s="33" t="s">
        <v>59</v>
      </c>
      <c r="V25" s="33"/>
      <c r="W25" s="33" t="s">
        <v>60</v>
      </c>
      <c r="X25" s="33"/>
      <c r="Y25" s="33"/>
      <c r="Z25" s="33"/>
    </row>
    <row r="26" spans="1:26">
      <c r="A26" s="2"/>
      <c r="B26" s="2" t="s">
        <v>13</v>
      </c>
      <c r="C26" s="2" t="s">
        <v>14</v>
      </c>
      <c r="D26" s="2" t="s">
        <v>15</v>
      </c>
      <c r="E26" s="2" t="s">
        <v>16</v>
      </c>
      <c r="F26" s="2" t="s">
        <v>17</v>
      </c>
      <c r="G26" s="2" t="s">
        <v>18</v>
      </c>
      <c r="J26" s="8" t="s">
        <v>7</v>
      </c>
      <c r="K26" s="9">
        <f>SUMPRODUCT(B27:G32,B37:G42)</f>
        <v>20.2</v>
      </c>
      <c r="M26" s="27"/>
      <c r="N26" s="10" t="s">
        <v>44</v>
      </c>
      <c r="O26" s="10"/>
      <c r="P26" s="20">
        <f>B38+C37</f>
        <v>1</v>
      </c>
      <c r="Q26" s="19" t="s">
        <v>42</v>
      </c>
      <c r="R26" s="19">
        <v>1</v>
      </c>
      <c r="S26" s="27"/>
    </row>
    <row r="27" spans="1:26" ht="19">
      <c r="A27" s="2" t="s">
        <v>13</v>
      </c>
      <c r="B27" s="5">
        <v>0</v>
      </c>
      <c r="C27" s="3">
        <v>3.5</v>
      </c>
      <c r="D27" s="3">
        <v>3.63</v>
      </c>
      <c r="E27" s="3">
        <v>5.63</v>
      </c>
      <c r="F27" s="3">
        <v>8.25</v>
      </c>
      <c r="G27" s="3">
        <v>9.8800000000000008</v>
      </c>
      <c r="M27" s="27"/>
      <c r="N27" s="10" t="s">
        <v>39</v>
      </c>
      <c r="O27" s="10"/>
      <c r="P27" s="20">
        <f>D40+E39</f>
        <v>1</v>
      </c>
      <c r="Q27" s="19" t="s">
        <v>42</v>
      </c>
      <c r="R27" s="19">
        <v>1</v>
      </c>
      <c r="S27" s="27"/>
      <c r="U27" s="34" t="s">
        <v>70</v>
      </c>
    </row>
    <row r="28" spans="1:26">
      <c r="A28" s="2" t="s">
        <v>14</v>
      </c>
      <c r="B28" s="3">
        <v>3.5</v>
      </c>
      <c r="C28" s="5">
        <v>0</v>
      </c>
      <c r="D28" s="3">
        <v>1.56</v>
      </c>
      <c r="E28" s="3">
        <v>2.38</v>
      </c>
      <c r="F28" s="3">
        <v>4.6900000000000004</v>
      </c>
      <c r="G28" s="3">
        <v>6.38</v>
      </c>
      <c r="J28" s="29" t="s">
        <v>63</v>
      </c>
      <c r="K28" s="29">
        <v>21.82</v>
      </c>
      <c r="M28" s="27"/>
      <c r="N28" s="10" t="s">
        <v>43</v>
      </c>
      <c r="O28" s="10"/>
      <c r="P28" s="20">
        <f>F42+G41</f>
        <v>1</v>
      </c>
      <c r="Q28" s="19" t="s">
        <v>42</v>
      </c>
      <c r="R28" s="19">
        <v>1</v>
      </c>
      <c r="S28" s="27"/>
    </row>
    <row r="29" spans="1:26">
      <c r="A29" s="2" t="s">
        <v>15</v>
      </c>
      <c r="B29" s="3">
        <v>3.63</v>
      </c>
      <c r="C29" s="3">
        <v>1.56</v>
      </c>
      <c r="D29" s="5">
        <v>0</v>
      </c>
      <c r="E29" s="3">
        <v>2.25</v>
      </c>
      <c r="F29" s="3">
        <v>4.9400000000000004</v>
      </c>
      <c r="G29" s="3">
        <v>6.31</v>
      </c>
      <c r="M29" s="27"/>
      <c r="N29" s="10" t="s">
        <v>45</v>
      </c>
      <c r="O29" s="10"/>
      <c r="P29" s="20">
        <f>C37+G37+B38+G38+B42+C42</f>
        <v>1</v>
      </c>
      <c r="Q29" s="19" t="s">
        <v>42</v>
      </c>
      <c r="R29" s="19">
        <v>2</v>
      </c>
      <c r="S29" s="27"/>
      <c r="U29" t="s">
        <v>72</v>
      </c>
      <c r="X29" s="19" t="s">
        <v>40</v>
      </c>
      <c r="Y29" s="19"/>
      <c r="Z29" s="19" t="s">
        <v>41</v>
      </c>
    </row>
    <row r="30" spans="1:26">
      <c r="A30" s="2" t="s">
        <v>16</v>
      </c>
      <c r="B30" s="3">
        <v>5.63</v>
      </c>
      <c r="C30" s="3">
        <v>2.38</v>
      </c>
      <c r="D30" s="3">
        <v>2.25</v>
      </c>
      <c r="E30" s="5">
        <v>0</v>
      </c>
      <c r="F30" s="3">
        <v>2.75</v>
      </c>
      <c r="G30" s="3">
        <v>4.25</v>
      </c>
      <c r="M30" s="27"/>
      <c r="N30" s="10" t="s">
        <v>62</v>
      </c>
      <c r="O30" s="10"/>
      <c r="P30" s="20">
        <f>C37+D37+G37+B38+D38+G38+B39+C39+G39+B42+C42+D42</f>
        <v>2</v>
      </c>
      <c r="Q30" s="19" t="s">
        <v>42</v>
      </c>
      <c r="R30" s="19">
        <v>3</v>
      </c>
      <c r="S30" s="27"/>
      <c r="U30" t="s">
        <v>71</v>
      </c>
      <c r="X30" s="20">
        <f>B68+D68+E68+F68+G68+B99+C99+E99+F99+G99</f>
        <v>2</v>
      </c>
      <c r="Y30" s="19" t="s">
        <v>42</v>
      </c>
      <c r="Z30" s="19">
        <v>1</v>
      </c>
    </row>
    <row r="31" spans="1:26">
      <c r="A31" s="2" t="s">
        <v>17</v>
      </c>
      <c r="B31" s="3">
        <v>8.25</v>
      </c>
      <c r="C31" s="3">
        <v>4.6900000000000004</v>
      </c>
      <c r="D31" s="3">
        <v>4.9400000000000004</v>
      </c>
      <c r="E31" s="3">
        <v>2.75</v>
      </c>
      <c r="F31" s="5">
        <v>0</v>
      </c>
      <c r="G31" s="3">
        <v>1.88</v>
      </c>
      <c r="M31" s="27"/>
      <c r="N31" s="10" t="s">
        <v>89</v>
      </c>
      <c r="O31" s="10"/>
      <c r="P31" s="20">
        <f>C37+D37+B38+D38+B39+C39</f>
        <v>2</v>
      </c>
      <c r="Q31" s="19" t="s">
        <v>42</v>
      </c>
      <c r="R31" s="19">
        <v>2</v>
      </c>
      <c r="S31" s="27"/>
      <c r="U31" t="s">
        <v>73</v>
      </c>
      <c r="X31" s="20">
        <f>B71+C71+D71+E71+G71+B102+C102+D102+E102+F102</f>
        <v>2</v>
      </c>
      <c r="Y31" s="19" t="s">
        <v>42</v>
      </c>
      <c r="Z31" s="19">
        <v>1</v>
      </c>
    </row>
    <row r="32" spans="1:26">
      <c r="A32" s="2" t="s">
        <v>18</v>
      </c>
      <c r="B32" s="3">
        <v>9.8800000000000008</v>
      </c>
      <c r="C32" s="3">
        <v>6.38</v>
      </c>
      <c r="D32" s="3">
        <v>6.31</v>
      </c>
      <c r="E32" s="3">
        <v>4.25</v>
      </c>
      <c r="F32" s="3">
        <v>1.88</v>
      </c>
      <c r="G32" s="5">
        <v>0</v>
      </c>
      <c r="M32" s="27"/>
      <c r="R32" s="14"/>
      <c r="S32" s="27"/>
      <c r="U32" t="s">
        <v>74</v>
      </c>
      <c r="X32" s="20">
        <f>B39+C39+E39+F39+G39+B71+C71+D71+E71+G71</f>
        <v>2</v>
      </c>
      <c r="Y32" s="19" t="s">
        <v>42</v>
      </c>
      <c r="Z32" s="19">
        <v>1</v>
      </c>
    </row>
    <row r="33" spans="1:26">
      <c r="A33" s="11"/>
      <c r="B33" s="12"/>
      <c r="C33" s="12"/>
      <c r="D33" s="12"/>
      <c r="E33" s="12"/>
      <c r="F33" s="12"/>
      <c r="G33" s="12"/>
      <c r="M33" s="27"/>
      <c r="N33" s="14"/>
      <c r="R33" s="14"/>
      <c r="S33" s="27"/>
      <c r="U33" t="s">
        <v>75</v>
      </c>
      <c r="X33" s="20">
        <f>B42+C42+D42+E42+F42+B99+C99+E99+F99+G99</f>
        <v>2</v>
      </c>
      <c r="Y33" s="19" t="s">
        <v>42</v>
      </c>
      <c r="Z33" s="19">
        <v>2</v>
      </c>
    </row>
    <row r="34" spans="1:26">
      <c r="M34" s="27"/>
      <c r="R34" s="14"/>
      <c r="S34" s="27"/>
      <c r="U34" t="s">
        <v>76</v>
      </c>
      <c r="X34" s="20">
        <f>B39+C39+E39+F39+G39+B102+C102+D102+E102+F102</f>
        <v>2</v>
      </c>
      <c r="Y34" s="19" t="s">
        <v>42</v>
      </c>
      <c r="Z34" s="19">
        <v>2</v>
      </c>
    </row>
    <row r="35" spans="1:26">
      <c r="M35" s="27"/>
      <c r="N35" s="14"/>
      <c r="R35" s="14"/>
      <c r="S35" s="27"/>
      <c r="U35" t="s">
        <v>77</v>
      </c>
      <c r="X35" s="20">
        <f>B70+C70+D70+F70+G70+B101+C101+D101+E101+G101</f>
        <v>2</v>
      </c>
      <c r="Y35" s="19" t="s">
        <v>42</v>
      </c>
      <c r="Z35" s="19">
        <v>2</v>
      </c>
    </row>
    <row r="36" spans="1:26">
      <c r="A36" s="2"/>
      <c r="B36" s="2" t="s">
        <v>13</v>
      </c>
      <c r="C36" s="2" t="s">
        <v>14</v>
      </c>
      <c r="D36" s="2" t="s">
        <v>15</v>
      </c>
      <c r="E36" s="2" t="s">
        <v>16</v>
      </c>
      <c r="F36" s="2" t="s">
        <v>17</v>
      </c>
      <c r="G36" s="2" t="s">
        <v>18</v>
      </c>
      <c r="H36" s="1" t="s">
        <v>5</v>
      </c>
      <c r="M36" s="27"/>
      <c r="R36" s="14"/>
      <c r="S36" s="27"/>
      <c r="U36" t="s">
        <v>78</v>
      </c>
      <c r="X36" s="20">
        <f>B69+C69+E69+F69+G69+B100+C100+D100+F100+G100</f>
        <v>2</v>
      </c>
      <c r="Y36" s="19" t="s">
        <v>42</v>
      </c>
      <c r="Z36" s="19">
        <v>2</v>
      </c>
    </row>
    <row r="37" spans="1:26">
      <c r="A37" s="2" t="s">
        <v>13</v>
      </c>
      <c r="B37" s="6">
        <v>0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7">
        <f t="shared" ref="H37:H42" si="0">SUM(B37:G37)</f>
        <v>1</v>
      </c>
      <c r="M37" s="27"/>
      <c r="R37" s="14"/>
      <c r="S37" s="27"/>
      <c r="U37" t="s">
        <v>79</v>
      </c>
      <c r="X37" s="20">
        <f>B42+C42+D42+E42+F42+B68+D68+E68+F68+G68</f>
        <v>2</v>
      </c>
      <c r="Y37" s="19" t="s">
        <v>42</v>
      </c>
      <c r="Z37" s="19">
        <v>2</v>
      </c>
    </row>
    <row r="38" spans="1:26">
      <c r="A38" s="2" t="s">
        <v>14</v>
      </c>
      <c r="B38" s="4">
        <v>0</v>
      </c>
      <c r="C38" s="6">
        <v>0</v>
      </c>
      <c r="D38" s="4">
        <v>0</v>
      </c>
      <c r="E38" s="4">
        <v>0</v>
      </c>
      <c r="F38" s="4">
        <v>1</v>
      </c>
      <c r="G38" s="4">
        <v>0</v>
      </c>
      <c r="H38" s="7">
        <f t="shared" si="0"/>
        <v>1</v>
      </c>
      <c r="M38" s="27"/>
      <c r="R38" s="14"/>
      <c r="S38" s="27"/>
      <c r="U38" t="s">
        <v>80</v>
      </c>
      <c r="X38" s="20">
        <f>B39+C39+E39+F39+G39+B71+C71+D71+E71+G71+B102+C102+D102+E102+F102</f>
        <v>3</v>
      </c>
      <c r="Y38" s="19" t="s">
        <v>42</v>
      </c>
      <c r="Z38" s="19">
        <v>3</v>
      </c>
    </row>
    <row r="39" spans="1:26">
      <c r="A39" s="2" t="s">
        <v>15</v>
      </c>
      <c r="B39" s="4">
        <v>1</v>
      </c>
      <c r="C39" s="4">
        <v>0</v>
      </c>
      <c r="D39" s="6">
        <v>0</v>
      </c>
      <c r="E39" s="4">
        <v>0</v>
      </c>
      <c r="F39" s="4">
        <v>0</v>
      </c>
      <c r="G39" s="4">
        <v>0</v>
      </c>
      <c r="H39" s="7">
        <f t="shared" si="0"/>
        <v>1</v>
      </c>
      <c r="M39" s="27"/>
      <c r="R39" s="14"/>
      <c r="S39" s="27"/>
      <c r="U39" t="s">
        <v>77</v>
      </c>
      <c r="X39" s="20">
        <f>B70+C70+D70+F70+G70+B101+C101+D101+E101+G101</f>
        <v>2</v>
      </c>
      <c r="Y39" s="19" t="s">
        <v>42</v>
      </c>
      <c r="Z39" s="19">
        <v>2</v>
      </c>
    </row>
    <row r="40" spans="1:26">
      <c r="A40" s="2" t="s">
        <v>16</v>
      </c>
      <c r="B40" s="4">
        <v>0</v>
      </c>
      <c r="C40" s="4">
        <v>0</v>
      </c>
      <c r="D40" s="4">
        <v>1</v>
      </c>
      <c r="E40" s="6">
        <v>0</v>
      </c>
      <c r="F40" s="4">
        <v>0</v>
      </c>
      <c r="G40" s="4">
        <v>0</v>
      </c>
      <c r="H40" s="7">
        <f t="shared" si="0"/>
        <v>1</v>
      </c>
      <c r="M40" s="27"/>
      <c r="R40" s="14"/>
      <c r="S40" s="27"/>
      <c r="U40" t="s">
        <v>78</v>
      </c>
      <c r="X40" s="20">
        <f>B69+C69+E69+F69+G69+B100+C100+D100+F100+G100</f>
        <v>2</v>
      </c>
      <c r="Y40" s="19" t="s">
        <v>42</v>
      </c>
      <c r="Z40" s="19">
        <v>2</v>
      </c>
    </row>
    <row r="41" spans="1:26">
      <c r="A41" s="2" t="s">
        <v>17</v>
      </c>
      <c r="B41" s="4">
        <v>0</v>
      </c>
      <c r="C41" s="4">
        <v>0</v>
      </c>
      <c r="D41" s="4">
        <v>0</v>
      </c>
      <c r="E41" s="4">
        <v>0</v>
      </c>
      <c r="F41" s="6">
        <v>0</v>
      </c>
      <c r="G41" s="4">
        <v>1</v>
      </c>
      <c r="H41" s="7">
        <f t="shared" si="0"/>
        <v>1</v>
      </c>
      <c r="M41" s="27"/>
      <c r="R41" s="14"/>
      <c r="S41" s="27"/>
      <c r="U41" t="s">
        <v>79</v>
      </c>
      <c r="X41" s="20">
        <f>B42+C42+D42+E42+F42+B68+D68+E68+F68+G68</f>
        <v>2</v>
      </c>
      <c r="Y41" s="19" t="s">
        <v>42</v>
      </c>
      <c r="Z41" s="19">
        <v>2</v>
      </c>
    </row>
    <row r="42" spans="1:26">
      <c r="A42" s="2" t="s">
        <v>18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6">
        <v>0</v>
      </c>
      <c r="H42" s="7">
        <f t="shared" si="0"/>
        <v>1</v>
      </c>
      <c r="M42" s="27"/>
      <c r="R42" s="14"/>
      <c r="S42" s="27"/>
    </row>
    <row r="43" spans="1:26">
      <c r="A43" s="1" t="s">
        <v>5</v>
      </c>
      <c r="B43" s="7">
        <f>SUM(B37:B42)</f>
        <v>1</v>
      </c>
      <c r="C43" s="7">
        <f t="shared" ref="C43:G43" si="1">SUM(C37:C42)</f>
        <v>1</v>
      </c>
      <c r="D43" s="7">
        <f t="shared" si="1"/>
        <v>1</v>
      </c>
      <c r="E43" s="7">
        <f t="shared" si="1"/>
        <v>1</v>
      </c>
      <c r="F43" s="7">
        <f t="shared" si="1"/>
        <v>1</v>
      </c>
      <c r="G43" s="7">
        <f t="shared" si="1"/>
        <v>1</v>
      </c>
      <c r="H43" s="7"/>
      <c r="M43" s="27"/>
      <c r="R43" s="14"/>
      <c r="S43" s="27"/>
    </row>
    <row r="44" spans="1:26">
      <c r="M44" s="27"/>
      <c r="R44" s="14"/>
      <c r="S44" s="27"/>
      <c r="U44" s="65"/>
      <c r="V44" s="65"/>
      <c r="W44" s="65"/>
      <c r="X44" s="65"/>
      <c r="Y44" s="65"/>
    </row>
    <row r="45" spans="1:26">
      <c r="M45" s="27"/>
      <c r="R45" s="14"/>
      <c r="S45" s="27"/>
    </row>
    <row r="46" spans="1:26">
      <c r="A46" s="10" t="s">
        <v>8</v>
      </c>
      <c r="B46" s="10"/>
      <c r="C46" s="10"/>
      <c r="E46" s="35" t="s">
        <v>61</v>
      </c>
      <c r="F46" s="28" t="s">
        <v>13</v>
      </c>
      <c r="G46" s="28" t="s">
        <v>14</v>
      </c>
      <c r="H46" s="28" t="s">
        <v>17</v>
      </c>
      <c r="I46" s="28" t="s">
        <v>18</v>
      </c>
      <c r="J46" s="28" t="s">
        <v>16</v>
      </c>
      <c r="K46" s="28" t="s">
        <v>15</v>
      </c>
      <c r="L46" s="28" t="s">
        <v>13</v>
      </c>
      <c r="M46" s="27"/>
      <c r="R46" s="14"/>
      <c r="S46" s="27"/>
      <c r="U46" t="s">
        <v>81</v>
      </c>
      <c r="X46" s="20">
        <f>B38+D38+E38+F38+G38+B70+C70+D70+F70+G70+B101+C101+D101+E101+G101</f>
        <v>3</v>
      </c>
      <c r="Y46" s="19" t="s">
        <v>42</v>
      </c>
      <c r="Z46" s="19">
        <v>3</v>
      </c>
    </row>
    <row r="47" spans="1:26">
      <c r="A47" s="10" t="s">
        <v>9</v>
      </c>
      <c r="B47" s="10"/>
      <c r="C47" s="10"/>
      <c r="M47" s="27"/>
      <c r="R47" s="14"/>
      <c r="S47" s="27"/>
      <c r="U47" t="s">
        <v>82</v>
      </c>
      <c r="X47" s="20">
        <f>B41+C41+D41+E41+G41+C67+D67+E67+F67+G67+B98+D98+E98+F98+G98</f>
        <v>3</v>
      </c>
      <c r="Y47" s="19" t="s">
        <v>42</v>
      </c>
      <c r="Z47" s="19">
        <v>3</v>
      </c>
    </row>
    <row r="48" spans="1:26">
      <c r="A48" s="10" t="s">
        <v>10</v>
      </c>
      <c r="B48" s="10"/>
      <c r="C48" s="10"/>
      <c r="M48" s="27"/>
      <c r="R48" s="14"/>
      <c r="S48" s="27"/>
      <c r="U48" t="s">
        <v>83</v>
      </c>
      <c r="X48" s="20">
        <f>C37+D37+E37+F37+G37+B69+C69+E69+F69+G69+B100+C100+D100+F100+G100</f>
        <v>3</v>
      </c>
      <c r="Y48" s="19" t="s">
        <v>42</v>
      </c>
      <c r="Z48" s="19">
        <v>3</v>
      </c>
    </row>
    <row r="49" spans="1:26">
      <c r="A49" s="10" t="s">
        <v>11</v>
      </c>
      <c r="B49" s="10"/>
      <c r="C49" s="10"/>
      <c r="M49" s="27"/>
      <c r="R49" s="14"/>
      <c r="S49" s="27"/>
      <c r="U49" t="s">
        <v>84</v>
      </c>
      <c r="X49" s="20">
        <f>B72+C72+D72+E72+F72+C97+D97+E97+F97+G97+B40+C40+D40+F40+G40</f>
        <v>3</v>
      </c>
      <c r="Y49" s="19" t="s">
        <v>42</v>
      </c>
      <c r="Z49" s="19">
        <v>3</v>
      </c>
    </row>
    <row r="50" spans="1:26">
      <c r="A50" s="10" t="s">
        <v>12</v>
      </c>
      <c r="B50" s="10"/>
      <c r="C50" s="10"/>
      <c r="M50" s="27"/>
      <c r="R50" s="14"/>
      <c r="S50" s="27"/>
      <c r="U50" t="s">
        <v>85</v>
      </c>
      <c r="X50" s="20">
        <f>B42+C42+D42+E42+F42+B68+D68+E68+F68+G68+B99+C99+E99+F99+G99</f>
        <v>3</v>
      </c>
      <c r="Y50" s="19" t="s">
        <v>42</v>
      </c>
      <c r="Z50" s="19">
        <v>3</v>
      </c>
    </row>
    <row r="51" spans="1:26">
      <c r="M51" s="27"/>
      <c r="R51" s="14"/>
      <c r="S51" s="27"/>
      <c r="U51" t="s">
        <v>86</v>
      </c>
      <c r="X51" s="20">
        <f>B39+C39+E39+F39+G39+B71+C71+D71+E71+G71+B102+C102+D102+E102+F102</f>
        <v>3</v>
      </c>
      <c r="Y51" s="19" t="s">
        <v>42</v>
      </c>
      <c r="Z51" s="19">
        <v>3</v>
      </c>
    </row>
    <row r="52" spans="1:26">
      <c r="M52" s="27"/>
      <c r="R52" s="14"/>
      <c r="S52" s="27"/>
    </row>
    <row r="53" spans="1:26" ht="34">
      <c r="A53" s="37" t="s">
        <v>33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26">
      <c r="A55" t="s">
        <v>6</v>
      </c>
      <c r="M55" s="27"/>
      <c r="N55" s="39" t="s">
        <v>38</v>
      </c>
      <c r="O55" s="39"/>
      <c r="P55" s="40" t="s">
        <v>40</v>
      </c>
      <c r="Q55" s="40"/>
      <c r="R55" s="40" t="s">
        <v>41</v>
      </c>
      <c r="S55" s="27"/>
    </row>
    <row r="56" spans="1:26">
      <c r="A56" s="2"/>
      <c r="B56" s="2" t="s">
        <v>19</v>
      </c>
      <c r="C56" s="2" t="s">
        <v>20</v>
      </c>
      <c r="D56" s="2" t="s">
        <v>21</v>
      </c>
      <c r="E56" s="2" t="s">
        <v>22</v>
      </c>
      <c r="F56" s="2" t="s">
        <v>23</v>
      </c>
      <c r="G56" s="2" t="s">
        <v>24</v>
      </c>
      <c r="J56" s="8" t="s">
        <v>7</v>
      </c>
      <c r="K56" s="9">
        <f>SUMPRODUCT(B57:G62,B67:G72)</f>
        <v>18.829999999999998</v>
      </c>
      <c r="M56" s="27"/>
      <c r="N56" s="10" t="s">
        <v>44</v>
      </c>
      <c r="O56" s="10"/>
      <c r="P56" s="19">
        <f>B68+C67</f>
        <v>1</v>
      </c>
      <c r="Q56" s="19" t="s">
        <v>42</v>
      </c>
      <c r="R56" s="19">
        <v>1</v>
      </c>
      <c r="S56" s="27"/>
    </row>
    <row r="57" spans="1:26">
      <c r="A57" s="2" t="s">
        <v>19</v>
      </c>
      <c r="B57" s="5">
        <v>0</v>
      </c>
      <c r="C57" s="3">
        <v>2.69</v>
      </c>
      <c r="D57" s="3">
        <v>4.63</v>
      </c>
      <c r="E57" s="3">
        <v>7.38</v>
      </c>
      <c r="F57" s="3">
        <v>7.5</v>
      </c>
      <c r="G57" s="3">
        <v>9</v>
      </c>
      <c r="M57" s="27"/>
      <c r="N57" s="10" t="s">
        <v>39</v>
      </c>
      <c r="O57" s="10"/>
      <c r="P57" s="19">
        <f>D70+E69</f>
        <v>1</v>
      </c>
      <c r="Q57" s="19" t="s">
        <v>42</v>
      </c>
      <c r="R57" s="19">
        <v>1</v>
      </c>
      <c r="S57" s="27"/>
    </row>
    <row r="58" spans="1:26">
      <c r="A58" s="2" t="s">
        <v>20</v>
      </c>
      <c r="B58" s="3">
        <v>2.69</v>
      </c>
      <c r="C58" s="5">
        <v>0</v>
      </c>
      <c r="D58" s="3">
        <v>2.31</v>
      </c>
      <c r="E58" s="3">
        <v>5.13</v>
      </c>
      <c r="F58" s="3">
        <v>5</v>
      </c>
      <c r="G58" s="3">
        <v>6.63</v>
      </c>
      <c r="J58" s="29" t="s">
        <v>63</v>
      </c>
      <c r="K58" s="29">
        <v>19.010000000000002</v>
      </c>
      <c r="M58" s="27"/>
      <c r="N58" s="10" t="s">
        <v>43</v>
      </c>
      <c r="O58" s="10"/>
      <c r="P58" s="20">
        <f>F72+G71</f>
        <v>1</v>
      </c>
      <c r="Q58" s="19" t="s">
        <v>42</v>
      </c>
      <c r="R58" s="19">
        <v>1</v>
      </c>
      <c r="S58" s="27"/>
    </row>
    <row r="59" spans="1:26">
      <c r="A59" s="2" t="s">
        <v>21</v>
      </c>
      <c r="B59" s="3">
        <v>4.63</v>
      </c>
      <c r="C59" s="3">
        <v>2.31</v>
      </c>
      <c r="D59" s="5">
        <v>0</v>
      </c>
      <c r="E59" s="3">
        <v>2.88</v>
      </c>
      <c r="F59" s="3">
        <v>3</v>
      </c>
      <c r="G59" s="3">
        <v>4.4400000000000004</v>
      </c>
      <c r="M59" s="27"/>
      <c r="N59" s="10" t="s">
        <v>45</v>
      </c>
      <c r="O59" s="10"/>
      <c r="P59" s="20">
        <f>C67+G67+B68+G68+B72+C72</f>
        <v>1</v>
      </c>
      <c r="Q59" s="19" t="s">
        <v>42</v>
      </c>
      <c r="R59" s="19">
        <v>2</v>
      </c>
      <c r="S59" s="27"/>
    </row>
    <row r="60" spans="1:26">
      <c r="A60" s="2" t="s">
        <v>22</v>
      </c>
      <c r="B60" s="3">
        <v>7.38</v>
      </c>
      <c r="C60" s="3">
        <v>5.13</v>
      </c>
      <c r="D60" s="3">
        <v>2.88</v>
      </c>
      <c r="E60" s="5">
        <v>0</v>
      </c>
      <c r="F60" s="3">
        <v>1.69</v>
      </c>
      <c r="G60" s="3">
        <v>1.88</v>
      </c>
      <c r="M60" s="27"/>
      <c r="N60" s="10" t="s">
        <v>64</v>
      </c>
      <c r="O60" s="10"/>
      <c r="P60" s="20">
        <f>D67+C67+B69+C69+B68+D68</f>
        <v>2</v>
      </c>
      <c r="Q60" s="19" t="s">
        <v>42</v>
      </c>
      <c r="R60" s="19">
        <v>2</v>
      </c>
      <c r="S60" s="27"/>
    </row>
    <row r="61" spans="1:26">
      <c r="A61" s="2" t="s">
        <v>23</v>
      </c>
      <c r="B61" s="3">
        <v>7.5</v>
      </c>
      <c r="C61" s="3">
        <v>5</v>
      </c>
      <c r="D61" s="3">
        <v>3</v>
      </c>
      <c r="E61" s="3">
        <v>1.69</v>
      </c>
      <c r="F61" s="5">
        <v>0</v>
      </c>
      <c r="G61" s="3">
        <v>1.75</v>
      </c>
      <c r="M61" s="27"/>
      <c r="R61" s="14"/>
      <c r="S61" s="27"/>
    </row>
    <row r="62" spans="1:26">
      <c r="A62" s="2" t="s">
        <v>24</v>
      </c>
      <c r="B62" s="3">
        <v>9</v>
      </c>
      <c r="C62" s="3">
        <v>6.63</v>
      </c>
      <c r="D62" s="3">
        <v>4.4400000000000004</v>
      </c>
      <c r="E62" s="3">
        <v>1.88</v>
      </c>
      <c r="F62" s="3">
        <v>1.75</v>
      </c>
      <c r="G62" s="5">
        <v>0</v>
      </c>
      <c r="M62" s="27"/>
      <c r="R62" s="14"/>
      <c r="S62" s="27"/>
    </row>
    <row r="63" spans="1:26">
      <c r="M63" s="27"/>
      <c r="N63" s="14"/>
      <c r="R63" s="14"/>
      <c r="S63" s="27"/>
    </row>
    <row r="64" spans="1:26">
      <c r="M64" s="27"/>
      <c r="R64" s="14"/>
      <c r="S64" s="27"/>
    </row>
    <row r="65" spans="1:19">
      <c r="M65" s="27"/>
      <c r="R65" s="14"/>
      <c r="S65" s="27"/>
    </row>
    <row r="66" spans="1:19">
      <c r="A66" s="2"/>
      <c r="B66" s="2" t="s">
        <v>19</v>
      </c>
      <c r="C66" s="2" t="s">
        <v>20</v>
      </c>
      <c r="D66" s="2" t="s">
        <v>21</v>
      </c>
      <c r="E66" s="2" t="s">
        <v>22</v>
      </c>
      <c r="F66" s="2" t="s">
        <v>23</v>
      </c>
      <c r="G66" s="2" t="s">
        <v>24</v>
      </c>
      <c r="H66" s="1" t="s">
        <v>5</v>
      </c>
      <c r="M66" s="27"/>
      <c r="R66" s="14"/>
      <c r="S66" s="27"/>
    </row>
    <row r="67" spans="1:19">
      <c r="A67" s="2" t="s">
        <v>19</v>
      </c>
      <c r="B67" s="6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7">
        <f t="shared" ref="H67:H72" si="2">SUM(B67:G67)</f>
        <v>1</v>
      </c>
      <c r="M67" s="27"/>
      <c r="R67" s="14"/>
      <c r="S67" s="27"/>
    </row>
    <row r="68" spans="1:19">
      <c r="A68" s="2" t="s">
        <v>20</v>
      </c>
      <c r="B68" s="4">
        <v>0</v>
      </c>
      <c r="C68" s="6">
        <v>0</v>
      </c>
      <c r="D68" s="4">
        <v>0</v>
      </c>
      <c r="E68" s="4">
        <v>0</v>
      </c>
      <c r="F68" s="4">
        <v>1</v>
      </c>
      <c r="G68" s="4">
        <v>0</v>
      </c>
      <c r="H68" s="7">
        <f t="shared" si="2"/>
        <v>1</v>
      </c>
      <c r="M68" s="27"/>
      <c r="R68" s="14"/>
      <c r="S68" s="27"/>
    </row>
    <row r="69" spans="1:19">
      <c r="A69" s="2" t="s">
        <v>21</v>
      </c>
      <c r="B69" s="4">
        <v>1</v>
      </c>
      <c r="C69" s="4">
        <v>0</v>
      </c>
      <c r="D69" s="6">
        <v>0</v>
      </c>
      <c r="E69" s="4">
        <v>0</v>
      </c>
      <c r="F69" s="4">
        <v>0</v>
      </c>
      <c r="G69" s="4">
        <v>0</v>
      </c>
      <c r="H69" s="7">
        <f t="shared" si="2"/>
        <v>1</v>
      </c>
      <c r="M69" s="27"/>
      <c r="R69" s="14"/>
      <c r="S69" s="27"/>
    </row>
    <row r="70" spans="1:19">
      <c r="A70" s="2" t="s">
        <v>22</v>
      </c>
      <c r="B70" s="4">
        <v>0</v>
      </c>
      <c r="C70" s="4">
        <v>0</v>
      </c>
      <c r="D70" s="4">
        <v>1</v>
      </c>
      <c r="E70" s="6">
        <v>0</v>
      </c>
      <c r="F70" s="4">
        <v>0</v>
      </c>
      <c r="G70" s="4">
        <v>0</v>
      </c>
      <c r="H70" s="7">
        <f t="shared" si="2"/>
        <v>1</v>
      </c>
      <c r="M70" s="27"/>
      <c r="R70" s="14"/>
      <c r="S70" s="27"/>
    </row>
    <row r="71" spans="1:19">
      <c r="A71" s="2" t="s">
        <v>23</v>
      </c>
      <c r="B71" s="4">
        <v>0</v>
      </c>
      <c r="C71" s="4">
        <v>0</v>
      </c>
      <c r="D71" s="4">
        <v>0</v>
      </c>
      <c r="E71" s="4">
        <v>0</v>
      </c>
      <c r="F71" s="6">
        <v>0</v>
      </c>
      <c r="G71" s="4">
        <v>1</v>
      </c>
      <c r="H71" s="7">
        <f t="shared" si="2"/>
        <v>1</v>
      </c>
      <c r="M71" s="27"/>
      <c r="R71" s="14"/>
      <c r="S71" s="27"/>
    </row>
    <row r="72" spans="1:19">
      <c r="A72" s="2" t="s">
        <v>24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6">
        <v>0</v>
      </c>
      <c r="H72" s="7">
        <f t="shared" si="2"/>
        <v>1</v>
      </c>
      <c r="M72" s="27"/>
      <c r="R72" s="14"/>
      <c r="S72" s="27"/>
    </row>
    <row r="73" spans="1:19">
      <c r="A73" s="1" t="s">
        <v>5</v>
      </c>
      <c r="B73" s="7">
        <f t="shared" ref="B73:G73" si="3">SUM(B67:B72)</f>
        <v>1</v>
      </c>
      <c r="C73" s="7">
        <f t="shared" si="3"/>
        <v>1</v>
      </c>
      <c r="D73" s="7">
        <f t="shared" si="3"/>
        <v>1</v>
      </c>
      <c r="E73" s="7">
        <f t="shared" si="3"/>
        <v>1</v>
      </c>
      <c r="F73" s="7">
        <f t="shared" si="3"/>
        <v>1</v>
      </c>
      <c r="G73" s="7">
        <f t="shared" si="3"/>
        <v>1</v>
      </c>
      <c r="H73" s="7"/>
      <c r="M73" s="27"/>
      <c r="R73" s="14"/>
      <c r="S73" s="27"/>
    </row>
    <row r="74" spans="1:19">
      <c r="M74" s="27"/>
      <c r="R74" s="14"/>
      <c r="S74" s="27"/>
    </row>
    <row r="75" spans="1:19">
      <c r="M75" s="27"/>
      <c r="R75" s="14"/>
      <c r="S75" s="27"/>
    </row>
    <row r="76" spans="1:19">
      <c r="A76" s="10" t="s">
        <v>8</v>
      </c>
      <c r="B76" s="10"/>
      <c r="C76" s="10"/>
      <c r="E76" s="35" t="s">
        <v>61</v>
      </c>
      <c r="F76" s="30" t="s">
        <v>19</v>
      </c>
      <c r="G76" s="28" t="s">
        <v>20</v>
      </c>
      <c r="H76" s="28" t="s">
        <v>23</v>
      </c>
      <c r="I76" s="28" t="s">
        <v>24</v>
      </c>
      <c r="J76" s="28" t="s">
        <v>22</v>
      </c>
      <c r="K76" s="28" t="s">
        <v>21</v>
      </c>
      <c r="L76" s="28" t="s">
        <v>19</v>
      </c>
      <c r="M76" s="27"/>
      <c r="R76" s="14"/>
      <c r="S76" s="27"/>
    </row>
    <row r="77" spans="1:19">
      <c r="A77" s="10" t="s">
        <v>9</v>
      </c>
      <c r="B77" s="10"/>
      <c r="C77" s="10"/>
      <c r="M77" s="27"/>
      <c r="R77" s="14"/>
      <c r="S77" s="27"/>
    </row>
    <row r="78" spans="1:19">
      <c r="A78" s="10" t="s">
        <v>10</v>
      </c>
      <c r="B78" s="10"/>
      <c r="C78" s="10"/>
      <c r="M78" s="27"/>
      <c r="R78" s="14"/>
      <c r="S78" s="27"/>
    </row>
    <row r="79" spans="1:19">
      <c r="A79" s="10" t="s">
        <v>11</v>
      </c>
      <c r="B79" s="10"/>
      <c r="C79" s="10"/>
      <c r="M79" s="27"/>
      <c r="R79" s="14"/>
      <c r="S79" s="27"/>
    </row>
    <row r="80" spans="1:19">
      <c r="A80" s="10" t="s">
        <v>12</v>
      </c>
      <c r="B80" s="10"/>
      <c r="C80" s="10"/>
      <c r="M80" s="27"/>
      <c r="R80" s="14"/>
      <c r="S80" s="27"/>
    </row>
    <row r="81" spans="1:19">
      <c r="M81" s="27"/>
      <c r="R81" s="14"/>
      <c r="S81" s="27"/>
    </row>
    <row r="82" spans="1:19">
      <c r="M82" s="27"/>
      <c r="R82" s="14"/>
      <c r="S82" s="27"/>
    </row>
    <row r="83" spans="1:19" ht="34">
      <c r="A83" s="38" t="s">
        <v>34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>
      <c r="A85" t="s">
        <v>6</v>
      </c>
      <c r="M85" s="27"/>
      <c r="N85" s="39" t="s">
        <v>38</v>
      </c>
      <c r="O85" s="39"/>
      <c r="P85" s="40" t="s">
        <v>40</v>
      </c>
      <c r="Q85" s="40"/>
      <c r="R85" s="40" t="s">
        <v>41</v>
      </c>
      <c r="S85" s="27"/>
    </row>
    <row r="86" spans="1:19">
      <c r="A86" s="2"/>
      <c r="B86" s="2" t="s">
        <v>25</v>
      </c>
      <c r="C86" s="2" t="s">
        <v>0</v>
      </c>
      <c r="D86" s="2" t="s">
        <v>1</v>
      </c>
      <c r="E86" s="2" t="s">
        <v>2</v>
      </c>
      <c r="F86" s="2" t="s">
        <v>3</v>
      </c>
      <c r="G86" s="2" t="s">
        <v>4</v>
      </c>
      <c r="J86" s="8" t="s">
        <v>7</v>
      </c>
      <c r="K86" s="9">
        <f>SUMPRODUCT(B87:G92,B97:G102)</f>
        <v>21.2</v>
      </c>
      <c r="M86" s="27"/>
      <c r="N86" s="10" t="s">
        <v>44</v>
      </c>
      <c r="O86" s="10"/>
      <c r="P86" s="20">
        <f>B98+C97</f>
        <v>1</v>
      </c>
      <c r="Q86" s="19" t="s">
        <v>42</v>
      </c>
      <c r="R86" s="19">
        <v>1</v>
      </c>
      <c r="S86" s="27"/>
    </row>
    <row r="87" spans="1:19">
      <c r="A87" s="2" t="s">
        <v>25</v>
      </c>
      <c r="B87" s="5">
        <v>0</v>
      </c>
      <c r="C87" s="3">
        <v>3.56</v>
      </c>
      <c r="D87" s="3">
        <v>5.63</v>
      </c>
      <c r="E87" s="3">
        <v>7.38</v>
      </c>
      <c r="F87" s="3">
        <v>9.75</v>
      </c>
      <c r="G87" s="3">
        <v>9.81</v>
      </c>
      <c r="M87" s="27"/>
      <c r="N87" s="10" t="s">
        <v>39</v>
      </c>
      <c r="O87" s="10"/>
      <c r="P87" s="20">
        <f>D100+E99</f>
        <v>0</v>
      </c>
      <c r="Q87" s="19" t="s">
        <v>42</v>
      </c>
      <c r="R87" s="19">
        <v>1</v>
      </c>
      <c r="S87" s="27"/>
    </row>
    <row r="88" spans="1:19">
      <c r="A88" s="2" t="s">
        <v>0</v>
      </c>
      <c r="B88" s="3">
        <v>3.56</v>
      </c>
      <c r="C88" s="5">
        <v>0</v>
      </c>
      <c r="D88" s="3">
        <v>2.25</v>
      </c>
      <c r="E88" s="3">
        <v>3.81</v>
      </c>
      <c r="F88" s="3">
        <v>6.31</v>
      </c>
      <c r="G88" s="3">
        <v>6.38</v>
      </c>
      <c r="J88" s="29" t="s">
        <v>63</v>
      </c>
      <c r="K88" s="29">
        <v>21.2</v>
      </c>
      <c r="M88" s="27"/>
      <c r="N88" s="10" t="s">
        <v>43</v>
      </c>
      <c r="O88" s="10"/>
      <c r="P88" s="19">
        <f>F102+G101</f>
        <v>1</v>
      </c>
      <c r="Q88" s="19" t="s">
        <v>42</v>
      </c>
      <c r="R88" s="19">
        <v>1</v>
      </c>
      <c r="S88" s="27"/>
    </row>
    <row r="89" spans="1:19">
      <c r="A89" s="2" t="s">
        <v>1</v>
      </c>
      <c r="B89" s="3">
        <v>5.63</v>
      </c>
      <c r="C89" s="3">
        <v>2.25</v>
      </c>
      <c r="D89" s="5">
        <v>0</v>
      </c>
      <c r="E89" s="3">
        <v>1.94</v>
      </c>
      <c r="F89" s="3">
        <v>4.38</v>
      </c>
      <c r="G89" s="3">
        <v>4.1900000000000004</v>
      </c>
      <c r="M89" s="27"/>
      <c r="N89" s="10" t="s">
        <v>45</v>
      </c>
      <c r="O89" s="10"/>
      <c r="P89" s="19">
        <f>C97+G97+B98+G98+B102+C102</f>
        <v>1</v>
      </c>
      <c r="Q89" s="19" t="s">
        <v>42</v>
      </c>
      <c r="R89" s="19">
        <v>2</v>
      </c>
      <c r="S89" s="27"/>
    </row>
    <row r="90" spans="1:19">
      <c r="A90" s="2" t="s">
        <v>2</v>
      </c>
      <c r="B90" s="3">
        <v>7.38</v>
      </c>
      <c r="C90" s="3">
        <v>3.81</v>
      </c>
      <c r="D90" s="3">
        <v>1.94</v>
      </c>
      <c r="E90" s="5">
        <v>0</v>
      </c>
      <c r="F90" s="3">
        <v>2.38</v>
      </c>
      <c r="G90" s="3">
        <v>2.63</v>
      </c>
      <c r="M90" s="27"/>
      <c r="N90" s="10" t="s">
        <v>67</v>
      </c>
      <c r="O90" s="10"/>
      <c r="P90" s="20">
        <f>D97+C97+B99+C99+B98+D98</f>
        <v>2</v>
      </c>
      <c r="Q90" s="19" t="s">
        <v>42</v>
      </c>
      <c r="R90" s="19">
        <v>2</v>
      </c>
      <c r="S90" s="27"/>
    </row>
    <row r="91" spans="1:19">
      <c r="A91" s="2" t="s">
        <v>3</v>
      </c>
      <c r="B91" s="3">
        <v>9.75</v>
      </c>
      <c r="C91" s="3">
        <v>6.31</v>
      </c>
      <c r="D91" s="3">
        <v>4.38</v>
      </c>
      <c r="E91" s="3">
        <v>2.38</v>
      </c>
      <c r="F91" s="5">
        <v>0</v>
      </c>
      <c r="G91" s="3">
        <v>1.63</v>
      </c>
      <c r="M91" s="27"/>
      <c r="R91" s="14"/>
      <c r="S91" s="27"/>
    </row>
    <row r="92" spans="1:19">
      <c r="A92" s="2" t="s">
        <v>4</v>
      </c>
      <c r="B92" s="3">
        <v>9.81</v>
      </c>
      <c r="C92" s="3">
        <v>6.38</v>
      </c>
      <c r="D92" s="3">
        <v>4.1900000000000004</v>
      </c>
      <c r="E92" s="3">
        <v>2.63</v>
      </c>
      <c r="F92" s="3">
        <v>1.63</v>
      </c>
      <c r="G92" s="5">
        <v>0</v>
      </c>
      <c r="M92" s="27"/>
      <c r="R92" s="14"/>
      <c r="S92" s="27"/>
    </row>
    <row r="93" spans="1:19">
      <c r="M93" s="27"/>
      <c r="R93" s="14"/>
      <c r="S93" s="27"/>
    </row>
    <row r="94" spans="1:19">
      <c r="M94" s="27"/>
      <c r="N94" s="14"/>
      <c r="R94" s="14"/>
      <c r="S94" s="27"/>
    </row>
    <row r="95" spans="1:19">
      <c r="M95" s="27"/>
      <c r="R95" s="14"/>
      <c r="S95" s="27"/>
    </row>
    <row r="96" spans="1:19">
      <c r="A96" s="2"/>
      <c r="B96" s="2" t="s">
        <v>25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1" t="s">
        <v>5</v>
      </c>
      <c r="M96" s="27"/>
      <c r="R96" s="14"/>
      <c r="S96" s="27"/>
    </row>
    <row r="97" spans="1:19">
      <c r="A97" s="2" t="s">
        <v>25</v>
      </c>
      <c r="B97" s="6">
        <v>0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7">
        <f t="shared" ref="H97:H102" si="4">SUM(B97:G97)</f>
        <v>1</v>
      </c>
      <c r="M97" s="27"/>
      <c r="R97" s="14"/>
      <c r="S97" s="27"/>
    </row>
    <row r="98" spans="1:19">
      <c r="A98" s="2" t="s">
        <v>0</v>
      </c>
      <c r="B98" s="4">
        <v>0</v>
      </c>
      <c r="C98" s="6">
        <v>0</v>
      </c>
      <c r="D98" s="4">
        <v>0</v>
      </c>
      <c r="E98" s="4">
        <v>1</v>
      </c>
      <c r="F98" s="4">
        <v>0</v>
      </c>
      <c r="G98" s="4">
        <v>0</v>
      </c>
      <c r="H98" s="7">
        <f t="shared" si="4"/>
        <v>1</v>
      </c>
      <c r="M98" s="27"/>
      <c r="R98" s="14"/>
      <c r="S98" s="27"/>
    </row>
    <row r="99" spans="1:19">
      <c r="A99" s="2" t="s">
        <v>1</v>
      </c>
      <c r="B99" s="4">
        <v>1</v>
      </c>
      <c r="C99" s="4">
        <v>0</v>
      </c>
      <c r="D99" s="6">
        <v>0</v>
      </c>
      <c r="E99" s="4">
        <v>0</v>
      </c>
      <c r="F99" s="4">
        <v>0</v>
      </c>
      <c r="G99" s="4">
        <v>0</v>
      </c>
      <c r="H99" s="7">
        <f t="shared" si="4"/>
        <v>1</v>
      </c>
      <c r="M99" s="27"/>
      <c r="R99" s="14"/>
      <c r="S99" s="27"/>
    </row>
    <row r="100" spans="1:19">
      <c r="A100" s="2" t="s">
        <v>2</v>
      </c>
      <c r="B100" s="4">
        <v>0</v>
      </c>
      <c r="C100" s="4">
        <v>0</v>
      </c>
      <c r="D100" s="4">
        <v>0</v>
      </c>
      <c r="E100" s="6">
        <v>0</v>
      </c>
      <c r="F100" s="4">
        <v>1</v>
      </c>
      <c r="G100" s="4">
        <v>0</v>
      </c>
      <c r="H100" s="7">
        <f t="shared" si="4"/>
        <v>1</v>
      </c>
      <c r="M100" s="27"/>
      <c r="R100" s="14"/>
      <c r="S100" s="27"/>
    </row>
    <row r="101" spans="1:19">
      <c r="A101" s="2" t="s">
        <v>3</v>
      </c>
      <c r="B101" s="4">
        <v>0</v>
      </c>
      <c r="C101" s="4">
        <v>0</v>
      </c>
      <c r="D101" s="4">
        <v>0</v>
      </c>
      <c r="E101" s="4">
        <v>0</v>
      </c>
      <c r="F101" s="6">
        <v>0</v>
      </c>
      <c r="G101" s="4">
        <v>1</v>
      </c>
      <c r="H101" s="7">
        <f t="shared" si="4"/>
        <v>1</v>
      </c>
      <c r="M101" s="27"/>
      <c r="R101" s="14"/>
      <c r="S101" s="27"/>
    </row>
    <row r="102" spans="1:19">
      <c r="A102" s="2" t="s">
        <v>4</v>
      </c>
      <c r="B102" s="4">
        <v>0</v>
      </c>
      <c r="C102" s="4">
        <v>0</v>
      </c>
      <c r="D102" s="4">
        <v>1</v>
      </c>
      <c r="E102" s="4">
        <v>0</v>
      </c>
      <c r="F102" s="4">
        <v>0</v>
      </c>
      <c r="G102" s="6">
        <v>0</v>
      </c>
      <c r="H102" s="7">
        <f t="shared" si="4"/>
        <v>1</v>
      </c>
      <c r="M102" s="27"/>
      <c r="R102" s="14"/>
      <c r="S102" s="27"/>
    </row>
    <row r="103" spans="1:19">
      <c r="A103" s="1" t="s">
        <v>5</v>
      </c>
      <c r="B103" s="7">
        <f t="shared" ref="B103:G103" si="5">SUM(B97:B102)</f>
        <v>1</v>
      </c>
      <c r="C103" s="7">
        <f t="shared" si="5"/>
        <v>1</v>
      </c>
      <c r="D103" s="7">
        <f t="shared" si="5"/>
        <v>1</v>
      </c>
      <c r="E103" s="7">
        <f t="shared" si="5"/>
        <v>1</v>
      </c>
      <c r="F103" s="7">
        <f t="shared" si="5"/>
        <v>1</v>
      </c>
      <c r="G103" s="7">
        <f t="shared" si="5"/>
        <v>1</v>
      </c>
      <c r="H103" s="7"/>
      <c r="M103" s="27"/>
      <c r="R103" s="14"/>
      <c r="S103" s="27"/>
    </row>
    <row r="104" spans="1:19">
      <c r="M104" s="27"/>
      <c r="R104" s="14"/>
      <c r="S104" s="27"/>
    </row>
    <row r="105" spans="1:19">
      <c r="M105" s="27"/>
      <c r="R105" s="14"/>
      <c r="S105" s="27"/>
    </row>
    <row r="106" spans="1:19">
      <c r="A106" s="10" t="s">
        <v>8</v>
      </c>
      <c r="B106" s="10"/>
      <c r="C106" s="10"/>
      <c r="E106" s="35" t="s">
        <v>61</v>
      </c>
      <c r="F106" s="28" t="s">
        <v>25</v>
      </c>
      <c r="G106" s="28" t="s">
        <v>0</v>
      </c>
      <c r="H106" s="28" t="s">
        <v>2</v>
      </c>
      <c r="I106" s="28" t="s">
        <v>3</v>
      </c>
      <c r="J106" s="28" t="s">
        <v>4</v>
      </c>
      <c r="K106" s="28" t="s">
        <v>1</v>
      </c>
      <c r="L106" s="28" t="s">
        <v>25</v>
      </c>
      <c r="M106" s="27"/>
      <c r="R106" s="14"/>
      <c r="S106" s="27"/>
    </row>
    <row r="107" spans="1:19">
      <c r="A107" s="10" t="s">
        <v>9</v>
      </c>
      <c r="B107" s="10"/>
      <c r="C107" s="10"/>
      <c r="M107" s="27"/>
      <c r="R107" s="14"/>
      <c r="S107" s="27"/>
    </row>
    <row r="108" spans="1:19">
      <c r="A108" s="10" t="s">
        <v>10</v>
      </c>
      <c r="B108" s="10"/>
      <c r="C108" s="10"/>
      <c r="M108" s="27"/>
      <c r="R108" s="14"/>
      <c r="S108" s="27"/>
    </row>
    <row r="109" spans="1:19">
      <c r="A109" s="10" t="s">
        <v>11</v>
      </c>
      <c r="B109" s="10"/>
      <c r="C109" s="10"/>
      <c r="M109" s="27"/>
      <c r="R109" s="14"/>
      <c r="S109" s="27"/>
    </row>
    <row r="110" spans="1:19">
      <c r="A110" s="10" t="s">
        <v>12</v>
      </c>
      <c r="B110" s="10"/>
      <c r="C110" s="10"/>
      <c r="M110" s="27"/>
      <c r="R110" s="14"/>
      <c r="S110" s="27"/>
    </row>
    <row r="111" spans="1:19">
      <c r="M111" s="27"/>
      <c r="R111" s="14"/>
      <c r="S111" s="27"/>
    </row>
    <row r="112" spans="1:19">
      <c r="M112" s="27"/>
      <c r="R112" s="14"/>
      <c r="S112" s="27"/>
    </row>
    <row r="113" spans="1:1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CE04-BF8D-8241-A3E4-F77B76560DA2}">
  <sheetPr>
    <tabColor rgb="FF00B050"/>
  </sheetPr>
  <dimension ref="A1:Z114"/>
  <sheetViews>
    <sheetView topLeftCell="A9" workbookViewId="0">
      <selection activeCell="E46" sqref="E46:L46"/>
    </sheetView>
  </sheetViews>
  <sheetFormatPr baseColWidth="10" defaultRowHeight="16"/>
  <cols>
    <col min="15" max="15" width="17.1640625" customWidth="1"/>
    <col min="21" max="21" width="10.83203125" customWidth="1"/>
  </cols>
  <sheetData>
    <row r="1" spans="19:25" ht="17" thickBot="1"/>
    <row r="2" spans="19:25" ht="26">
      <c r="S2" s="42" t="s">
        <v>91</v>
      </c>
      <c r="T2" s="43"/>
      <c r="U2" s="44"/>
      <c r="V2" s="44"/>
      <c r="W2" s="45"/>
      <c r="X2" s="45"/>
      <c r="Y2" s="46"/>
    </row>
    <row r="3" spans="19:25">
      <c r="S3" s="47"/>
      <c r="T3" s="48"/>
      <c r="U3" s="48"/>
      <c r="V3" s="48"/>
      <c r="W3" s="48"/>
      <c r="X3" s="48"/>
      <c r="Y3" s="49"/>
    </row>
    <row r="4" spans="19:25">
      <c r="S4" s="50"/>
      <c r="T4" s="24" t="s">
        <v>26</v>
      </c>
      <c r="U4" s="24" t="s">
        <v>27</v>
      </c>
      <c r="V4" s="24" t="s">
        <v>28</v>
      </c>
      <c r="W4" s="24" t="s">
        <v>29</v>
      </c>
      <c r="X4" s="24" t="s">
        <v>30</v>
      </c>
      <c r="Y4" s="51" t="s">
        <v>31</v>
      </c>
    </row>
    <row r="5" spans="19:25">
      <c r="S5" s="52" t="s">
        <v>32</v>
      </c>
      <c r="T5" s="22" t="s">
        <v>14</v>
      </c>
      <c r="U5" s="22" t="s">
        <v>15</v>
      </c>
      <c r="V5" s="21" t="s">
        <v>13</v>
      </c>
      <c r="W5" s="23" t="s">
        <v>16</v>
      </c>
      <c r="X5" s="21" t="s">
        <v>18</v>
      </c>
      <c r="Y5" s="21" t="s">
        <v>17</v>
      </c>
    </row>
    <row r="6" spans="19:25">
      <c r="S6" s="52" t="s">
        <v>33</v>
      </c>
      <c r="T6" s="22" t="s">
        <v>20</v>
      </c>
      <c r="U6" s="22" t="s">
        <v>46</v>
      </c>
      <c r="V6" s="21" t="s">
        <v>19</v>
      </c>
      <c r="W6" s="23" t="s">
        <v>23</v>
      </c>
      <c r="X6" s="21" t="s">
        <v>24</v>
      </c>
      <c r="Y6" s="21" t="s">
        <v>22</v>
      </c>
    </row>
    <row r="7" spans="19:25">
      <c r="S7" s="52" t="s">
        <v>34</v>
      </c>
      <c r="T7" s="22" t="s">
        <v>0</v>
      </c>
      <c r="U7" s="22" t="s">
        <v>1</v>
      </c>
      <c r="V7" s="21" t="s">
        <v>25</v>
      </c>
      <c r="W7" s="23" t="s">
        <v>3</v>
      </c>
      <c r="X7" s="21" t="s">
        <v>4</v>
      </c>
      <c r="Y7" s="21" t="s">
        <v>2</v>
      </c>
    </row>
    <row r="8" spans="19:25">
      <c r="S8" s="47"/>
      <c r="T8" s="48"/>
      <c r="U8" s="48"/>
      <c r="V8" s="48"/>
      <c r="W8" s="48"/>
      <c r="X8" s="48"/>
      <c r="Y8" s="49"/>
    </row>
    <row r="9" spans="19:25">
      <c r="S9" s="47"/>
      <c r="T9" s="48"/>
      <c r="U9" s="48"/>
      <c r="V9" s="48"/>
      <c r="W9" s="48"/>
      <c r="X9" s="48"/>
      <c r="Y9" s="49"/>
    </row>
    <row r="10" spans="19:25">
      <c r="S10" s="53" t="s">
        <v>49</v>
      </c>
      <c r="T10" s="54"/>
      <c r="U10" s="54"/>
      <c r="V10" s="48"/>
      <c r="W10" s="36"/>
      <c r="X10" s="36"/>
      <c r="Y10" s="49"/>
    </row>
    <row r="11" spans="19:25">
      <c r="S11" s="47"/>
      <c r="T11" s="48"/>
      <c r="U11" s="48"/>
      <c r="V11" s="48"/>
      <c r="W11" s="48"/>
      <c r="X11" s="48"/>
      <c r="Y11" s="49"/>
    </row>
    <row r="12" spans="19:25">
      <c r="S12" s="55" t="s">
        <v>47</v>
      </c>
      <c r="T12" s="56"/>
      <c r="U12" s="56"/>
      <c r="V12" s="48"/>
      <c r="W12" s="48"/>
      <c r="X12" s="48"/>
      <c r="Y12" s="49"/>
    </row>
    <row r="13" spans="19:25">
      <c r="S13" s="47"/>
      <c r="T13" s="48"/>
      <c r="U13" s="48"/>
      <c r="V13" s="48"/>
      <c r="W13" s="48"/>
      <c r="X13" s="48"/>
      <c r="Y13" s="49"/>
    </row>
    <row r="14" spans="19:25">
      <c r="S14" s="57" t="s">
        <v>69</v>
      </c>
      <c r="T14" s="58"/>
      <c r="U14" s="58"/>
      <c r="V14" s="48"/>
      <c r="W14" s="48"/>
      <c r="X14" s="48"/>
      <c r="Y14" s="49"/>
    </row>
    <row r="15" spans="19:25">
      <c r="S15" s="47"/>
      <c r="T15" s="48"/>
      <c r="U15" s="48"/>
      <c r="V15" s="48"/>
      <c r="W15" s="48"/>
      <c r="X15" s="48"/>
      <c r="Y15" s="49"/>
    </row>
    <row r="16" spans="19:25">
      <c r="S16" s="59" t="s">
        <v>48</v>
      </c>
      <c r="T16" s="60"/>
      <c r="U16" s="60"/>
      <c r="V16" s="48"/>
      <c r="W16" s="48"/>
      <c r="X16" s="48"/>
      <c r="Y16" s="49"/>
    </row>
    <row r="17" spans="1:26">
      <c r="S17" s="47"/>
      <c r="T17" s="48"/>
      <c r="U17" s="48"/>
      <c r="V17" s="48"/>
      <c r="W17" s="48"/>
      <c r="X17" s="48"/>
      <c r="Y17" s="49"/>
    </row>
    <row r="18" spans="1:26" ht="17" thickBot="1">
      <c r="S18" s="61" t="s">
        <v>68</v>
      </c>
      <c r="T18" s="62"/>
      <c r="U18" s="62"/>
      <c r="V18" s="63"/>
      <c r="W18" s="63"/>
      <c r="X18" s="63"/>
      <c r="Y18" s="64"/>
    </row>
    <row r="20" spans="1:26" ht="26">
      <c r="U20" s="73" t="s">
        <v>90</v>
      </c>
      <c r="V20" s="74"/>
      <c r="W20" s="74"/>
      <c r="X20" s="75">
        <v>60.23</v>
      </c>
    </row>
    <row r="21" spans="1:26" ht="26">
      <c r="U21" s="67" t="s">
        <v>88</v>
      </c>
      <c r="V21" s="68"/>
      <c r="W21" s="70"/>
      <c r="X21" s="69">
        <f>K26+K56+K86</f>
        <v>70.539999999999992</v>
      </c>
    </row>
    <row r="23" spans="1:26" ht="34">
      <c r="A23" s="37" t="s">
        <v>32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U23" s="32" t="s">
        <v>65</v>
      </c>
      <c r="V23" s="31"/>
      <c r="W23" s="31"/>
      <c r="X23" s="71"/>
    </row>
    <row r="24" spans="1:2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26">
      <c r="A25" t="s">
        <v>6</v>
      </c>
      <c r="M25" s="27"/>
      <c r="N25" s="39" t="s">
        <v>38</v>
      </c>
      <c r="O25" s="10"/>
      <c r="P25" s="40" t="s">
        <v>40</v>
      </c>
      <c r="Q25" s="40"/>
      <c r="R25" s="40" t="s">
        <v>41</v>
      </c>
      <c r="S25" s="27"/>
      <c r="U25" s="33" t="s">
        <v>59</v>
      </c>
      <c r="V25" s="33"/>
      <c r="W25" s="33" t="s">
        <v>60</v>
      </c>
      <c r="X25" s="33"/>
      <c r="Y25" s="33"/>
      <c r="Z25" s="33"/>
    </row>
    <row r="26" spans="1:26">
      <c r="A26" s="2"/>
      <c r="B26" s="2" t="s">
        <v>13</v>
      </c>
      <c r="C26" s="2" t="s">
        <v>14</v>
      </c>
      <c r="D26" s="2" t="s">
        <v>15</v>
      </c>
      <c r="E26" s="2" t="s">
        <v>16</v>
      </c>
      <c r="F26" s="2" t="s">
        <v>17</v>
      </c>
      <c r="G26" s="2" t="s">
        <v>18</v>
      </c>
      <c r="J26" s="8" t="s">
        <v>7</v>
      </c>
      <c r="K26" s="9">
        <f>SUMPRODUCT(B27:G32,B37:G42)</f>
        <v>21.64</v>
      </c>
      <c r="M26" s="27"/>
      <c r="N26" s="10" t="s">
        <v>44</v>
      </c>
      <c r="O26" s="10"/>
      <c r="P26" s="20">
        <f>B38+C37</f>
        <v>0</v>
      </c>
      <c r="Q26" s="19" t="s">
        <v>42</v>
      </c>
      <c r="R26" s="19">
        <v>1</v>
      </c>
      <c r="S26" s="27"/>
    </row>
    <row r="27" spans="1:26" ht="19">
      <c r="A27" s="2" t="s">
        <v>13</v>
      </c>
      <c r="B27" s="5">
        <v>0</v>
      </c>
      <c r="C27" s="3">
        <v>3.5</v>
      </c>
      <c r="D27" s="3">
        <v>3.63</v>
      </c>
      <c r="E27" s="3">
        <v>5.63</v>
      </c>
      <c r="F27" s="3">
        <v>8.25</v>
      </c>
      <c r="G27" s="3">
        <v>9.8800000000000008</v>
      </c>
      <c r="M27" s="27"/>
      <c r="N27" s="10" t="s">
        <v>39</v>
      </c>
      <c r="O27" s="10"/>
      <c r="P27" s="20">
        <f>D40+E39</f>
        <v>0</v>
      </c>
      <c r="Q27" s="19" t="s">
        <v>42</v>
      </c>
      <c r="R27" s="19">
        <v>1</v>
      </c>
      <c r="S27" s="27"/>
      <c r="U27" s="34" t="s">
        <v>70</v>
      </c>
    </row>
    <row r="28" spans="1:26">
      <c r="A28" s="2" t="s">
        <v>14</v>
      </c>
      <c r="B28" s="3">
        <v>3.5</v>
      </c>
      <c r="C28" s="5">
        <v>0</v>
      </c>
      <c r="D28" s="3">
        <v>1.56</v>
      </c>
      <c r="E28" s="3">
        <v>2.38</v>
      </c>
      <c r="F28" s="3">
        <v>4.6900000000000004</v>
      </c>
      <c r="G28" s="3">
        <v>6.38</v>
      </c>
      <c r="J28" s="29" t="s">
        <v>63</v>
      </c>
      <c r="K28" s="29">
        <v>20.2</v>
      </c>
      <c r="M28" s="27"/>
      <c r="N28" s="10" t="s">
        <v>43</v>
      </c>
      <c r="O28" s="10"/>
      <c r="P28" s="20">
        <f>F42+G41</f>
        <v>1</v>
      </c>
      <c r="Q28" s="19" t="s">
        <v>42</v>
      </c>
      <c r="R28" s="19">
        <v>1</v>
      </c>
      <c r="S28" s="27"/>
    </row>
    <row r="29" spans="1:26">
      <c r="A29" s="2" t="s">
        <v>15</v>
      </c>
      <c r="B29" s="3">
        <v>3.63</v>
      </c>
      <c r="C29" s="3">
        <v>1.56</v>
      </c>
      <c r="D29" s="5">
        <v>0</v>
      </c>
      <c r="E29" s="3">
        <v>2.25</v>
      </c>
      <c r="F29" s="3">
        <v>4.9400000000000004</v>
      </c>
      <c r="G29" s="3">
        <v>6.31</v>
      </c>
      <c r="M29" s="27"/>
      <c r="N29" s="10" t="s">
        <v>45</v>
      </c>
      <c r="O29" s="10"/>
      <c r="P29" s="20">
        <f>C37+G37+B38+G38+B42+C42</f>
        <v>0</v>
      </c>
      <c r="Q29" s="19" t="s">
        <v>42</v>
      </c>
      <c r="R29" s="19">
        <v>2</v>
      </c>
      <c r="S29" s="27"/>
      <c r="U29" t="s">
        <v>72</v>
      </c>
      <c r="X29" s="19" t="s">
        <v>40</v>
      </c>
      <c r="Y29" s="19"/>
      <c r="Z29" s="19" t="s">
        <v>41</v>
      </c>
    </row>
    <row r="30" spans="1:26">
      <c r="A30" s="2" t="s">
        <v>16</v>
      </c>
      <c r="B30" s="3">
        <v>5.63</v>
      </c>
      <c r="C30" s="3">
        <v>2.38</v>
      </c>
      <c r="D30" s="3">
        <v>2.25</v>
      </c>
      <c r="E30" s="5">
        <v>0</v>
      </c>
      <c r="F30" s="3">
        <v>2.75</v>
      </c>
      <c r="G30" s="3">
        <v>4.25</v>
      </c>
      <c r="M30" s="27"/>
      <c r="N30" s="10" t="s">
        <v>62</v>
      </c>
      <c r="O30" s="10"/>
      <c r="P30" s="20">
        <f>C37+D37+G37+B38+D38+G38+B39+C39+G39+B42+C42+D42</f>
        <v>2</v>
      </c>
      <c r="Q30" s="19" t="s">
        <v>42</v>
      </c>
      <c r="R30" s="19">
        <v>3</v>
      </c>
      <c r="S30" s="27"/>
      <c r="U30" t="s">
        <v>71</v>
      </c>
      <c r="X30" s="20">
        <f>B68+D68+E68+F68+G68+B99+C99+E99+F99+G99</f>
        <v>2</v>
      </c>
      <c r="Y30" s="19" t="s">
        <v>42</v>
      </c>
      <c r="Z30" s="19">
        <v>1</v>
      </c>
    </row>
    <row r="31" spans="1:26">
      <c r="A31" s="2" t="s">
        <v>17</v>
      </c>
      <c r="B31" s="3">
        <v>8.25</v>
      </c>
      <c r="C31" s="3">
        <v>4.6900000000000004</v>
      </c>
      <c r="D31" s="3">
        <v>4.9400000000000004</v>
      </c>
      <c r="E31" s="3">
        <v>2.75</v>
      </c>
      <c r="F31" s="5">
        <v>0</v>
      </c>
      <c r="G31" s="3">
        <v>1.88</v>
      </c>
      <c r="M31" s="27"/>
      <c r="N31" s="10" t="s">
        <v>89</v>
      </c>
      <c r="O31" s="10"/>
      <c r="P31" s="20">
        <f>C37+D37+B38+D38+B39+C39</f>
        <v>2</v>
      </c>
      <c r="Q31" s="19" t="s">
        <v>42</v>
      </c>
      <c r="R31" s="19">
        <v>2</v>
      </c>
      <c r="S31" s="27"/>
      <c r="U31" t="s">
        <v>73</v>
      </c>
      <c r="X31" s="20">
        <f>B71+C71+D71+E71+G71+B102+C102+D102+E102+F102</f>
        <v>2</v>
      </c>
      <c r="Y31" s="19" t="s">
        <v>42</v>
      </c>
      <c r="Z31" s="19">
        <v>1</v>
      </c>
    </row>
    <row r="32" spans="1:26">
      <c r="A32" s="2" t="s">
        <v>18</v>
      </c>
      <c r="B32" s="3">
        <v>9.8800000000000008</v>
      </c>
      <c r="C32" s="3">
        <v>6.38</v>
      </c>
      <c r="D32" s="3">
        <v>6.31</v>
      </c>
      <c r="E32" s="3">
        <v>4.25</v>
      </c>
      <c r="F32" s="3">
        <v>1.88</v>
      </c>
      <c r="G32" s="5">
        <v>0</v>
      </c>
      <c r="M32" s="27"/>
      <c r="R32" s="14"/>
      <c r="S32" s="27"/>
      <c r="U32" t="s">
        <v>74</v>
      </c>
      <c r="X32" s="20">
        <f>B39+C39+E39+F39+G39+B71+C71+D71+E71+G71</f>
        <v>2</v>
      </c>
      <c r="Y32" s="19" t="s">
        <v>42</v>
      </c>
      <c r="Z32" s="19">
        <v>1</v>
      </c>
    </row>
    <row r="33" spans="1:26">
      <c r="A33" s="11"/>
      <c r="B33" s="12"/>
      <c r="C33" s="12"/>
      <c r="D33" s="12"/>
      <c r="E33" s="12"/>
      <c r="F33" s="12"/>
      <c r="G33" s="12"/>
      <c r="M33" s="27"/>
      <c r="N33" s="14"/>
      <c r="R33" s="14"/>
      <c r="S33" s="27"/>
      <c r="U33" t="s">
        <v>75</v>
      </c>
      <c r="X33" s="20">
        <f>B42+C42+D42+E42+F42+B99+C99+E99+F99+G99</f>
        <v>2</v>
      </c>
      <c r="Y33" s="19" t="s">
        <v>42</v>
      </c>
      <c r="Z33" s="19">
        <v>2</v>
      </c>
    </row>
    <row r="34" spans="1:26">
      <c r="M34" s="27"/>
      <c r="R34" s="14"/>
      <c r="S34" s="27"/>
      <c r="U34" t="s">
        <v>76</v>
      </c>
      <c r="X34" s="20">
        <f>B39+C39+E39+F39+G39+B102+C102+D102+E102+F102</f>
        <v>2</v>
      </c>
      <c r="Y34" s="19" t="s">
        <v>42</v>
      </c>
      <c r="Z34" s="19">
        <v>2</v>
      </c>
    </row>
    <row r="35" spans="1:26">
      <c r="M35" s="27"/>
      <c r="N35" s="14"/>
      <c r="R35" s="14"/>
      <c r="S35" s="27"/>
      <c r="U35" t="s">
        <v>77</v>
      </c>
      <c r="X35" s="20">
        <f>B70+C70+D70+F70+G70+B101+C101+D101+E101+G101</f>
        <v>2</v>
      </c>
      <c r="Y35" s="19" t="s">
        <v>42</v>
      </c>
      <c r="Z35" s="19">
        <v>2</v>
      </c>
    </row>
    <row r="36" spans="1:26">
      <c r="A36" s="2"/>
      <c r="B36" s="2" t="s">
        <v>13</v>
      </c>
      <c r="C36" s="2" t="s">
        <v>14</v>
      </c>
      <c r="D36" s="2" t="s">
        <v>15</v>
      </c>
      <c r="E36" s="2" t="s">
        <v>16</v>
      </c>
      <c r="F36" s="2" t="s">
        <v>17</v>
      </c>
      <c r="G36" s="2" t="s">
        <v>18</v>
      </c>
      <c r="H36" s="1" t="s">
        <v>5</v>
      </c>
      <c r="M36" s="27"/>
      <c r="R36" s="14"/>
      <c r="S36" s="27"/>
      <c r="U36" t="s">
        <v>78</v>
      </c>
      <c r="X36" s="20">
        <f>B69+C69+E69+F69+G69+B100+C100+D100+F100+G100</f>
        <v>2</v>
      </c>
      <c r="Y36" s="19" t="s">
        <v>42</v>
      </c>
      <c r="Z36" s="19">
        <v>2</v>
      </c>
    </row>
    <row r="37" spans="1:26">
      <c r="A37" s="2" t="s">
        <v>13</v>
      </c>
      <c r="B37" s="6">
        <v>0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7">
        <f t="shared" ref="H37:H42" si="0">SUM(B37:G37)</f>
        <v>1</v>
      </c>
      <c r="M37" s="27"/>
      <c r="R37" s="14"/>
      <c r="S37" s="27"/>
      <c r="U37" t="s">
        <v>79</v>
      </c>
      <c r="X37" s="20">
        <f>B42+C42+D42+E42+F42+B68+D68+E68+F68+G68</f>
        <v>2</v>
      </c>
      <c r="Y37" s="19" t="s">
        <v>42</v>
      </c>
      <c r="Z37" s="19">
        <v>2</v>
      </c>
    </row>
    <row r="38" spans="1:26">
      <c r="A38" s="2" t="s">
        <v>14</v>
      </c>
      <c r="B38" s="4">
        <v>0</v>
      </c>
      <c r="C38" s="6">
        <v>0</v>
      </c>
      <c r="D38" s="4">
        <v>1</v>
      </c>
      <c r="E38" s="4">
        <v>0</v>
      </c>
      <c r="F38" s="4">
        <v>0</v>
      </c>
      <c r="G38" s="4">
        <v>0</v>
      </c>
      <c r="H38" s="7">
        <f t="shared" si="0"/>
        <v>1</v>
      </c>
      <c r="M38" s="27"/>
      <c r="R38" s="14"/>
      <c r="S38" s="27"/>
      <c r="U38" t="s">
        <v>80</v>
      </c>
      <c r="X38" s="20">
        <f>B39+C39+E39+F39+G39+B71+C71+D71+E71+G71+B102+C102+D102+E102+F102</f>
        <v>3</v>
      </c>
      <c r="Y38" s="19" t="s">
        <v>42</v>
      </c>
      <c r="Z38" s="19">
        <v>3</v>
      </c>
    </row>
    <row r="39" spans="1:26">
      <c r="A39" s="2" t="s">
        <v>15</v>
      </c>
      <c r="B39" s="4">
        <v>1</v>
      </c>
      <c r="C39" s="4">
        <v>0</v>
      </c>
      <c r="D39" s="6">
        <v>0</v>
      </c>
      <c r="E39" s="4">
        <v>0</v>
      </c>
      <c r="F39" s="4">
        <v>0</v>
      </c>
      <c r="G39" s="4">
        <v>0</v>
      </c>
      <c r="H39" s="7">
        <f t="shared" si="0"/>
        <v>1</v>
      </c>
      <c r="M39" s="27"/>
      <c r="R39" s="14"/>
      <c r="S39" s="27"/>
      <c r="U39" t="s">
        <v>77</v>
      </c>
      <c r="X39" s="20">
        <f>B70+C70+D70+F70+G70+B101+C101+D101+E101+G101</f>
        <v>2</v>
      </c>
      <c r="Y39" s="19" t="s">
        <v>42</v>
      </c>
      <c r="Z39" s="19">
        <v>2</v>
      </c>
    </row>
    <row r="40" spans="1:26">
      <c r="A40" s="2" t="s">
        <v>16</v>
      </c>
      <c r="B40" s="4">
        <v>0</v>
      </c>
      <c r="C40" s="4">
        <v>0</v>
      </c>
      <c r="D40" s="4">
        <v>0</v>
      </c>
      <c r="E40" s="6">
        <v>0</v>
      </c>
      <c r="F40" s="4">
        <v>0</v>
      </c>
      <c r="G40" s="4">
        <v>1</v>
      </c>
      <c r="H40" s="7">
        <f t="shared" si="0"/>
        <v>1</v>
      </c>
      <c r="M40" s="27"/>
      <c r="R40" s="14"/>
      <c r="S40" s="27"/>
      <c r="U40" t="s">
        <v>78</v>
      </c>
      <c r="X40" s="20">
        <f>B69+C69+E69+F69+G69+B100+C100+D100+F100+G100</f>
        <v>2</v>
      </c>
      <c r="Y40" s="19" t="s">
        <v>42</v>
      </c>
      <c r="Z40" s="19">
        <v>2</v>
      </c>
    </row>
    <row r="41" spans="1:26">
      <c r="A41" s="2" t="s">
        <v>17</v>
      </c>
      <c r="B41" s="4">
        <v>0</v>
      </c>
      <c r="C41" s="4">
        <v>1</v>
      </c>
      <c r="D41" s="4">
        <v>0</v>
      </c>
      <c r="E41" s="4">
        <v>0</v>
      </c>
      <c r="F41" s="6">
        <v>0</v>
      </c>
      <c r="G41" s="4">
        <v>0</v>
      </c>
      <c r="H41" s="7">
        <f t="shared" si="0"/>
        <v>1</v>
      </c>
      <c r="M41" s="27"/>
      <c r="R41" s="14"/>
      <c r="S41" s="27"/>
      <c r="U41" t="s">
        <v>79</v>
      </c>
      <c r="X41" s="20">
        <f>B42+C42+D42+E42+F42+B68+D68+E68+F68+G68</f>
        <v>2</v>
      </c>
      <c r="Y41" s="19" t="s">
        <v>42</v>
      </c>
      <c r="Z41" s="19">
        <v>2</v>
      </c>
    </row>
    <row r="42" spans="1:26">
      <c r="A42" s="2" t="s">
        <v>18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6">
        <v>0</v>
      </c>
      <c r="H42" s="7">
        <f t="shared" si="0"/>
        <v>1</v>
      </c>
      <c r="M42" s="27"/>
      <c r="R42" s="14"/>
      <c r="S42" s="27"/>
    </row>
    <row r="43" spans="1:26">
      <c r="A43" s="1" t="s">
        <v>5</v>
      </c>
      <c r="B43" s="7">
        <f>SUM(B37:B42)</f>
        <v>1</v>
      </c>
      <c r="C43" s="7">
        <f t="shared" ref="C43:G43" si="1">SUM(C37:C42)</f>
        <v>1</v>
      </c>
      <c r="D43" s="7">
        <f t="shared" si="1"/>
        <v>1</v>
      </c>
      <c r="E43" s="7">
        <f t="shared" si="1"/>
        <v>1</v>
      </c>
      <c r="F43" s="7">
        <f t="shared" si="1"/>
        <v>1</v>
      </c>
      <c r="G43" s="7">
        <f t="shared" si="1"/>
        <v>1</v>
      </c>
      <c r="H43" s="7"/>
      <c r="M43" s="27"/>
      <c r="R43" s="14"/>
      <c r="S43" s="27"/>
    </row>
    <row r="44" spans="1:26">
      <c r="M44" s="27"/>
      <c r="R44" s="14"/>
      <c r="S44" s="27"/>
      <c r="U44" s="65" t="s">
        <v>87</v>
      </c>
      <c r="V44" s="65"/>
      <c r="W44" s="65"/>
      <c r="X44" s="65"/>
      <c r="Y44" s="65"/>
    </row>
    <row r="45" spans="1:26">
      <c r="M45" s="27"/>
      <c r="R45" s="14"/>
      <c r="S45" s="27"/>
    </row>
    <row r="46" spans="1:26">
      <c r="A46" s="10" t="s">
        <v>8</v>
      </c>
      <c r="B46" s="10"/>
      <c r="C46" s="10"/>
      <c r="E46" s="35" t="s">
        <v>61</v>
      </c>
      <c r="F46" s="28" t="s">
        <v>14</v>
      </c>
      <c r="G46" s="28" t="s">
        <v>15</v>
      </c>
      <c r="H46" s="28" t="s">
        <v>13</v>
      </c>
      <c r="I46" s="28" t="s">
        <v>16</v>
      </c>
      <c r="J46" s="28" t="s">
        <v>18</v>
      </c>
      <c r="K46" s="28" t="s">
        <v>17</v>
      </c>
      <c r="L46" s="28" t="s">
        <v>14</v>
      </c>
      <c r="M46" s="27"/>
      <c r="R46" s="14"/>
      <c r="S46" s="27"/>
      <c r="U46" t="s">
        <v>81</v>
      </c>
      <c r="X46" s="20">
        <f>B38+D38+E38+F38+G38+B70+C70+D70+F70+G70+B101+C101+D101+E101+G101</f>
        <v>3</v>
      </c>
      <c r="Y46" s="19" t="s">
        <v>42</v>
      </c>
      <c r="Z46" s="19">
        <v>3</v>
      </c>
    </row>
    <row r="47" spans="1:26">
      <c r="A47" s="10" t="s">
        <v>9</v>
      </c>
      <c r="B47" s="10"/>
      <c r="C47" s="10"/>
      <c r="M47" s="27"/>
      <c r="R47" s="14"/>
      <c r="S47" s="27"/>
      <c r="U47" t="s">
        <v>82</v>
      </c>
      <c r="X47" s="20">
        <f>B41+C41+D41+E41+G41+C67+D67+E67+F67+G67+B98+D98+E98+F98+G98</f>
        <v>3</v>
      </c>
      <c r="Y47" s="19" t="s">
        <v>42</v>
      </c>
      <c r="Z47" s="19">
        <v>3</v>
      </c>
    </row>
    <row r="48" spans="1:26">
      <c r="A48" s="10" t="s">
        <v>10</v>
      </c>
      <c r="B48" s="10"/>
      <c r="C48" s="10"/>
      <c r="M48" s="27"/>
      <c r="R48" s="14"/>
      <c r="S48" s="27"/>
      <c r="U48" t="s">
        <v>83</v>
      </c>
      <c r="X48" s="20">
        <f>C37+D37+E37+F37+G37+B69+C69+E69+F69+G69+B100+C100+D100+F100+G100</f>
        <v>3</v>
      </c>
      <c r="Y48" s="19" t="s">
        <v>42</v>
      </c>
      <c r="Z48" s="19">
        <v>3</v>
      </c>
    </row>
    <row r="49" spans="1:26">
      <c r="A49" s="10" t="s">
        <v>11</v>
      </c>
      <c r="B49" s="10"/>
      <c r="C49" s="10"/>
      <c r="M49" s="27"/>
      <c r="R49" s="14"/>
      <c r="S49" s="27"/>
      <c r="U49" t="s">
        <v>84</v>
      </c>
      <c r="X49" s="20">
        <f>B72+C72+D72+E72+F72+C97+D97+E97+F97+G97+B40+C40+D40+F40+G40</f>
        <v>3</v>
      </c>
      <c r="Y49" s="19" t="s">
        <v>42</v>
      </c>
      <c r="Z49" s="19">
        <v>3</v>
      </c>
    </row>
    <row r="50" spans="1:26">
      <c r="A50" s="10" t="s">
        <v>12</v>
      </c>
      <c r="B50" s="10"/>
      <c r="C50" s="10"/>
      <c r="M50" s="27"/>
      <c r="R50" s="14"/>
      <c r="S50" s="27"/>
      <c r="U50" t="s">
        <v>85</v>
      </c>
      <c r="X50" s="20">
        <f>B42+C42+D42+E42+F42+B68+D68+E68+F68+G68+B99+C99+E99+F99+G99</f>
        <v>3</v>
      </c>
      <c r="Y50" s="19" t="s">
        <v>42</v>
      </c>
      <c r="Z50" s="19">
        <v>3</v>
      </c>
    </row>
    <row r="51" spans="1:26">
      <c r="M51" s="27"/>
      <c r="R51" s="14"/>
      <c r="S51" s="27"/>
      <c r="U51" t="s">
        <v>86</v>
      </c>
      <c r="X51" s="20">
        <f>B39+C39+E39+F39+G39+B71+C71+D71+E71+G71+B102+C102+D102+E102+F102</f>
        <v>3</v>
      </c>
      <c r="Y51" s="19" t="s">
        <v>42</v>
      </c>
      <c r="Z51" s="19">
        <v>3</v>
      </c>
    </row>
    <row r="52" spans="1:26">
      <c r="M52" s="27"/>
      <c r="R52" s="14"/>
      <c r="S52" s="27"/>
    </row>
    <row r="53" spans="1:26" ht="34">
      <c r="A53" s="37" t="s">
        <v>33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26">
      <c r="A55" t="s">
        <v>6</v>
      </c>
      <c r="M55" s="27"/>
      <c r="N55" s="39" t="s">
        <v>38</v>
      </c>
      <c r="O55" s="39"/>
      <c r="P55" s="40" t="s">
        <v>40</v>
      </c>
      <c r="Q55" s="40"/>
      <c r="R55" s="40" t="s">
        <v>41</v>
      </c>
      <c r="S55" s="27"/>
    </row>
    <row r="56" spans="1:26">
      <c r="A56" s="2"/>
      <c r="B56" s="2" t="s">
        <v>19</v>
      </c>
      <c r="C56" s="2" t="s">
        <v>20</v>
      </c>
      <c r="D56" s="2" t="s">
        <v>21</v>
      </c>
      <c r="E56" s="2" t="s">
        <v>22</v>
      </c>
      <c r="F56" s="2" t="s">
        <v>23</v>
      </c>
      <c r="G56" s="2" t="s">
        <v>24</v>
      </c>
      <c r="J56" s="8" t="s">
        <v>7</v>
      </c>
      <c r="K56" s="9">
        <f>SUMPRODUCT(B57:G62,B67:G72)</f>
        <v>23.2</v>
      </c>
      <c r="M56" s="27"/>
      <c r="N56" s="10" t="s">
        <v>44</v>
      </c>
      <c r="O56" s="10"/>
      <c r="P56" s="19">
        <f>B68+C67</f>
        <v>0</v>
      </c>
      <c r="Q56" s="19" t="s">
        <v>42</v>
      </c>
      <c r="R56" s="19">
        <v>1</v>
      </c>
      <c r="S56" s="27"/>
    </row>
    <row r="57" spans="1:26">
      <c r="A57" s="2" t="s">
        <v>19</v>
      </c>
      <c r="B57" s="5">
        <v>0</v>
      </c>
      <c r="C57" s="3">
        <v>2.69</v>
      </c>
      <c r="D57" s="3">
        <v>4.63</v>
      </c>
      <c r="E57" s="3">
        <v>7.38</v>
      </c>
      <c r="F57" s="3">
        <v>7.5</v>
      </c>
      <c r="G57" s="3">
        <v>9</v>
      </c>
      <c r="M57" s="27"/>
      <c r="N57" s="10" t="s">
        <v>39</v>
      </c>
      <c r="O57" s="10"/>
      <c r="P57" s="19">
        <f>D70+E69</f>
        <v>0</v>
      </c>
      <c r="Q57" s="19" t="s">
        <v>42</v>
      </c>
      <c r="R57" s="19">
        <v>1</v>
      </c>
      <c r="S57" s="27"/>
    </row>
    <row r="58" spans="1:26">
      <c r="A58" s="2" t="s">
        <v>20</v>
      </c>
      <c r="B58" s="3">
        <v>2.69</v>
      </c>
      <c r="C58" s="5">
        <v>0</v>
      </c>
      <c r="D58" s="3">
        <v>2.31</v>
      </c>
      <c r="E58" s="3">
        <v>5.13</v>
      </c>
      <c r="F58" s="3">
        <v>5</v>
      </c>
      <c r="G58" s="3">
        <v>6.63</v>
      </c>
      <c r="J58" s="29" t="s">
        <v>63</v>
      </c>
      <c r="K58" s="29">
        <v>18.829999999999998</v>
      </c>
      <c r="M58" s="27"/>
      <c r="N58" s="10" t="s">
        <v>43</v>
      </c>
      <c r="O58" s="10"/>
      <c r="P58" s="20">
        <f>F72+G71</f>
        <v>1</v>
      </c>
      <c r="Q58" s="19" t="s">
        <v>42</v>
      </c>
      <c r="R58" s="19">
        <v>1</v>
      </c>
      <c r="S58" s="27"/>
    </row>
    <row r="59" spans="1:26">
      <c r="A59" s="2" t="s">
        <v>21</v>
      </c>
      <c r="B59" s="3">
        <v>4.63</v>
      </c>
      <c r="C59" s="3">
        <v>2.31</v>
      </c>
      <c r="D59" s="5">
        <v>0</v>
      </c>
      <c r="E59" s="3">
        <v>2.88</v>
      </c>
      <c r="F59" s="3">
        <v>3</v>
      </c>
      <c r="G59" s="3">
        <v>4.4400000000000004</v>
      </c>
      <c r="M59" s="27"/>
      <c r="N59" s="10" t="s">
        <v>45</v>
      </c>
      <c r="O59" s="10"/>
      <c r="P59" s="20">
        <f>C67+G67+B68+G68+B72+C72</f>
        <v>0</v>
      </c>
      <c r="Q59" s="19" t="s">
        <v>42</v>
      </c>
      <c r="R59" s="19">
        <v>2</v>
      </c>
      <c r="S59" s="27"/>
    </row>
    <row r="60" spans="1:26">
      <c r="A60" s="2" t="s">
        <v>22</v>
      </c>
      <c r="B60" s="3">
        <v>7.38</v>
      </c>
      <c r="C60" s="3">
        <v>5.13</v>
      </c>
      <c r="D60" s="3">
        <v>2.88</v>
      </c>
      <c r="E60" s="5">
        <v>0</v>
      </c>
      <c r="F60" s="3">
        <v>1.69</v>
      </c>
      <c r="G60" s="3">
        <v>1.88</v>
      </c>
      <c r="M60" s="27"/>
      <c r="N60" s="10" t="s">
        <v>64</v>
      </c>
      <c r="O60" s="10"/>
      <c r="P60" s="20">
        <f>D67+C67+B69+C69+B68+D68</f>
        <v>2</v>
      </c>
      <c r="Q60" s="19" t="s">
        <v>42</v>
      </c>
      <c r="R60" s="19">
        <v>2</v>
      </c>
      <c r="S60" s="27"/>
    </row>
    <row r="61" spans="1:26">
      <c r="A61" s="2" t="s">
        <v>23</v>
      </c>
      <c r="B61" s="3">
        <v>7.5</v>
      </c>
      <c r="C61" s="3">
        <v>5</v>
      </c>
      <c r="D61" s="3">
        <v>3</v>
      </c>
      <c r="E61" s="3">
        <v>1.69</v>
      </c>
      <c r="F61" s="5">
        <v>0</v>
      </c>
      <c r="G61" s="3">
        <v>1.75</v>
      </c>
      <c r="M61" s="27"/>
      <c r="R61" s="14"/>
      <c r="S61" s="27"/>
    </row>
    <row r="62" spans="1:26">
      <c r="A62" s="2" t="s">
        <v>24</v>
      </c>
      <c r="B62" s="3">
        <v>9</v>
      </c>
      <c r="C62" s="3">
        <v>6.63</v>
      </c>
      <c r="D62" s="3">
        <v>4.4400000000000004</v>
      </c>
      <c r="E62" s="3">
        <v>1.88</v>
      </c>
      <c r="F62" s="3">
        <v>1.75</v>
      </c>
      <c r="G62" s="5">
        <v>0</v>
      </c>
      <c r="M62" s="27"/>
      <c r="R62" s="14"/>
      <c r="S62" s="27"/>
    </row>
    <row r="63" spans="1:26">
      <c r="M63" s="27"/>
      <c r="N63" s="14"/>
      <c r="R63" s="14"/>
      <c r="S63" s="27"/>
    </row>
    <row r="64" spans="1:26">
      <c r="M64" s="27"/>
      <c r="R64" s="14"/>
      <c r="S64" s="27"/>
    </row>
    <row r="65" spans="1:19">
      <c r="M65" s="27"/>
      <c r="R65" s="14"/>
      <c r="S65" s="27"/>
    </row>
    <row r="66" spans="1:19">
      <c r="A66" s="2"/>
      <c r="B66" s="2" t="s">
        <v>19</v>
      </c>
      <c r="C66" s="2" t="s">
        <v>20</v>
      </c>
      <c r="D66" s="2" t="s">
        <v>21</v>
      </c>
      <c r="E66" s="2" t="s">
        <v>22</v>
      </c>
      <c r="F66" s="2" t="s">
        <v>23</v>
      </c>
      <c r="G66" s="2" t="s">
        <v>24</v>
      </c>
      <c r="H66" s="1" t="s">
        <v>5</v>
      </c>
      <c r="M66" s="27"/>
      <c r="R66" s="14"/>
      <c r="S66" s="27"/>
    </row>
    <row r="67" spans="1:19">
      <c r="A67" s="2" t="s">
        <v>19</v>
      </c>
      <c r="B67" s="6">
        <v>0</v>
      </c>
      <c r="C67" s="4">
        <v>0</v>
      </c>
      <c r="D67" s="4">
        <v>0</v>
      </c>
      <c r="E67" s="4">
        <v>0</v>
      </c>
      <c r="F67" s="4">
        <v>1</v>
      </c>
      <c r="G67" s="4">
        <v>0</v>
      </c>
      <c r="H67" s="7">
        <f t="shared" ref="H67:H72" si="2">SUM(B67:G67)</f>
        <v>1</v>
      </c>
      <c r="M67" s="27"/>
      <c r="R67" s="14"/>
      <c r="S67" s="27"/>
    </row>
    <row r="68" spans="1:19">
      <c r="A68" s="2" t="s">
        <v>20</v>
      </c>
      <c r="B68" s="4">
        <v>0</v>
      </c>
      <c r="C68" s="6">
        <v>0</v>
      </c>
      <c r="D68" s="4">
        <v>1</v>
      </c>
      <c r="E68" s="4">
        <v>0</v>
      </c>
      <c r="F68" s="4">
        <v>0</v>
      </c>
      <c r="G68" s="4">
        <v>0</v>
      </c>
      <c r="H68" s="7">
        <f t="shared" si="2"/>
        <v>1</v>
      </c>
      <c r="M68" s="27"/>
      <c r="R68" s="14"/>
      <c r="S68" s="27"/>
    </row>
    <row r="69" spans="1:19">
      <c r="A69" s="2" t="s">
        <v>21</v>
      </c>
      <c r="B69" s="4">
        <v>1</v>
      </c>
      <c r="C69" s="4">
        <v>0</v>
      </c>
      <c r="D69" s="6">
        <v>0</v>
      </c>
      <c r="E69" s="4">
        <v>0</v>
      </c>
      <c r="F69" s="4">
        <v>0</v>
      </c>
      <c r="G69" s="4">
        <v>0</v>
      </c>
      <c r="H69" s="7">
        <f t="shared" si="2"/>
        <v>1</v>
      </c>
      <c r="M69" s="27"/>
      <c r="R69" s="14"/>
      <c r="S69" s="27"/>
    </row>
    <row r="70" spans="1:19">
      <c r="A70" s="2" t="s">
        <v>22</v>
      </c>
      <c r="B70" s="4">
        <v>0</v>
      </c>
      <c r="C70" s="4">
        <v>1</v>
      </c>
      <c r="D70" s="4">
        <v>0</v>
      </c>
      <c r="E70" s="6">
        <v>0</v>
      </c>
      <c r="F70" s="4">
        <v>0</v>
      </c>
      <c r="G70" s="4">
        <v>0</v>
      </c>
      <c r="H70" s="7">
        <f t="shared" si="2"/>
        <v>1</v>
      </c>
      <c r="M70" s="27"/>
      <c r="R70" s="14"/>
      <c r="S70" s="27"/>
    </row>
    <row r="71" spans="1:19">
      <c r="A71" s="2" t="s">
        <v>23</v>
      </c>
      <c r="B71" s="4">
        <v>0</v>
      </c>
      <c r="C71" s="4">
        <v>0</v>
      </c>
      <c r="D71" s="4">
        <v>0</v>
      </c>
      <c r="E71" s="4">
        <v>0</v>
      </c>
      <c r="F71" s="6">
        <v>0</v>
      </c>
      <c r="G71" s="4">
        <v>1</v>
      </c>
      <c r="H71" s="7">
        <f t="shared" si="2"/>
        <v>1</v>
      </c>
      <c r="M71" s="27"/>
      <c r="R71" s="14"/>
      <c r="S71" s="27"/>
    </row>
    <row r="72" spans="1:19">
      <c r="A72" s="2" t="s">
        <v>24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6">
        <v>0</v>
      </c>
      <c r="H72" s="7">
        <f t="shared" si="2"/>
        <v>1</v>
      </c>
      <c r="M72" s="27"/>
      <c r="R72" s="14"/>
      <c r="S72" s="27"/>
    </row>
    <row r="73" spans="1:19">
      <c r="A73" s="1" t="s">
        <v>5</v>
      </c>
      <c r="B73" s="7">
        <f t="shared" ref="B73:G73" si="3">SUM(B67:B72)</f>
        <v>1</v>
      </c>
      <c r="C73" s="7">
        <f t="shared" si="3"/>
        <v>1</v>
      </c>
      <c r="D73" s="7">
        <f t="shared" si="3"/>
        <v>1</v>
      </c>
      <c r="E73" s="7">
        <f t="shared" si="3"/>
        <v>1</v>
      </c>
      <c r="F73" s="7">
        <f t="shared" si="3"/>
        <v>1</v>
      </c>
      <c r="G73" s="7">
        <f t="shared" si="3"/>
        <v>1</v>
      </c>
      <c r="H73" s="7"/>
      <c r="M73" s="27"/>
      <c r="R73" s="14"/>
      <c r="S73" s="27"/>
    </row>
    <row r="74" spans="1:19">
      <c r="M74" s="27"/>
      <c r="R74" s="14"/>
      <c r="S74" s="27"/>
    </row>
    <row r="75" spans="1:19">
      <c r="M75" s="27"/>
      <c r="R75" s="14"/>
      <c r="S75" s="27"/>
    </row>
    <row r="76" spans="1:19">
      <c r="A76" s="10" t="s">
        <v>8</v>
      </c>
      <c r="B76" s="10"/>
      <c r="C76" s="10"/>
      <c r="E76" s="35" t="s">
        <v>61</v>
      </c>
      <c r="F76" s="30" t="s">
        <v>20</v>
      </c>
      <c r="G76" s="28" t="s">
        <v>46</v>
      </c>
      <c r="H76" s="28" t="s">
        <v>19</v>
      </c>
      <c r="I76" s="28" t="s">
        <v>23</v>
      </c>
      <c r="J76" s="28" t="s">
        <v>24</v>
      </c>
      <c r="K76" s="28" t="s">
        <v>22</v>
      </c>
      <c r="L76" s="30" t="s">
        <v>20</v>
      </c>
      <c r="M76" s="27"/>
      <c r="R76" s="14"/>
      <c r="S76" s="27"/>
    </row>
    <row r="77" spans="1:19">
      <c r="A77" s="10" t="s">
        <v>9</v>
      </c>
      <c r="B77" s="10"/>
      <c r="C77" s="10"/>
      <c r="M77" s="27"/>
      <c r="R77" s="14"/>
      <c r="S77" s="27"/>
    </row>
    <row r="78" spans="1:19">
      <c r="A78" s="10" t="s">
        <v>10</v>
      </c>
      <c r="B78" s="10"/>
      <c r="C78" s="10"/>
      <c r="M78" s="27"/>
      <c r="R78" s="14"/>
      <c r="S78" s="27"/>
    </row>
    <row r="79" spans="1:19">
      <c r="A79" s="10" t="s">
        <v>11</v>
      </c>
      <c r="B79" s="10"/>
      <c r="C79" s="10"/>
      <c r="M79" s="27"/>
      <c r="R79" s="14"/>
      <c r="S79" s="27"/>
    </row>
    <row r="80" spans="1:19">
      <c r="A80" s="10" t="s">
        <v>12</v>
      </c>
      <c r="B80" s="10"/>
      <c r="C80" s="10"/>
      <c r="M80" s="27"/>
      <c r="R80" s="14"/>
      <c r="S80" s="27"/>
    </row>
    <row r="81" spans="1:19">
      <c r="M81" s="27"/>
      <c r="R81" s="14"/>
      <c r="S81" s="27"/>
    </row>
    <row r="82" spans="1:19">
      <c r="M82" s="27"/>
      <c r="R82" s="14"/>
      <c r="S82" s="27"/>
    </row>
    <row r="83" spans="1:19" ht="34">
      <c r="A83" s="38" t="s">
        <v>34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>
      <c r="A85" t="s">
        <v>6</v>
      </c>
      <c r="M85" s="27"/>
      <c r="N85" s="39" t="s">
        <v>38</v>
      </c>
      <c r="O85" s="39"/>
      <c r="P85" s="40" t="s">
        <v>40</v>
      </c>
      <c r="Q85" s="40"/>
      <c r="R85" s="40" t="s">
        <v>41</v>
      </c>
      <c r="S85" s="27"/>
    </row>
    <row r="86" spans="1:19">
      <c r="A86" s="2"/>
      <c r="B86" s="2" t="s">
        <v>25</v>
      </c>
      <c r="C86" s="2" t="s">
        <v>0</v>
      </c>
      <c r="D86" s="2" t="s">
        <v>1</v>
      </c>
      <c r="E86" s="2" t="s">
        <v>2</v>
      </c>
      <c r="F86" s="2" t="s">
        <v>3</v>
      </c>
      <c r="G86" s="2" t="s">
        <v>4</v>
      </c>
      <c r="J86" s="8" t="s">
        <v>7</v>
      </c>
      <c r="K86" s="9">
        <f>SUMPRODUCT(B87:G92,B97:G102)</f>
        <v>25.699999999999996</v>
      </c>
      <c r="M86" s="27"/>
      <c r="N86" s="10" t="s">
        <v>44</v>
      </c>
      <c r="O86" s="10"/>
      <c r="P86" s="20">
        <f>B98+C97</f>
        <v>0</v>
      </c>
      <c r="Q86" s="19" t="s">
        <v>42</v>
      </c>
      <c r="R86" s="19">
        <v>1</v>
      </c>
      <c r="S86" s="27"/>
    </row>
    <row r="87" spans="1:19">
      <c r="A87" s="2" t="s">
        <v>25</v>
      </c>
      <c r="B87" s="5">
        <v>0</v>
      </c>
      <c r="C87" s="3">
        <v>3.56</v>
      </c>
      <c r="D87" s="3">
        <v>5.63</v>
      </c>
      <c r="E87" s="3">
        <v>7.38</v>
      </c>
      <c r="F87" s="3">
        <v>9.75</v>
      </c>
      <c r="G87" s="3">
        <v>9.81</v>
      </c>
      <c r="M87" s="27"/>
      <c r="N87" s="10" t="s">
        <v>39</v>
      </c>
      <c r="O87" s="10"/>
      <c r="P87" s="20">
        <f>D100+E99</f>
        <v>0</v>
      </c>
      <c r="Q87" s="19" t="s">
        <v>42</v>
      </c>
      <c r="R87" s="19">
        <v>1</v>
      </c>
      <c r="S87" s="27"/>
    </row>
    <row r="88" spans="1:19">
      <c r="A88" s="2" t="s">
        <v>0</v>
      </c>
      <c r="B88" s="3">
        <v>3.56</v>
      </c>
      <c r="C88" s="5">
        <v>0</v>
      </c>
      <c r="D88" s="3">
        <v>2.25</v>
      </c>
      <c r="E88" s="3">
        <v>3.81</v>
      </c>
      <c r="F88" s="3">
        <v>6.31</v>
      </c>
      <c r="G88" s="3">
        <v>6.38</v>
      </c>
      <c r="J88" s="29" t="s">
        <v>63</v>
      </c>
      <c r="K88" s="29">
        <v>21.2</v>
      </c>
      <c r="M88" s="27"/>
      <c r="N88" s="10" t="s">
        <v>43</v>
      </c>
      <c r="O88" s="10"/>
      <c r="P88" s="19">
        <f>F102+G101</f>
        <v>1</v>
      </c>
      <c r="Q88" s="19" t="s">
        <v>42</v>
      </c>
      <c r="R88" s="19">
        <v>1</v>
      </c>
      <c r="S88" s="27"/>
    </row>
    <row r="89" spans="1:19">
      <c r="A89" s="2" t="s">
        <v>1</v>
      </c>
      <c r="B89" s="3">
        <v>5.63</v>
      </c>
      <c r="C89" s="3">
        <v>2.25</v>
      </c>
      <c r="D89" s="5">
        <v>0</v>
      </c>
      <c r="E89" s="3">
        <v>1.94</v>
      </c>
      <c r="F89" s="3">
        <v>4.38</v>
      </c>
      <c r="G89" s="3">
        <v>4.1900000000000004</v>
      </c>
      <c r="M89" s="27"/>
      <c r="N89" s="10" t="s">
        <v>45</v>
      </c>
      <c r="O89" s="10"/>
      <c r="P89" s="19">
        <f>C97+G97+B98+G98+B102+C102</f>
        <v>0</v>
      </c>
      <c r="Q89" s="19" t="s">
        <v>42</v>
      </c>
      <c r="R89" s="19">
        <v>2</v>
      </c>
      <c r="S89" s="27"/>
    </row>
    <row r="90" spans="1:19">
      <c r="A90" s="2" t="s">
        <v>2</v>
      </c>
      <c r="B90" s="3">
        <v>7.38</v>
      </c>
      <c r="C90" s="3">
        <v>3.81</v>
      </c>
      <c r="D90" s="3">
        <v>1.94</v>
      </c>
      <c r="E90" s="5">
        <v>0</v>
      </c>
      <c r="F90" s="3">
        <v>2.38</v>
      </c>
      <c r="G90" s="3">
        <v>2.63</v>
      </c>
      <c r="M90" s="27"/>
      <c r="N90" s="10" t="s">
        <v>67</v>
      </c>
      <c r="O90" s="10"/>
      <c r="P90" s="20">
        <f>D97+C97+B99+C99+B98+D98</f>
        <v>2</v>
      </c>
      <c r="Q90" s="19" t="s">
        <v>42</v>
      </c>
      <c r="R90" s="19">
        <v>2</v>
      </c>
      <c r="S90" s="27"/>
    </row>
    <row r="91" spans="1:19">
      <c r="A91" s="2" t="s">
        <v>3</v>
      </c>
      <c r="B91" s="3">
        <v>9.75</v>
      </c>
      <c r="C91" s="3">
        <v>6.31</v>
      </c>
      <c r="D91" s="3">
        <v>4.38</v>
      </c>
      <c r="E91" s="3">
        <v>2.38</v>
      </c>
      <c r="F91" s="5">
        <v>0</v>
      </c>
      <c r="G91" s="3">
        <v>1.63</v>
      </c>
      <c r="M91" s="27"/>
      <c r="R91" s="14"/>
      <c r="S91" s="27"/>
    </row>
    <row r="92" spans="1:19">
      <c r="A92" s="2" t="s">
        <v>4</v>
      </c>
      <c r="B92" s="3">
        <v>9.81</v>
      </c>
      <c r="C92" s="3">
        <v>6.38</v>
      </c>
      <c r="D92" s="3">
        <v>4.1900000000000004</v>
      </c>
      <c r="E92" s="3">
        <v>2.63</v>
      </c>
      <c r="F92" s="3">
        <v>1.63</v>
      </c>
      <c r="G92" s="5">
        <v>0</v>
      </c>
      <c r="M92" s="27"/>
      <c r="R92" s="14"/>
      <c r="S92" s="27"/>
    </row>
    <row r="93" spans="1:19">
      <c r="M93" s="27"/>
      <c r="R93" s="14"/>
      <c r="S93" s="27"/>
    </row>
    <row r="94" spans="1:19">
      <c r="M94" s="27"/>
      <c r="N94" s="14"/>
      <c r="R94" s="14"/>
      <c r="S94" s="27"/>
    </row>
    <row r="95" spans="1:19">
      <c r="M95" s="27"/>
      <c r="R95" s="14"/>
      <c r="S95" s="27"/>
    </row>
    <row r="96" spans="1:19">
      <c r="A96" s="2"/>
      <c r="B96" s="2" t="s">
        <v>25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1" t="s">
        <v>5</v>
      </c>
      <c r="M96" s="27"/>
      <c r="R96" s="14"/>
      <c r="S96" s="27"/>
    </row>
    <row r="97" spans="1:19">
      <c r="A97" s="2" t="s">
        <v>25</v>
      </c>
      <c r="B97" s="6">
        <v>0</v>
      </c>
      <c r="C97" s="4">
        <v>0</v>
      </c>
      <c r="D97" s="4">
        <v>0</v>
      </c>
      <c r="E97" s="4">
        <v>0</v>
      </c>
      <c r="F97" s="4">
        <v>1</v>
      </c>
      <c r="G97" s="4">
        <v>0</v>
      </c>
      <c r="H97" s="7">
        <f t="shared" ref="H97:H102" si="4">SUM(B97:G97)</f>
        <v>1</v>
      </c>
      <c r="M97" s="27"/>
      <c r="R97" s="14"/>
      <c r="S97" s="27"/>
    </row>
    <row r="98" spans="1:19">
      <c r="A98" s="2" t="s">
        <v>0</v>
      </c>
      <c r="B98" s="4">
        <v>0</v>
      </c>
      <c r="C98" s="6">
        <v>0</v>
      </c>
      <c r="D98" s="4">
        <v>1</v>
      </c>
      <c r="E98" s="4">
        <v>0</v>
      </c>
      <c r="F98" s="4">
        <v>0</v>
      </c>
      <c r="G98" s="4">
        <v>0</v>
      </c>
      <c r="H98" s="7">
        <f t="shared" si="4"/>
        <v>1</v>
      </c>
      <c r="M98" s="27"/>
      <c r="R98" s="14"/>
      <c r="S98" s="27"/>
    </row>
    <row r="99" spans="1:19">
      <c r="A99" s="2" t="s">
        <v>1</v>
      </c>
      <c r="B99" s="4">
        <v>1</v>
      </c>
      <c r="C99" s="4">
        <v>0</v>
      </c>
      <c r="D99" s="6">
        <v>0</v>
      </c>
      <c r="E99" s="4">
        <v>0</v>
      </c>
      <c r="F99" s="4">
        <v>0</v>
      </c>
      <c r="G99" s="4">
        <v>0</v>
      </c>
      <c r="H99" s="7">
        <f t="shared" si="4"/>
        <v>1</v>
      </c>
      <c r="M99" s="27"/>
      <c r="R99" s="14"/>
      <c r="S99" s="27"/>
    </row>
    <row r="100" spans="1:19">
      <c r="A100" s="2" t="s">
        <v>2</v>
      </c>
      <c r="B100" s="4">
        <v>0</v>
      </c>
      <c r="C100" s="4">
        <v>1</v>
      </c>
      <c r="D100" s="4">
        <v>0</v>
      </c>
      <c r="E100" s="6">
        <v>0</v>
      </c>
      <c r="F100" s="4">
        <v>0</v>
      </c>
      <c r="G100" s="4">
        <v>0</v>
      </c>
      <c r="H100" s="7">
        <f t="shared" si="4"/>
        <v>1</v>
      </c>
      <c r="M100" s="27"/>
      <c r="R100" s="14"/>
      <c r="S100" s="27"/>
    </row>
    <row r="101" spans="1:19">
      <c r="A101" s="2" t="s">
        <v>3</v>
      </c>
      <c r="B101" s="4">
        <v>0</v>
      </c>
      <c r="C101" s="4">
        <v>0</v>
      </c>
      <c r="D101" s="4">
        <v>0</v>
      </c>
      <c r="E101" s="4">
        <v>0</v>
      </c>
      <c r="F101" s="6">
        <v>0</v>
      </c>
      <c r="G101" s="4">
        <v>1</v>
      </c>
      <c r="H101" s="7">
        <f t="shared" si="4"/>
        <v>1</v>
      </c>
      <c r="M101" s="27"/>
      <c r="R101" s="14"/>
      <c r="S101" s="27"/>
    </row>
    <row r="102" spans="1:19">
      <c r="A102" s="2" t="s">
        <v>4</v>
      </c>
      <c r="B102" s="4">
        <v>0</v>
      </c>
      <c r="C102" s="4">
        <v>0</v>
      </c>
      <c r="D102" s="4">
        <v>0</v>
      </c>
      <c r="E102" s="4">
        <v>1</v>
      </c>
      <c r="F102" s="4">
        <v>0</v>
      </c>
      <c r="G102" s="6">
        <v>0</v>
      </c>
      <c r="H102" s="7">
        <f t="shared" si="4"/>
        <v>1</v>
      </c>
      <c r="M102" s="27"/>
      <c r="R102" s="14"/>
      <c r="S102" s="27"/>
    </row>
    <row r="103" spans="1:19">
      <c r="A103" s="1" t="s">
        <v>5</v>
      </c>
      <c r="B103" s="7">
        <f t="shared" ref="B103:G103" si="5">SUM(B97:B102)</f>
        <v>1</v>
      </c>
      <c r="C103" s="7">
        <f t="shared" si="5"/>
        <v>1</v>
      </c>
      <c r="D103" s="7">
        <f t="shared" si="5"/>
        <v>1</v>
      </c>
      <c r="E103" s="7">
        <f t="shared" si="5"/>
        <v>1</v>
      </c>
      <c r="F103" s="7">
        <f t="shared" si="5"/>
        <v>1</v>
      </c>
      <c r="G103" s="7">
        <f t="shared" si="5"/>
        <v>1</v>
      </c>
      <c r="H103" s="7"/>
      <c r="M103" s="27"/>
      <c r="R103" s="14"/>
      <c r="S103" s="27"/>
    </row>
    <row r="104" spans="1:19">
      <c r="M104" s="27"/>
      <c r="R104" s="14"/>
      <c r="S104" s="27"/>
    </row>
    <row r="105" spans="1:19">
      <c r="M105" s="27"/>
      <c r="R105" s="14"/>
      <c r="S105" s="27"/>
    </row>
    <row r="106" spans="1:19">
      <c r="A106" s="10" t="s">
        <v>8</v>
      </c>
      <c r="B106" s="10"/>
      <c r="C106" s="10"/>
      <c r="E106" s="35" t="s">
        <v>61</v>
      </c>
      <c r="F106" s="28" t="s">
        <v>0</v>
      </c>
      <c r="G106" s="28" t="s">
        <v>1</v>
      </c>
      <c r="H106" s="28" t="s">
        <v>25</v>
      </c>
      <c r="I106" s="28" t="s">
        <v>3</v>
      </c>
      <c r="J106" s="28" t="s">
        <v>4</v>
      </c>
      <c r="K106" s="28" t="s">
        <v>2</v>
      </c>
      <c r="L106" s="28" t="s">
        <v>0</v>
      </c>
      <c r="M106" s="27"/>
      <c r="R106" s="14"/>
      <c r="S106" s="27"/>
    </row>
    <row r="107" spans="1:19">
      <c r="A107" s="10" t="s">
        <v>9</v>
      </c>
      <c r="B107" s="10"/>
      <c r="C107" s="10"/>
      <c r="M107" s="27"/>
      <c r="R107" s="14"/>
      <c r="S107" s="27"/>
    </row>
    <row r="108" spans="1:19">
      <c r="A108" s="10" t="s">
        <v>10</v>
      </c>
      <c r="B108" s="10"/>
      <c r="C108" s="10"/>
      <c r="M108" s="27"/>
      <c r="R108" s="14"/>
      <c r="S108" s="27"/>
    </row>
    <row r="109" spans="1:19">
      <c r="A109" s="10" t="s">
        <v>11</v>
      </c>
      <c r="B109" s="10"/>
      <c r="C109" s="10"/>
      <c r="M109" s="27"/>
      <c r="R109" s="14"/>
      <c r="S109" s="27"/>
    </row>
    <row r="110" spans="1:19">
      <c r="A110" s="10" t="s">
        <v>12</v>
      </c>
      <c r="B110" s="10"/>
      <c r="C110" s="10"/>
      <c r="M110" s="27"/>
      <c r="R110" s="14"/>
      <c r="S110" s="27"/>
    </row>
    <row r="111" spans="1:19">
      <c r="M111" s="27"/>
      <c r="R111" s="14"/>
      <c r="S111" s="27"/>
    </row>
    <row r="112" spans="1:19">
      <c r="M112" s="27"/>
      <c r="R112" s="14"/>
      <c r="S112" s="27"/>
    </row>
    <row r="113" spans="1:1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8F7B-60ED-184B-BDCC-2CC36FA9BCB2}">
  <sheetPr>
    <tabColor rgb="FF00B050"/>
  </sheetPr>
  <dimension ref="A1:Z114"/>
  <sheetViews>
    <sheetView topLeftCell="A16" workbookViewId="0">
      <selection activeCell="E46" sqref="E46:L46"/>
    </sheetView>
  </sheetViews>
  <sheetFormatPr baseColWidth="10" defaultRowHeight="16"/>
  <cols>
    <col min="15" max="15" width="17.1640625" customWidth="1"/>
    <col min="21" max="21" width="10.83203125" customWidth="1"/>
  </cols>
  <sheetData>
    <row r="1" spans="19:25" ht="17" thickBot="1"/>
    <row r="2" spans="19:25" ht="26">
      <c r="S2" s="42" t="s">
        <v>66</v>
      </c>
      <c r="T2" s="43"/>
      <c r="U2" s="44"/>
      <c r="V2" s="45"/>
      <c r="W2" s="45"/>
      <c r="X2" s="45"/>
      <c r="Y2" s="46"/>
    </row>
    <row r="3" spans="19:25">
      <c r="S3" s="47"/>
      <c r="T3" s="48"/>
      <c r="U3" s="48"/>
      <c r="V3" s="48"/>
      <c r="W3" s="48"/>
      <c r="X3" s="48"/>
      <c r="Y3" s="49"/>
    </row>
    <row r="4" spans="19:25">
      <c r="S4" s="50"/>
      <c r="T4" s="24" t="s">
        <v>26</v>
      </c>
      <c r="U4" s="24" t="s">
        <v>27</v>
      </c>
      <c r="V4" s="24" t="s">
        <v>28</v>
      </c>
      <c r="W4" s="24" t="s">
        <v>29</v>
      </c>
      <c r="X4" s="24" t="s">
        <v>30</v>
      </c>
      <c r="Y4" s="51" t="s">
        <v>31</v>
      </c>
    </row>
    <row r="5" spans="19:25">
      <c r="S5" s="52" t="s">
        <v>32</v>
      </c>
      <c r="T5" s="21" t="s">
        <v>13</v>
      </c>
      <c r="U5" s="22" t="s">
        <v>14</v>
      </c>
      <c r="V5" s="22" t="s">
        <v>17</v>
      </c>
      <c r="W5" s="22" t="s">
        <v>18</v>
      </c>
      <c r="X5" s="23" t="s">
        <v>16</v>
      </c>
      <c r="Y5" s="72" t="s">
        <v>15</v>
      </c>
    </row>
    <row r="6" spans="19:25">
      <c r="S6" s="52" t="s">
        <v>33</v>
      </c>
      <c r="T6" s="21" t="s">
        <v>19</v>
      </c>
      <c r="U6" s="22" t="s">
        <v>20</v>
      </c>
      <c r="V6" s="22" t="s">
        <v>23</v>
      </c>
      <c r="W6" s="22" t="s">
        <v>24</v>
      </c>
      <c r="X6" s="23" t="s">
        <v>22</v>
      </c>
      <c r="Y6" s="72" t="s">
        <v>21</v>
      </c>
    </row>
    <row r="7" spans="19:25">
      <c r="S7" s="52" t="s">
        <v>34</v>
      </c>
      <c r="T7" s="21" t="s">
        <v>25</v>
      </c>
      <c r="U7" s="22" t="s">
        <v>0</v>
      </c>
      <c r="V7" s="22" t="s">
        <v>2</v>
      </c>
      <c r="W7" s="22" t="s">
        <v>3</v>
      </c>
      <c r="X7" s="23" t="s">
        <v>4</v>
      </c>
      <c r="Y7" s="72" t="s">
        <v>1</v>
      </c>
    </row>
    <row r="8" spans="19:25">
      <c r="S8" s="47"/>
      <c r="T8" s="48"/>
      <c r="U8" s="48"/>
      <c r="V8" s="48"/>
      <c r="W8" s="48"/>
      <c r="X8" s="48"/>
      <c r="Y8" s="49"/>
    </row>
    <row r="9" spans="19:25">
      <c r="S9" s="47"/>
      <c r="T9" s="48"/>
      <c r="U9" s="48"/>
      <c r="V9" s="48"/>
      <c r="W9" s="48"/>
      <c r="X9" s="48"/>
      <c r="Y9" s="49"/>
    </row>
    <row r="10" spans="19:25">
      <c r="S10" s="53" t="s">
        <v>49</v>
      </c>
      <c r="T10" s="54"/>
      <c r="U10" s="54"/>
      <c r="V10" s="48"/>
      <c r="W10" s="48"/>
      <c r="X10" s="48"/>
      <c r="Y10" s="49"/>
    </row>
    <row r="11" spans="19:25">
      <c r="S11" s="47"/>
      <c r="T11" s="48"/>
      <c r="U11" s="48"/>
      <c r="V11" s="48"/>
      <c r="W11" s="48"/>
      <c r="X11" s="48"/>
      <c r="Y11" s="49"/>
    </row>
    <row r="12" spans="19:25">
      <c r="S12" s="55" t="s">
        <v>47</v>
      </c>
      <c r="T12" s="56"/>
      <c r="U12" s="56"/>
      <c r="V12" s="48"/>
      <c r="W12" s="48"/>
      <c r="X12" s="48"/>
      <c r="Y12" s="49"/>
    </row>
    <row r="13" spans="19:25">
      <c r="S13" s="47"/>
      <c r="T13" s="48"/>
      <c r="U13" s="48"/>
      <c r="V13" s="48"/>
      <c r="W13" s="48"/>
      <c r="X13" s="48"/>
      <c r="Y13" s="49"/>
    </row>
    <row r="14" spans="19:25">
      <c r="S14" s="57" t="s">
        <v>69</v>
      </c>
      <c r="T14" s="58"/>
      <c r="U14" s="58"/>
      <c r="V14" s="48"/>
      <c r="W14" s="48"/>
      <c r="X14" s="48"/>
      <c r="Y14" s="49"/>
    </row>
    <row r="15" spans="19:25">
      <c r="S15" s="47"/>
      <c r="T15" s="48"/>
      <c r="U15" s="48"/>
      <c r="V15" s="48"/>
      <c r="W15" s="48"/>
      <c r="X15" s="48"/>
      <c r="Y15" s="49"/>
    </row>
    <row r="16" spans="19:25">
      <c r="S16" s="59" t="s">
        <v>48</v>
      </c>
      <c r="T16" s="60"/>
      <c r="U16" s="60"/>
      <c r="V16" s="48"/>
      <c r="W16" s="48"/>
      <c r="X16" s="48"/>
      <c r="Y16" s="49"/>
    </row>
    <row r="17" spans="1:26">
      <c r="S17" s="47"/>
      <c r="T17" s="48"/>
      <c r="U17" s="48"/>
      <c r="V17" s="48"/>
      <c r="W17" s="48"/>
      <c r="X17" s="48"/>
      <c r="Y17" s="49"/>
    </row>
    <row r="18" spans="1:26" ht="17" thickBot="1">
      <c r="S18" s="61" t="s">
        <v>68</v>
      </c>
      <c r="T18" s="62"/>
      <c r="U18" s="62"/>
      <c r="V18" s="63"/>
      <c r="W18" s="63"/>
      <c r="X18" s="63"/>
      <c r="Y18" s="64"/>
    </row>
    <row r="21" spans="1:26" ht="26">
      <c r="U21" s="67" t="s">
        <v>88</v>
      </c>
      <c r="V21" s="68"/>
      <c r="W21" s="70"/>
      <c r="X21" s="69">
        <f>K26+K56+K86</f>
        <v>60.230000000000004</v>
      </c>
    </row>
    <row r="23" spans="1:26" ht="34">
      <c r="A23" s="37" t="s">
        <v>32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U23" s="32" t="s">
        <v>65</v>
      </c>
      <c r="V23" s="31"/>
      <c r="W23" s="31"/>
      <c r="X23" s="71"/>
    </row>
    <row r="24" spans="1:2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26">
      <c r="A25" t="s">
        <v>6</v>
      </c>
      <c r="M25" s="27"/>
      <c r="N25" s="39" t="s">
        <v>38</v>
      </c>
      <c r="O25" s="10"/>
      <c r="P25" s="40" t="s">
        <v>40</v>
      </c>
      <c r="Q25" s="40"/>
      <c r="R25" s="40" t="s">
        <v>41</v>
      </c>
      <c r="S25" s="27"/>
      <c r="U25" s="33" t="s">
        <v>59</v>
      </c>
      <c r="V25" s="33"/>
      <c r="W25" s="33" t="s">
        <v>60</v>
      </c>
      <c r="X25" s="33"/>
      <c r="Y25" s="33"/>
      <c r="Z25" s="33"/>
    </row>
    <row r="26" spans="1:26">
      <c r="A26" s="2"/>
      <c r="B26" s="2" t="s">
        <v>13</v>
      </c>
      <c r="C26" s="2" t="s">
        <v>14</v>
      </c>
      <c r="D26" s="2" t="s">
        <v>15</v>
      </c>
      <c r="E26" s="2" t="s">
        <v>16</v>
      </c>
      <c r="F26" s="2" t="s">
        <v>17</v>
      </c>
      <c r="G26" s="2" t="s">
        <v>18</v>
      </c>
      <c r="J26" s="8" t="s">
        <v>7</v>
      </c>
      <c r="K26" s="9">
        <f>SUMPRODUCT(B27:G32,B37:G42)</f>
        <v>20.2</v>
      </c>
      <c r="M26" s="27"/>
      <c r="N26" s="10" t="s">
        <v>44</v>
      </c>
      <c r="O26" s="10"/>
      <c r="P26" s="20">
        <f>B38+C37</f>
        <v>1</v>
      </c>
      <c r="Q26" s="19" t="s">
        <v>42</v>
      </c>
      <c r="R26" s="19">
        <v>1</v>
      </c>
      <c r="S26" s="27"/>
    </row>
    <row r="27" spans="1:26" ht="19">
      <c r="A27" s="2" t="s">
        <v>13</v>
      </c>
      <c r="B27" s="5">
        <v>0</v>
      </c>
      <c r="C27" s="3">
        <v>3.5</v>
      </c>
      <c r="D27" s="3">
        <v>5</v>
      </c>
      <c r="E27" s="3">
        <v>6</v>
      </c>
      <c r="F27" s="3">
        <v>7</v>
      </c>
      <c r="G27" s="3">
        <v>8</v>
      </c>
      <c r="M27" s="27"/>
      <c r="N27" s="10" t="s">
        <v>39</v>
      </c>
      <c r="O27" s="10"/>
      <c r="P27" s="20">
        <f>D40+E39</f>
        <v>1</v>
      </c>
      <c r="Q27" s="19" t="s">
        <v>42</v>
      </c>
      <c r="R27" s="19">
        <v>1</v>
      </c>
      <c r="S27" s="27"/>
      <c r="U27" s="34" t="s">
        <v>70</v>
      </c>
    </row>
    <row r="28" spans="1:26">
      <c r="A28" s="2" t="s">
        <v>14</v>
      </c>
      <c r="B28" s="3">
        <v>5</v>
      </c>
      <c r="C28" s="5">
        <v>0</v>
      </c>
      <c r="D28" s="3">
        <v>6</v>
      </c>
      <c r="E28" s="3">
        <v>7</v>
      </c>
      <c r="F28" s="3">
        <v>4.6900000000000004</v>
      </c>
      <c r="G28" s="3">
        <v>8</v>
      </c>
      <c r="J28" s="29" t="s">
        <v>63</v>
      </c>
      <c r="K28" s="29">
        <v>21.82</v>
      </c>
      <c r="M28" s="27"/>
      <c r="N28" s="10" t="s">
        <v>43</v>
      </c>
      <c r="O28" s="10"/>
      <c r="P28" s="20">
        <f>F42+G41</f>
        <v>1</v>
      </c>
      <c r="Q28" s="19" t="s">
        <v>42</v>
      </c>
      <c r="R28" s="19">
        <v>1</v>
      </c>
      <c r="S28" s="27"/>
    </row>
    <row r="29" spans="1:26">
      <c r="A29" s="2" t="s">
        <v>15</v>
      </c>
      <c r="B29" s="3">
        <v>3.63</v>
      </c>
      <c r="C29" s="3">
        <v>8</v>
      </c>
      <c r="D29" s="5">
        <v>0</v>
      </c>
      <c r="E29" s="3">
        <v>7</v>
      </c>
      <c r="F29" s="3">
        <v>6</v>
      </c>
      <c r="G29" s="3">
        <v>5</v>
      </c>
      <c r="M29" s="27"/>
      <c r="N29" s="10" t="s">
        <v>45</v>
      </c>
      <c r="O29" s="10"/>
      <c r="P29" s="20">
        <f>C37+G37+B38+G38+B42+C42</f>
        <v>1</v>
      </c>
      <c r="Q29" s="19" t="s">
        <v>42</v>
      </c>
      <c r="R29" s="19">
        <v>2</v>
      </c>
      <c r="S29" s="27"/>
      <c r="U29" t="s">
        <v>72</v>
      </c>
      <c r="X29" s="19" t="s">
        <v>40</v>
      </c>
      <c r="Y29" s="19"/>
      <c r="Z29" s="19" t="s">
        <v>41</v>
      </c>
    </row>
    <row r="30" spans="1:26">
      <c r="A30" s="2" t="s">
        <v>16</v>
      </c>
      <c r="B30" s="3">
        <v>8</v>
      </c>
      <c r="C30" s="3">
        <v>7</v>
      </c>
      <c r="D30" s="3">
        <v>2.25</v>
      </c>
      <c r="E30" s="5">
        <v>0</v>
      </c>
      <c r="F30" s="3">
        <v>6</v>
      </c>
      <c r="G30" s="3">
        <v>5</v>
      </c>
      <c r="M30" s="27"/>
      <c r="N30" s="10" t="s">
        <v>62</v>
      </c>
      <c r="O30" s="10"/>
      <c r="P30" s="20">
        <f>C37+D37+G37+B38+D38+G38+B39+C39+G39+B42+C42+D42</f>
        <v>2</v>
      </c>
      <c r="Q30" s="19" t="s">
        <v>42</v>
      </c>
      <c r="R30" s="19">
        <v>3</v>
      </c>
      <c r="S30" s="27"/>
      <c r="U30" t="s">
        <v>71</v>
      </c>
      <c r="X30" s="20">
        <f>B68+D68+E68+F68+G68+B99+C99+E99+F99+G99</f>
        <v>2</v>
      </c>
      <c r="Y30" s="19" t="s">
        <v>42</v>
      </c>
      <c r="Z30" s="19">
        <v>1</v>
      </c>
    </row>
    <row r="31" spans="1:26">
      <c r="A31" s="2" t="s">
        <v>17</v>
      </c>
      <c r="B31" s="3">
        <v>4</v>
      </c>
      <c r="C31" s="3">
        <v>5</v>
      </c>
      <c r="D31" s="3">
        <v>6</v>
      </c>
      <c r="E31" s="3">
        <v>7</v>
      </c>
      <c r="F31" s="5">
        <v>0</v>
      </c>
      <c r="G31" s="3">
        <v>1.88</v>
      </c>
      <c r="M31" s="27"/>
      <c r="N31" s="10" t="s">
        <v>89</v>
      </c>
      <c r="O31" s="10"/>
      <c r="P31" s="20">
        <f>C37+D37+B38+D38+B39+C39</f>
        <v>2</v>
      </c>
      <c r="Q31" s="19" t="s">
        <v>42</v>
      </c>
      <c r="R31" s="19">
        <v>2</v>
      </c>
      <c r="S31" s="27"/>
      <c r="U31" t="s">
        <v>73</v>
      </c>
      <c r="X31" s="20">
        <f>B71+C71+D71+E71+G71+B102+C102+D102+E102+F102</f>
        <v>2</v>
      </c>
      <c r="Y31" s="19" t="s">
        <v>42</v>
      </c>
      <c r="Z31" s="19">
        <v>1</v>
      </c>
    </row>
    <row r="32" spans="1:26">
      <c r="A32" s="2" t="s">
        <v>18</v>
      </c>
      <c r="B32" s="3">
        <v>8</v>
      </c>
      <c r="C32" s="3">
        <v>7</v>
      </c>
      <c r="D32" s="3">
        <v>6</v>
      </c>
      <c r="E32" s="3">
        <v>4.25</v>
      </c>
      <c r="F32" s="3">
        <v>5</v>
      </c>
      <c r="G32" s="5">
        <v>0</v>
      </c>
      <c r="M32" s="27"/>
      <c r="R32" s="14"/>
      <c r="S32" s="27"/>
      <c r="U32" t="s">
        <v>74</v>
      </c>
      <c r="X32" s="20">
        <f>B39+C39+E39+F39+G39+B71+C71+D71+E71+G71</f>
        <v>2</v>
      </c>
      <c r="Y32" s="19" t="s">
        <v>42</v>
      </c>
      <c r="Z32" s="19">
        <v>1</v>
      </c>
    </row>
    <row r="33" spans="1:26">
      <c r="A33" s="11"/>
      <c r="B33" s="12"/>
      <c r="C33" s="12"/>
      <c r="D33" s="12"/>
      <c r="E33" s="12"/>
      <c r="F33" s="12"/>
      <c r="G33" s="12"/>
      <c r="M33" s="27"/>
      <c r="N33" s="14"/>
      <c r="R33" s="14"/>
      <c r="S33" s="27"/>
      <c r="U33" t="s">
        <v>75</v>
      </c>
      <c r="X33" s="20">
        <f>B42+C42+D42+E42+F42+B99+C99+E99+F99+G99</f>
        <v>2</v>
      </c>
      <c r="Y33" s="19" t="s">
        <v>42</v>
      </c>
      <c r="Z33" s="19">
        <v>2</v>
      </c>
    </row>
    <row r="34" spans="1:26">
      <c r="M34" s="27"/>
      <c r="R34" s="14"/>
      <c r="S34" s="27"/>
      <c r="U34" t="s">
        <v>76</v>
      </c>
      <c r="X34" s="20">
        <f>B39+C39+E39+F39+G39+B102+C102+D102+E102+F102</f>
        <v>2</v>
      </c>
      <c r="Y34" s="19" t="s">
        <v>42</v>
      </c>
      <c r="Z34" s="19">
        <v>2</v>
      </c>
    </row>
    <row r="35" spans="1:26">
      <c r="M35" s="27"/>
      <c r="N35" s="14"/>
      <c r="R35" s="14"/>
      <c r="S35" s="27"/>
      <c r="U35" t="s">
        <v>77</v>
      </c>
      <c r="X35" s="20">
        <f>B70+C70+D70+F70+G70+B101+C101+D101+E101+G101</f>
        <v>2</v>
      </c>
      <c r="Y35" s="19" t="s">
        <v>42</v>
      </c>
      <c r="Z35" s="19">
        <v>2</v>
      </c>
    </row>
    <row r="36" spans="1:26">
      <c r="A36" s="2"/>
      <c r="B36" s="2" t="s">
        <v>13</v>
      </c>
      <c r="C36" s="2" t="s">
        <v>14</v>
      </c>
      <c r="D36" s="2" t="s">
        <v>15</v>
      </c>
      <c r="E36" s="2" t="s">
        <v>16</v>
      </c>
      <c r="F36" s="2" t="s">
        <v>17</v>
      </c>
      <c r="G36" s="2" t="s">
        <v>18</v>
      </c>
      <c r="H36" s="1" t="s">
        <v>5</v>
      </c>
      <c r="M36" s="27"/>
      <c r="R36" s="14"/>
      <c r="S36" s="27"/>
      <c r="U36" t="s">
        <v>78</v>
      </c>
      <c r="X36" s="20">
        <f>B69+C69+E69+F69+G69+B100+C100+D100+F100+G100</f>
        <v>2</v>
      </c>
      <c r="Y36" s="19" t="s">
        <v>42</v>
      </c>
      <c r="Z36" s="19">
        <v>2</v>
      </c>
    </row>
    <row r="37" spans="1:26">
      <c r="A37" s="2" t="s">
        <v>13</v>
      </c>
      <c r="B37" s="6">
        <v>0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7">
        <f t="shared" ref="H37:H42" si="0">SUM(B37:G37)</f>
        <v>1</v>
      </c>
      <c r="M37" s="27"/>
      <c r="R37" s="14"/>
      <c r="S37" s="27"/>
      <c r="U37" t="s">
        <v>79</v>
      </c>
      <c r="X37" s="20">
        <f>B42+C42+D42+E42+F42+B68+D68+E68+F68+G68</f>
        <v>2</v>
      </c>
      <c r="Y37" s="19" t="s">
        <v>42</v>
      </c>
      <c r="Z37" s="19">
        <v>2</v>
      </c>
    </row>
    <row r="38" spans="1:26">
      <c r="A38" s="2" t="s">
        <v>14</v>
      </c>
      <c r="B38" s="4">
        <v>0</v>
      </c>
      <c r="C38" s="6">
        <v>0</v>
      </c>
      <c r="D38" s="4">
        <v>0</v>
      </c>
      <c r="E38" s="4">
        <v>0</v>
      </c>
      <c r="F38" s="4">
        <v>1</v>
      </c>
      <c r="G38" s="4">
        <v>0</v>
      </c>
      <c r="H38" s="7">
        <f t="shared" si="0"/>
        <v>1</v>
      </c>
      <c r="M38" s="27"/>
      <c r="R38" s="14"/>
      <c r="S38" s="27"/>
      <c r="U38" t="s">
        <v>80</v>
      </c>
      <c r="X38" s="20">
        <f>B39+C39+E39+F39+G39+B71+C71+D71+E71+G71+B102+C102+D102+E102+F102</f>
        <v>3</v>
      </c>
      <c r="Y38" s="19" t="s">
        <v>42</v>
      </c>
      <c r="Z38" s="19">
        <v>3</v>
      </c>
    </row>
    <row r="39" spans="1:26">
      <c r="A39" s="2" t="s">
        <v>15</v>
      </c>
      <c r="B39" s="4">
        <v>1</v>
      </c>
      <c r="C39" s="4">
        <v>0</v>
      </c>
      <c r="D39" s="6">
        <v>0</v>
      </c>
      <c r="E39" s="4">
        <v>0</v>
      </c>
      <c r="F39" s="4">
        <v>0</v>
      </c>
      <c r="G39" s="4">
        <v>0</v>
      </c>
      <c r="H39" s="7">
        <f t="shared" si="0"/>
        <v>1</v>
      </c>
      <c r="M39" s="27"/>
      <c r="R39" s="14"/>
      <c r="S39" s="27"/>
      <c r="U39" t="s">
        <v>77</v>
      </c>
      <c r="X39" s="20">
        <f>B70+C70+D70+F70+G70+B101+C101+D101+E101+G101</f>
        <v>2</v>
      </c>
      <c r="Y39" s="19" t="s">
        <v>42</v>
      </c>
      <c r="Z39" s="19">
        <v>2</v>
      </c>
    </row>
    <row r="40" spans="1:26">
      <c r="A40" s="2" t="s">
        <v>16</v>
      </c>
      <c r="B40" s="4">
        <v>0</v>
      </c>
      <c r="C40" s="4">
        <v>0</v>
      </c>
      <c r="D40" s="4">
        <v>1</v>
      </c>
      <c r="E40" s="6">
        <v>0</v>
      </c>
      <c r="F40" s="4">
        <v>0</v>
      </c>
      <c r="G40" s="4">
        <v>0</v>
      </c>
      <c r="H40" s="7">
        <f t="shared" si="0"/>
        <v>1</v>
      </c>
      <c r="M40" s="27"/>
      <c r="R40" s="14"/>
      <c r="S40" s="27"/>
      <c r="U40" t="s">
        <v>78</v>
      </c>
      <c r="X40" s="20">
        <f>B69+C69+E69+F69+G69+B100+C100+D100+F100+G100</f>
        <v>2</v>
      </c>
      <c r="Y40" s="19" t="s">
        <v>42</v>
      </c>
      <c r="Z40" s="19">
        <v>2</v>
      </c>
    </row>
    <row r="41" spans="1:26">
      <c r="A41" s="2" t="s">
        <v>17</v>
      </c>
      <c r="B41" s="4">
        <v>0</v>
      </c>
      <c r="C41" s="4">
        <v>0</v>
      </c>
      <c r="D41" s="4">
        <v>0</v>
      </c>
      <c r="E41" s="4">
        <v>0</v>
      </c>
      <c r="F41" s="6">
        <v>0</v>
      </c>
      <c r="G41" s="4">
        <v>1</v>
      </c>
      <c r="H41" s="7">
        <f t="shared" si="0"/>
        <v>1</v>
      </c>
      <c r="M41" s="27"/>
      <c r="R41" s="14"/>
      <c r="S41" s="27"/>
      <c r="U41" t="s">
        <v>79</v>
      </c>
      <c r="X41" s="20">
        <f>B42+C42+D42+E42+F42+B68+D68+E68+F68+G68</f>
        <v>2</v>
      </c>
      <c r="Y41" s="19" t="s">
        <v>42</v>
      </c>
      <c r="Z41" s="19">
        <v>2</v>
      </c>
    </row>
    <row r="42" spans="1:26">
      <c r="A42" s="2" t="s">
        <v>18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6">
        <v>0</v>
      </c>
      <c r="H42" s="7">
        <f t="shared" si="0"/>
        <v>1</v>
      </c>
      <c r="M42" s="27"/>
      <c r="R42" s="14"/>
      <c r="S42" s="27"/>
    </row>
    <row r="43" spans="1:26">
      <c r="A43" s="1" t="s">
        <v>5</v>
      </c>
      <c r="B43" s="7">
        <f>SUM(B37:B42)</f>
        <v>1</v>
      </c>
      <c r="C43" s="7">
        <f t="shared" ref="C43:G43" si="1">SUM(C37:C42)</f>
        <v>1</v>
      </c>
      <c r="D43" s="7">
        <f t="shared" si="1"/>
        <v>1</v>
      </c>
      <c r="E43" s="7">
        <f t="shared" si="1"/>
        <v>1</v>
      </c>
      <c r="F43" s="7">
        <f t="shared" si="1"/>
        <v>1</v>
      </c>
      <c r="G43" s="7">
        <f t="shared" si="1"/>
        <v>1</v>
      </c>
      <c r="H43" s="7"/>
      <c r="M43" s="27"/>
      <c r="R43" s="14"/>
      <c r="S43" s="27"/>
    </row>
    <row r="44" spans="1:26">
      <c r="M44" s="27"/>
      <c r="R44" s="14"/>
      <c r="S44" s="27"/>
      <c r="U44" s="65" t="s">
        <v>87</v>
      </c>
      <c r="V44" s="65"/>
      <c r="W44" s="65"/>
      <c r="X44" s="65"/>
      <c r="Y44" s="65"/>
    </row>
    <row r="45" spans="1:26">
      <c r="M45" s="27"/>
      <c r="R45" s="14"/>
      <c r="S45" s="27"/>
    </row>
    <row r="46" spans="1:26">
      <c r="A46" s="10" t="s">
        <v>8</v>
      </c>
      <c r="B46" s="10"/>
      <c r="C46" s="10"/>
      <c r="E46" s="35" t="s">
        <v>61</v>
      </c>
      <c r="F46" s="28" t="s">
        <v>13</v>
      </c>
      <c r="G46" s="28" t="s">
        <v>14</v>
      </c>
      <c r="H46" s="28" t="s">
        <v>17</v>
      </c>
      <c r="I46" s="28" t="s">
        <v>18</v>
      </c>
      <c r="J46" s="28" t="s">
        <v>16</v>
      </c>
      <c r="K46" s="28" t="s">
        <v>15</v>
      </c>
      <c r="L46" s="28" t="s">
        <v>13</v>
      </c>
      <c r="M46" s="27"/>
      <c r="R46" s="14"/>
      <c r="S46" s="27"/>
      <c r="U46" t="s">
        <v>81</v>
      </c>
      <c r="X46" s="20">
        <f>B38+D38+E38+F38+G38+B70+C70+D70+F70+G70+B101+C101+D101+E101+G101</f>
        <v>3</v>
      </c>
      <c r="Y46" s="19" t="s">
        <v>42</v>
      </c>
      <c r="Z46" s="19">
        <v>3</v>
      </c>
    </row>
    <row r="47" spans="1:26">
      <c r="A47" s="10" t="s">
        <v>9</v>
      </c>
      <c r="B47" s="10"/>
      <c r="C47" s="10"/>
      <c r="M47" s="27"/>
      <c r="R47" s="14"/>
      <c r="S47" s="27"/>
      <c r="U47" t="s">
        <v>82</v>
      </c>
      <c r="X47" s="20">
        <f>B41+C41+D41+E41+G41+C67+D67+E67+F67+G67+B98+D98+E98+F98+G98</f>
        <v>3</v>
      </c>
      <c r="Y47" s="19" t="s">
        <v>42</v>
      </c>
      <c r="Z47" s="19">
        <v>3</v>
      </c>
    </row>
    <row r="48" spans="1:26">
      <c r="A48" s="10" t="s">
        <v>10</v>
      </c>
      <c r="B48" s="10"/>
      <c r="C48" s="10"/>
      <c r="M48" s="27"/>
      <c r="R48" s="14"/>
      <c r="S48" s="27"/>
      <c r="U48" t="s">
        <v>83</v>
      </c>
      <c r="X48" s="20">
        <f>C37+D37+E37+F37+G37+B69+C69+E69+F69+G69+B100+C100+D100+F100+G100</f>
        <v>3</v>
      </c>
      <c r="Y48" s="19" t="s">
        <v>42</v>
      </c>
      <c r="Z48" s="19">
        <v>3</v>
      </c>
    </row>
    <row r="49" spans="1:26">
      <c r="A49" s="10" t="s">
        <v>11</v>
      </c>
      <c r="B49" s="10"/>
      <c r="C49" s="10"/>
      <c r="M49" s="27"/>
      <c r="R49" s="14"/>
      <c r="S49" s="27"/>
      <c r="U49" t="s">
        <v>84</v>
      </c>
      <c r="X49" s="20">
        <f>B72+C72+D72+E72+F72+C97+D97+E97+F97+G97+B40+C40+D40+F40+G40</f>
        <v>3</v>
      </c>
      <c r="Y49" s="19" t="s">
        <v>42</v>
      </c>
      <c r="Z49" s="19">
        <v>3</v>
      </c>
    </row>
    <row r="50" spans="1:26">
      <c r="A50" s="10" t="s">
        <v>12</v>
      </c>
      <c r="B50" s="10"/>
      <c r="C50" s="10"/>
      <c r="M50" s="27"/>
      <c r="R50" s="14"/>
      <c r="S50" s="27"/>
      <c r="U50" t="s">
        <v>85</v>
      </c>
      <c r="X50" s="20">
        <f>B42+C42+D42+E42+F42+B68+D68+E68+F68+G68+B99+C99+E99+F99+G99</f>
        <v>3</v>
      </c>
      <c r="Y50" s="19" t="s">
        <v>42</v>
      </c>
      <c r="Z50" s="19">
        <v>3</v>
      </c>
    </row>
    <row r="51" spans="1:26">
      <c r="M51" s="27"/>
      <c r="R51" s="14"/>
      <c r="S51" s="27"/>
      <c r="U51" t="s">
        <v>86</v>
      </c>
      <c r="X51" s="20">
        <f>B39+C39+E39+F39+G39+B71+C71+D71+E71+G71+B102+C102+D102+E102+F102</f>
        <v>3</v>
      </c>
      <c r="Y51" s="19" t="s">
        <v>42</v>
      </c>
      <c r="Z51" s="19">
        <v>3</v>
      </c>
    </row>
    <row r="52" spans="1:26">
      <c r="M52" s="27"/>
      <c r="R52" s="14"/>
      <c r="S52" s="27"/>
    </row>
    <row r="53" spans="1:26" ht="34">
      <c r="A53" s="37" t="s">
        <v>33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26">
      <c r="A55" t="s">
        <v>6</v>
      </c>
      <c r="M55" s="27"/>
      <c r="N55" s="39" t="s">
        <v>38</v>
      </c>
      <c r="O55" s="39"/>
      <c r="P55" s="40" t="s">
        <v>40</v>
      </c>
      <c r="Q55" s="40"/>
      <c r="R55" s="40" t="s">
        <v>41</v>
      </c>
      <c r="S55" s="27"/>
    </row>
    <row r="56" spans="1:26">
      <c r="A56" s="2"/>
      <c r="B56" s="2" t="s">
        <v>19</v>
      </c>
      <c r="C56" s="2" t="s">
        <v>20</v>
      </c>
      <c r="D56" s="2" t="s">
        <v>21</v>
      </c>
      <c r="E56" s="2" t="s">
        <v>22</v>
      </c>
      <c r="F56" s="2" t="s">
        <v>23</v>
      </c>
      <c r="G56" s="2" t="s">
        <v>24</v>
      </c>
      <c r="J56" s="8" t="s">
        <v>7</v>
      </c>
      <c r="K56" s="9">
        <f>SUMPRODUCT(B57:G62,B67:G72)</f>
        <v>18.829999999999998</v>
      </c>
      <c r="M56" s="27"/>
      <c r="N56" s="10" t="s">
        <v>44</v>
      </c>
      <c r="O56" s="10"/>
      <c r="P56" s="19">
        <f>B68+C67</f>
        <v>1</v>
      </c>
      <c r="Q56" s="19" t="s">
        <v>42</v>
      </c>
      <c r="R56" s="19">
        <v>1</v>
      </c>
      <c r="S56" s="27"/>
    </row>
    <row r="57" spans="1:26">
      <c r="A57" s="2" t="s">
        <v>19</v>
      </c>
      <c r="B57" s="5">
        <v>0</v>
      </c>
      <c r="C57" s="3">
        <v>2.69</v>
      </c>
      <c r="D57" s="3">
        <v>5</v>
      </c>
      <c r="E57" s="3">
        <v>6</v>
      </c>
      <c r="F57" s="3">
        <v>7</v>
      </c>
      <c r="G57" s="3">
        <v>8</v>
      </c>
      <c r="M57" s="27"/>
      <c r="N57" s="10" t="s">
        <v>39</v>
      </c>
      <c r="O57" s="10"/>
      <c r="P57" s="19">
        <f>D70+E69</f>
        <v>1</v>
      </c>
      <c r="Q57" s="19" t="s">
        <v>42</v>
      </c>
      <c r="R57" s="19">
        <v>1</v>
      </c>
      <c r="S57" s="27"/>
    </row>
    <row r="58" spans="1:26">
      <c r="A58" s="2" t="s">
        <v>20</v>
      </c>
      <c r="B58" s="3">
        <v>6</v>
      </c>
      <c r="C58" s="5">
        <v>0</v>
      </c>
      <c r="D58" s="3">
        <v>7</v>
      </c>
      <c r="E58" s="3">
        <v>8</v>
      </c>
      <c r="F58" s="3">
        <v>5</v>
      </c>
      <c r="G58" s="3">
        <v>9</v>
      </c>
      <c r="J58" s="29" t="s">
        <v>63</v>
      </c>
      <c r="K58" s="29">
        <v>19.010000000000002</v>
      </c>
      <c r="M58" s="27"/>
      <c r="N58" s="10" t="s">
        <v>43</v>
      </c>
      <c r="O58" s="10"/>
      <c r="P58" s="20">
        <f>F72+G71</f>
        <v>1</v>
      </c>
      <c r="Q58" s="19" t="s">
        <v>42</v>
      </c>
      <c r="R58" s="19">
        <v>1</v>
      </c>
      <c r="S58" s="27"/>
    </row>
    <row r="59" spans="1:26">
      <c r="A59" s="2" t="s">
        <v>21</v>
      </c>
      <c r="B59" s="3">
        <v>4.63</v>
      </c>
      <c r="C59" s="3">
        <v>8</v>
      </c>
      <c r="D59" s="5">
        <v>0</v>
      </c>
      <c r="E59" s="3">
        <v>7</v>
      </c>
      <c r="F59" s="3">
        <v>6</v>
      </c>
      <c r="G59" s="3">
        <v>5</v>
      </c>
      <c r="M59" s="27"/>
      <c r="N59" s="10" t="s">
        <v>45</v>
      </c>
      <c r="O59" s="10"/>
      <c r="P59" s="20">
        <f>C67+G67+B68+G68+B72+C72</f>
        <v>1</v>
      </c>
      <c r="Q59" s="19" t="s">
        <v>42</v>
      </c>
      <c r="R59" s="19">
        <v>2</v>
      </c>
      <c r="S59" s="27"/>
    </row>
    <row r="60" spans="1:26">
      <c r="A60" s="2" t="s">
        <v>22</v>
      </c>
      <c r="B60" s="3">
        <v>8</v>
      </c>
      <c r="C60" s="3">
        <v>7</v>
      </c>
      <c r="D60" s="3">
        <v>2.88</v>
      </c>
      <c r="E60" s="5">
        <v>0</v>
      </c>
      <c r="F60" s="3">
        <v>6</v>
      </c>
      <c r="G60" s="3">
        <v>5</v>
      </c>
      <c r="M60" s="27"/>
      <c r="N60" s="10" t="s">
        <v>64</v>
      </c>
      <c r="O60" s="10"/>
      <c r="P60" s="20">
        <f>D67+C67+B69+C69+B68+D68</f>
        <v>2</v>
      </c>
      <c r="Q60" s="19" t="s">
        <v>42</v>
      </c>
      <c r="R60" s="19">
        <v>2</v>
      </c>
      <c r="S60" s="27"/>
    </row>
    <row r="61" spans="1:26">
      <c r="A61" s="2" t="s">
        <v>23</v>
      </c>
      <c r="B61" s="3">
        <v>9</v>
      </c>
      <c r="C61" s="3">
        <v>8</v>
      </c>
      <c r="D61" s="3">
        <v>7</v>
      </c>
      <c r="E61" s="3">
        <v>6</v>
      </c>
      <c r="F61" s="5">
        <v>0</v>
      </c>
      <c r="G61" s="3">
        <v>1.75</v>
      </c>
      <c r="M61" s="27"/>
      <c r="R61" s="14"/>
      <c r="S61" s="27"/>
    </row>
    <row r="62" spans="1:26">
      <c r="A62" s="2" t="s">
        <v>24</v>
      </c>
      <c r="B62" s="3">
        <v>8</v>
      </c>
      <c r="C62" s="3">
        <v>7</v>
      </c>
      <c r="D62" s="3">
        <v>6</v>
      </c>
      <c r="E62" s="3">
        <v>1.88</v>
      </c>
      <c r="F62" s="3">
        <v>5</v>
      </c>
      <c r="G62" s="5">
        <v>0</v>
      </c>
      <c r="M62" s="27"/>
      <c r="R62" s="14"/>
      <c r="S62" s="27"/>
    </row>
    <row r="63" spans="1:26">
      <c r="M63" s="27"/>
      <c r="N63" s="14"/>
      <c r="R63" s="14"/>
      <c r="S63" s="27"/>
    </row>
    <row r="64" spans="1:26">
      <c r="M64" s="27"/>
      <c r="R64" s="14"/>
      <c r="S64" s="27"/>
    </row>
    <row r="65" spans="1:19">
      <c r="M65" s="27"/>
      <c r="R65" s="14"/>
      <c r="S65" s="27"/>
    </row>
    <row r="66" spans="1:19">
      <c r="A66" s="2"/>
      <c r="B66" s="2" t="s">
        <v>19</v>
      </c>
      <c r="C66" s="2" t="s">
        <v>20</v>
      </c>
      <c r="D66" s="2" t="s">
        <v>21</v>
      </c>
      <c r="E66" s="2" t="s">
        <v>22</v>
      </c>
      <c r="F66" s="2" t="s">
        <v>23</v>
      </c>
      <c r="G66" s="2" t="s">
        <v>24</v>
      </c>
      <c r="H66" s="1" t="s">
        <v>5</v>
      </c>
      <c r="M66" s="27"/>
      <c r="R66" s="14"/>
      <c r="S66" s="27"/>
    </row>
    <row r="67" spans="1:19">
      <c r="A67" s="2" t="s">
        <v>19</v>
      </c>
      <c r="B67" s="6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7">
        <f t="shared" ref="H67:H72" si="2">SUM(B67:G67)</f>
        <v>1</v>
      </c>
      <c r="M67" s="27"/>
      <c r="R67" s="14"/>
      <c r="S67" s="27"/>
    </row>
    <row r="68" spans="1:19">
      <c r="A68" s="2" t="s">
        <v>20</v>
      </c>
      <c r="B68" s="4">
        <v>0</v>
      </c>
      <c r="C68" s="6">
        <v>0</v>
      </c>
      <c r="D68" s="4">
        <v>0</v>
      </c>
      <c r="E68" s="4">
        <v>0</v>
      </c>
      <c r="F68" s="4">
        <v>1</v>
      </c>
      <c r="G68" s="4">
        <v>0</v>
      </c>
      <c r="H68" s="7">
        <f t="shared" si="2"/>
        <v>1</v>
      </c>
      <c r="M68" s="27"/>
      <c r="R68" s="14"/>
      <c r="S68" s="27"/>
    </row>
    <row r="69" spans="1:19">
      <c r="A69" s="2" t="s">
        <v>21</v>
      </c>
      <c r="B69" s="4">
        <v>1</v>
      </c>
      <c r="C69" s="4">
        <v>0</v>
      </c>
      <c r="D69" s="6">
        <v>0</v>
      </c>
      <c r="E69" s="4">
        <v>0</v>
      </c>
      <c r="F69" s="4">
        <v>0</v>
      </c>
      <c r="G69" s="4">
        <v>0</v>
      </c>
      <c r="H69" s="7">
        <f t="shared" si="2"/>
        <v>1</v>
      </c>
      <c r="M69" s="27"/>
      <c r="R69" s="14"/>
      <c r="S69" s="27"/>
    </row>
    <row r="70" spans="1:19">
      <c r="A70" s="2" t="s">
        <v>22</v>
      </c>
      <c r="B70" s="4">
        <v>0</v>
      </c>
      <c r="C70" s="4">
        <v>0</v>
      </c>
      <c r="D70" s="4">
        <v>1</v>
      </c>
      <c r="E70" s="6">
        <v>0</v>
      </c>
      <c r="F70" s="4">
        <v>0</v>
      </c>
      <c r="G70" s="4">
        <v>0</v>
      </c>
      <c r="H70" s="7">
        <f t="shared" si="2"/>
        <v>1</v>
      </c>
      <c r="M70" s="27"/>
      <c r="R70" s="14"/>
      <c r="S70" s="27"/>
    </row>
    <row r="71" spans="1:19">
      <c r="A71" s="2" t="s">
        <v>23</v>
      </c>
      <c r="B71" s="4">
        <v>0</v>
      </c>
      <c r="C71" s="4">
        <v>0</v>
      </c>
      <c r="D71" s="4">
        <v>0</v>
      </c>
      <c r="E71" s="4">
        <v>0</v>
      </c>
      <c r="F71" s="6">
        <v>0</v>
      </c>
      <c r="G71" s="4">
        <v>1</v>
      </c>
      <c r="H71" s="7">
        <f t="shared" si="2"/>
        <v>1</v>
      </c>
      <c r="M71" s="27"/>
      <c r="R71" s="14"/>
      <c r="S71" s="27"/>
    </row>
    <row r="72" spans="1:19">
      <c r="A72" s="2" t="s">
        <v>24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6">
        <v>0</v>
      </c>
      <c r="H72" s="7">
        <f t="shared" si="2"/>
        <v>1</v>
      </c>
      <c r="M72" s="27"/>
      <c r="R72" s="14"/>
      <c r="S72" s="27"/>
    </row>
    <row r="73" spans="1:19">
      <c r="A73" s="1" t="s">
        <v>5</v>
      </c>
      <c r="B73" s="7">
        <f t="shared" ref="B73:G73" si="3">SUM(B67:B72)</f>
        <v>1</v>
      </c>
      <c r="C73" s="7">
        <f t="shared" si="3"/>
        <v>1</v>
      </c>
      <c r="D73" s="7">
        <f t="shared" si="3"/>
        <v>1</v>
      </c>
      <c r="E73" s="7">
        <f t="shared" si="3"/>
        <v>1</v>
      </c>
      <c r="F73" s="7">
        <f t="shared" si="3"/>
        <v>1</v>
      </c>
      <c r="G73" s="7">
        <f t="shared" si="3"/>
        <v>1</v>
      </c>
      <c r="H73" s="7"/>
      <c r="M73" s="27"/>
      <c r="R73" s="14"/>
      <c r="S73" s="27"/>
    </row>
    <row r="74" spans="1:19">
      <c r="M74" s="27"/>
      <c r="R74" s="14"/>
      <c r="S74" s="27"/>
    </row>
    <row r="75" spans="1:19">
      <c r="M75" s="27"/>
      <c r="R75" s="14"/>
      <c r="S75" s="27"/>
    </row>
    <row r="76" spans="1:19">
      <c r="A76" s="10" t="s">
        <v>8</v>
      </c>
      <c r="B76" s="10"/>
      <c r="C76" s="10"/>
      <c r="E76" s="35" t="s">
        <v>61</v>
      </c>
      <c r="F76" s="30" t="s">
        <v>19</v>
      </c>
      <c r="G76" s="28" t="s">
        <v>20</v>
      </c>
      <c r="H76" s="28" t="s">
        <v>23</v>
      </c>
      <c r="I76" s="28" t="s">
        <v>24</v>
      </c>
      <c r="J76" s="28" t="s">
        <v>22</v>
      </c>
      <c r="K76" s="28" t="s">
        <v>21</v>
      </c>
      <c r="L76" s="28" t="s">
        <v>19</v>
      </c>
      <c r="M76" s="27"/>
      <c r="R76" s="14"/>
      <c r="S76" s="27"/>
    </row>
    <row r="77" spans="1:19">
      <c r="A77" s="10" t="s">
        <v>9</v>
      </c>
      <c r="B77" s="10"/>
      <c r="C77" s="10"/>
      <c r="M77" s="27"/>
      <c r="R77" s="14"/>
      <c r="S77" s="27"/>
    </row>
    <row r="78" spans="1:19">
      <c r="A78" s="10" t="s">
        <v>10</v>
      </c>
      <c r="B78" s="10"/>
      <c r="C78" s="10"/>
      <c r="M78" s="27"/>
      <c r="R78" s="14"/>
      <c r="S78" s="27"/>
    </row>
    <row r="79" spans="1:19">
      <c r="A79" s="10" t="s">
        <v>11</v>
      </c>
      <c r="B79" s="10"/>
      <c r="C79" s="10"/>
      <c r="M79" s="27"/>
      <c r="R79" s="14"/>
      <c r="S79" s="27"/>
    </row>
    <row r="80" spans="1:19">
      <c r="A80" s="10" t="s">
        <v>12</v>
      </c>
      <c r="B80" s="10"/>
      <c r="C80" s="10"/>
      <c r="M80" s="27"/>
      <c r="R80" s="14"/>
      <c r="S80" s="27"/>
    </row>
    <row r="81" spans="1:19">
      <c r="M81" s="27"/>
      <c r="R81" s="14"/>
      <c r="S81" s="27"/>
    </row>
    <row r="82" spans="1:19">
      <c r="M82" s="27"/>
      <c r="R82" s="14"/>
      <c r="S82" s="27"/>
    </row>
    <row r="83" spans="1:19" ht="34">
      <c r="A83" s="38" t="s">
        <v>34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>
      <c r="A85" t="s">
        <v>6</v>
      </c>
      <c r="M85" s="27"/>
      <c r="N85" s="39" t="s">
        <v>38</v>
      </c>
      <c r="O85" s="39"/>
      <c r="P85" s="40" t="s">
        <v>40</v>
      </c>
      <c r="Q85" s="40"/>
      <c r="R85" s="40" t="s">
        <v>41</v>
      </c>
      <c r="S85" s="27"/>
    </row>
    <row r="86" spans="1:19">
      <c r="A86" s="2"/>
      <c r="B86" s="2" t="s">
        <v>25</v>
      </c>
      <c r="C86" s="2" t="s">
        <v>0</v>
      </c>
      <c r="D86" s="2" t="s">
        <v>1</v>
      </c>
      <c r="E86" s="2" t="s">
        <v>2</v>
      </c>
      <c r="F86" s="2" t="s">
        <v>3</v>
      </c>
      <c r="G86" s="2" t="s">
        <v>4</v>
      </c>
      <c r="J86" s="8" t="s">
        <v>7</v>
      </c>
      <c r="K86" s="9">
        <f>SUMPRODUCT(B87:G92,B97:G102)</f>
        <v>21.2</v>
      </c>
      <c r="M86" s="27"/>
      <c r="N86" s="10" t="s">
        <v>44</v>
      </c>
      <c r="O86" s="10"/>
      <c r="P86" s="20">
        <f>B98+C97</f>
        <v>1</v>
      </c>
      <c r="Q86" s="19" t="s">
        <v>42</v>
      </c>
      <c r="R86" s="19">
        <v>1</v>
      </c>
      <c r="S86" s="27"/>
    </row>
    <row r="87" spans="1:19">
      <c r="A87" s="2" t="s">
        <v>25</v>
      </c>
      <c r="B87" s="5">
        <v>0</v>
      </c>
      <c r="C87" s="3">
        <v>3.56</v>
      </c>
      <c r="D87" s="3">
        <v>6</v>
      </c>
      <c r="E87" s="3">
        <v>7</v>
      </c>
      <c r="F87" s="3">
        <v>8</v>
      </c>
      <c r="G87" s="3">
        <v>9</v>
      </c>
      <c r="M87" s="27"/>
      <c r="N87" s="10" t="s">
        <v>39</v>
      </c>
      <c r="O87" s="10"/>
      <c r="P87" s="20">
        <f>D100+E99</f>
        <v>0</v>
      </c>
      <c r="Q87" s="19" t="s">
        <v>42</v>
      </c>
      <c r="R87" s="19">
        <v>1</v>
      </c>
      <c r="S87" s="27"/>
    </row>
    <row r="88" spans="1:19">
      <c r="A88" s="2" t="s">
        <v>0</v>
      </c>
      <c r="B88" s="3">
        <v>5</v>
      </c>
      <c r="C88" s="5">
        <v>0</v>
      </c>
      <c r="D88" s="3">
        <v>6</v>
      </c>
      <c r="E88" s="3">
        <v>3.81</v>
      </c>
      <c r="F88" s="3">
        <v>7</v>
      </c>
      <c r="G88" s="3">
        <v>8</v>
      </c>
      <c r="J88" s="29" t="s">
        <v>63</v>
      </c>
      <c r="K88" s="29">
        <v>21.2</v>
      </c>
      <c r="M88" s="27"/>
      <c r="N88" s="10" t="s">
        <v>43</v>
      </c>
      <c r="O88" s="10"/>
      <c r="P88" s="19">
        <f>F102+G101</f>
        <v>1</v>
      </c>
      <c r="Q88" s="19" t="s">
        <v>42</v>
      </c>
      <c r="R88" s="19">
        <v>1</v>
      </c>
      <c r="S88" s="27"/>
    </row>
    <row r="89" spans="1:19">
      <c r="A89" s="2" t="s">
        <v>1</v>
      </c>
      <c r="B89" s="3">
        <v>5.63</v>
      </c>
      <c r="C89" s="3">
        <v>9</v>
      </c>
      <c r="D89" s="5">
        <v>0</v>
      </c>
      <c r="E89" s="3">
        <v>8</v>
      </c>
      <c r="F89" s="3">
        <v>7</v>
      </c>
      <c r="G89" s="3">
        <v>6</v>
      </c>
      <c r="M89" s="27"/>
      <c r="N89" s="10" t="s">
        <v>45</v>
      </c>
      <c r="O89" s="10"/>
      <c r="P89" s="19">
        <f>C97+G97+B98+G98+B102+C102</f>
        <v>1</v>
      </c>
      <c r="Q89" s="19" t="s">
        <v>42</v>
      </c>
      <c r="R89" s="19">
        <v>2</v>
      </c>
      <c r="S89" s="27"/>
    </row>
    <row r="90" spans="1:19">
      <c r="A90" s="2" t="s">
        <v>2</v>
      </c>
      <c r="B90" s="3">
        <v>9</v>
      </c>
      <c r="C90" s="3">
        <v>8</v>
      </c>
      <c r="D90" s="3">
        <v>7</v>
      </c>
      <c r="E90" s="5">
        <v>0</v>
      </c>
      <c r="F90" s="3">
        <v>2.38</v>
      </c>
      <c r="G90" s="3">
        <v>6</v>
      </c>
      <c r="M90" s="27"/>
      <c r="N90" s="10" t="s">
        <v>67</v>
      </c>
      <c r="O90" s="10"/>
      <c r="P90" s="20">
        <f>D97+C97+B99+C99+B98+D98</f>
        <v>2</v>
      </c>
      <c r="Q90" s="19" t="s">
        <v>42</v>
      </c>
      <c r="R90" s="19">
        <v>2</v>
      </c>
      <c r="S90" s="27"/>
    </row>
    <row r="91" spans="1:19">
      <c r="A91" s="2" t="s">
        <v>3</v>
      </c>
      <c r="B91" s="3">
        <v>9</v>
      </c>
      <c r="C91" s="3">
        <v>8</v>
      </c>
      <c r="D91" s="3">
        <v>7</v>
      </c>
      <c r="E91" s="3">
        <v>6</v>
      </c>
      <c r="F91" s="5">
        <v>0</v>
      </c>
      <c r="G91" s="3">
        <v>1.63</v>
      </c>
      <c r="M91" s="27"/>
      <c r="R91" s="14"/>
      <c r="S91" s="27"/>
    </row>
    <row r="92" spans="1:19">
      <c r="A92" s="2" t="s">
        <v>4</v>
      </c>
      <c r="B92" s="3">
        <v>9</v>
      </c>
      <c r="C92" s="3">
        <v>8</v>
      </c>
      <c r="D92" s="3">
        <v>4.1900000000000004</v>
      </c>
      <c r="E92" s="3">
        <v>7</v>
      </c>
      <c r="F92" s="3">
        <v>6</v>
      </c>
      <c r="G92" s="5">
        <v>0</v>
      </c>
      <c r="M92" s="27"/>
      <c r="R92" s="14"/>
      <c r="S92" s="27"/>
    </row>
    <row r="93" spans="1:19">
      <c r="M93" s="27"/>
      <c r="R93" s="14"/>
      <c r="S93" s="27"/>
    </row>
    <row r="94" spans="1:19">
      <c r="M94" s="27"/>
      <c r="N94" s="14"/>
      <c r="R94" s="14"/>
      <c r="S94" s="27"/>
    </row>
    <row r="95" spans="1:19">
      <c r="M95" s="27"/>
      <c r="R95" s="14"/>
      <c r="S95" s="27"/>
    </row>
    <row r="96" spans="1:19">
      <c r="A96" s="2"/>
      <c r="B96" s="2" t="s">
        <v>25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1" t="s">
        <v>5</v>
      </c>
      <c r="M96" s="27"/>
      <c r="R96" s="14"/>
      <c r="S96" s="27"/>
    </row>
    <row r="97" spans="1:19">
      <c r="A97" s="2" t="s">
        <v>25</v>
      </c>
      <c r="B97" s="6">
        <v>0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7">
        <f t="shared" ref="H97:H102" si="4">SUM(B97:G97)</f>
        <v>1</v>
      </c>
      <c r="M97" s="27"/>
      <c r="R97" s="14"/>
      <c r="S97" s="27"/>
    </row>
    <row r="98" spans="1:19">
      <c r="A98" s="2" t="s">
        <v>0</v>
      </c>
      <c r="B98" s="4">
        <v>0</v>
      </c>
      <c r="C98" s="6">
        <v>0</v>
      </c>
      <c r="D98" s="4">
        <v>0</v>
      </c>
      <c r="E98" s="4">
        <v>1</v>
      </c>
      <c r="F98" s="4">
        <v>0</v>
      </c>
      <c r="G98" s="4">
        <v>0</v>
      </c>
      <c r="H98" s="7">
        <f t="shared" si="4"/>
        <v>1</v>
      </c>
      <c r="M98" s="27"/>
      <c r="R98" s="14"/>
      <c r="S98" s="27"/>
    </row>
    <row r="99" spans="1:19">
      <c r="A99" s="2" t="s">
        <v>1</v>
      </c>
      <c r="B99" s="4">
        <v>1</v>
      </c>
      <c r="C99" s="4">
        <v>0</v>
      </c>
      <c r="D99" s="6">
        <v>0</v>
      </c>
      <c r="E99" s="4">
        <v>0</v>
      </c>
      <c r="F99" s="4">
        <v>0</v>
      </c>
      <c r="G99" s="4">
        <v>0</v>
      </c>
      <c r="H99" s="7">
        <f t="shared" si="4"/>
        <v>1</v>
      </c>
      <c r="M99" s="27"/>
      <c r="R99" s="14"/>
      <c r="S99" s="27"/>
    </row>
    <row r="100" spans="1:19">
      <c r="A100" s="2" t="s">
        <v>2</v>
      </c>
      <c r="B100" s="4">
        <v>0</v>
      </c>
      <c r="C100" s="4">
        <v>0</v>
      </c>
      <c r="D100" s="4">
        <v>0</v>
      </c>
      <c r="E100" s="6">
        <v>0</v>
      </c>
      <c r="F100" s="4">
        <v>1</v>
      </c>
      <c r="G100" s="4">
        <v>0</v>
      </c>
      <c r="H100" s="7">
        <f t="shared" si="4"/>
        <v>1</v>
      </c>
      <c r="M100" s="27"/>
      <c r="R100" s="14"/>
      <c r="S100" s="27"/>
    </row>
    <row r="101" spans="1:19">
      <c r="A101" s="2" t="s">
        <v>3</v>
      </c>
      <c r="B101" s="4">
        <v>0</v>
      </c>
      <c r="C101" s="4">
        <v>0</v>
      </c>
      <c r="D101" s="4">
        <v>0</v>
      </c>
      <c r="E101" s="4">
        <v>0</v>
      </c>
      <c r="F101" s="6">
        <v>0</v>
      </c>
      <c r="G101" s="4">
        <v>1</v>
      </c>
      <c r="H101" s="7">
        <f t="shared" si="4"/>
        <v>1</v>
      </c>
      <c r="M101" s="27"/>
      <c r="R101" s="14"/>
      <c r="S101" s="27"/>
    </row>
    <row r="102" spans="1:19">
      <c r="A102" s="2" t="s">
        <v>4</v>
      </c>
      <c r="B102" s="4">
        <v>0</v>
      </c>
      <c r="C102" s="4">
        <v>0</v>
      </c>
      <c r="D102" s="4">
        <v>1</v>
      </c>
      <c r="E102" s="4">
        <v>0</v>
      </c>
      <c r="F102" s="4">
        <v>0</v>
      </c>
      <c r="G102" s="6">
        <v>0</v>
      </c>
      <c r="H102" s="7">
        <f t="shared" si="4"/>
        <v>1</v>
      </c>
      <c r="M102" s="27"/>
      <c r="R102" s="14"/>
      <c r="S102" s="27"/>
    </row>
    <row r="103" spans="1:19">
      <c r="A103" s="1" t="s">
        <v>5</v>
      </c>
      <c r="B103" s="7">
        <f t="shared" ref="B103:G103" si="5">SUM(B97:B102)</f>
        <v>1</v>
      </c>
      <c r="C103" s="7">
        <f t="shared" si="5"/>
        <v>1</v>
      </c>
      <c r="D103" s="7">
        <f t="shared" si="5"/>
        <v>1</v>
      </c>
      <c r="E103" s="7">
        <f t="shared" si="5"/>
        <v>1</v>
      </c>
      <c r="F103" s="7">
        <f t="shared" si="5"/>
        <v>1</v>
      </c>
      <c r="G103" s="7">
        <f t="shared" si="5"/>
        <v>1</v>
      </c>
      <c r="H103" s="7"/>
      <c r="M103" s="27"/>
      <c r="R103" s="14"/>
      <c r="S103" s="27"/>
    </row>
    <row r="104" spans="1:19">
      <c r="M104" s="27"/>
      <c r="R104" s="14"/>
      <c r="S104" s="27"/>
    </row>
    <row r="105" spans="1:19">
      <c r="M105" s="27"/>
      <c r="R105" s="14"/>
      <c r="S105" s="27"/>
    </row>
    <row r="106" spans="1:19">
      <c r="A106" s="10" t="s">
        <v>8</v>
      </c>
      <c r="B106" s="10"/>
      <c r="C106" s="10"/>
      <c r="E106" s="35" t="s">
        <v>61</v>
      </c>
      <c r="F106" s="28" t="s">
        <v>25</v>
      </c>
      <c r="G106" s="28" t="s">
        <v>0</v>
      </c>
      <c r="H106" s="28" t="s">
        <v>2</v>
      </c>
      <c r="I106" s="28" t="s">
        <v>3</v>
      </c>
      <c r="J106" s="28" t="s">
        <v>4</v>
      </c>
      <c r="K106" s="28" t="s">
        <v>1</v>
      </c>
      <c r="L106" s="28" t="s">
        <v>25</v>
      </c>
      <c r="M106" s="27"/>
      <c r="R106" s="14"/>
      <c r="S106" s="27"/>
    </row>
    <row r="107" spans="1:19">
      <c r="A107" s="10" t="s">
        <v>9</v>
      </c>
      <c r="B107" s="10"/>
      <c r="C107" s="10"/>
      <c r="M107" s="27"/>
      <c r="R107" s="14"/>
      <c r="S107" s="27"/>
    </row>
    <row r="108" spans="1:19">
      <c r="A108" s="10" t="s">
        <v>10</v>
      </c>
      <c r="B108" s="10"/>
      <c r="C108" s="10"/>
      <c r="M108" s="27"/>
      <c r="R108" s="14"/>
      <c r="S108" s="27"/>
    </row>
    <row r="109" spans="1:19">
      <c r="A109" s="10" t="s">
        <v>11</v>
      </c>
      <c r="B109" s="10"/>
      <c r="C109" s="10"/>
      <c r="M109" s="27"/>
      <c r="R109" s="14"/>
      <c r="S109" s="27"/>
    </row>
    <row r="110" spans="1:19">
      <c r="A110" s="10" t="s">
        <v>12</v>
      </c>
      <c r="B110" s="10"/>
      <c r="C110" s="10"/>
      <c r="M110" s="27"/>
      <c r="R110" s="14"/>
      <c r="S110" s="27"/>
    </row>
    <row r="111" spans="1:19">
      <c r="M111" s="27"/>
      <c r="R111" s="14"/>
      <c r="S111" s="27"/>
    </row>
    <row r="112" spans="1:19">
      <c r="M112" s="27"/>
      <c r="R112" s="14"/>
      <c r="S112" s="27"/>
    </row>
    <row r="113" spans="1:1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B9CE-BB06-8745-B097-DA5811648BBC}">
  <dimension ref="A2:Z72"/>
  <sheetViews>
    <sheetView topLeftCell="A23" workbookViewId="0">
      <selection activeCell="K26" sqref="K26"/>
    </sheetView>
  </sheetViews>
  <sheetFormatPr baseColWidth="10" defaultRowHeight="16"/>
  <cols>
    <col min="1" max="1" width="13" customWidth="1"/>
    <col min="25" max="25" width="12.1640625" customWidth="1"/>
  </cols>
  <sheetData>
    <row r="2" spans="20:26">
      <c r="T2" s="76" t="s">
        <v>50</v>
      </c>
      <c r="U2" s="77"/>
      <c r="V2" s="77"/>
      <c r="W2" s="77"/>
      <c r="X2" s="77"/>
      <c r="Y2" s="77"/>
      <c r="Z2" s="78"/>
    </row>
    <row r="3" spans="20:26">
      <c r="T3" s="79" t="s">
        <v>58</v>
      </c>
      <c r="U3" s="80"/>
      <c r="V3" s="80"/>
      <c r="W3" s="80"/>
      <c r="X3" s="80"/>
      <c r="Y3" s="80"/>
      <c r="Z3" s="81"/>
    </row>
    <row r="4" spans="20:26">
      <c r="T4" s="82"/>
      <c r="U4" s="48"/>
      <c r="V4" s="48"/>
      <c r="W4" s="48"/>
      <c r="X4" s="48"/>
      <c r="Y4" s="48"/>
      <c r="Z4" s="83"/>
    </row>
    <row r="5" spans="20:26">
      <c r="T5" s="18" t="s">
        <v>51</v>
      </c>
      <c r="U5" s="18"/>
      <c r="V5" s="18"/>
      <c r="W5" s="13">
        <v>0.313</v>
      </c>
      <c r="X5" s="48"/>
      <c r="Y5" s="48"/>
      <c r="Z5" s="83"/>
    </row>
    <row r="6" spans="20:26">
      <c r="T6" s="82"/>
      <c r="U6" s="48"/>
      <c r="V6" s="48"/>
      <c r="W6" s="48"/>
      <c r="X6" s="48"/>
      <c r="Y6" s="48"/>
      <c r="Z6" s="83"/>
    </row>
    <row r="7" spans="20:26">
      <c r="T7" s="18" t="s">
        <v>52</v>
      </c>
      <c r="U7" s="18"/>
      <c r="V7" s="18"/>
      <c r="W7" s="13">
        <v>1.75</v>
      </c>
      <c r="X7" s="48"/>
      <c r="Y7" s="48"/>
      <c r="Z7" s="83"/>
    </row>
    <row r="8" spans="20:26">
      <c r="T8" s="82"/>
      <c r="U8" s="48"/>
      <c r="V8" s="48"/>
      <c r="W8" s="48"/>
      <c r="X8" s="48"/>
      <c r="Y8" s="48"/>
      <c r="Z8" s="83"/>
    </row>
    <row r="9" spans="20:26">
      <c r="T9" s="82" t="s">
        <v>53</v>
      </c>
      <c r="U9" s="48"/>
      <c r="V9" s="48"/>
      <c r="W9" s="48"/>
      <c r="X9" s="48"/>
      <c r="Y9" s="48"/>
      <c r="Z9" s="83"/>
    </row>
    <row r="10" spans="20:26">
      <c r="T10" s="82" t="s">
        <v>54</v>
      </c>
      <c r="U10" s="48"/>
      <c r="V10" s="48"/>
      <c r="W10" s="48"/>
      <c r="X10" s="48"/>
      <c r="Y10" s="48"/>
      <c r="Z10" s="83"/>
    </row>
    <row r="11" spans="20:26">
      <c r="T11" s="82" t="s">
        <v>55</v>
      </c>
      <c r="U11" s="48"/>
      <c r="V11" s="48"/>
      <c r="W11" s="48"/>
      <c r="X11" s="48"/>
      <c r="Y11" s="48"/>
      <c r="Z11" s="83"/>
    </row>
    <row r="12" spans="20:26">
      <c r="T12" s="82" t="s">
        <v>56</v>
      </c>
      <c r="U12" s="48"/>
      <c r="V12" s="48"/>
      <c r="W12" s="48"/>
      <c r="X12" s="48"/>
      <c r="Y12" s="48"/>
      <c r="Z12" s="83"/>
    </row>
    <row r="13" spans="20:26">
      <c r="T13" s="82"/>
      <c r="U13" s="48"/>
      <c r="V13" s="48"/>
      <c r="W13" s="48"/>
      <c r="X13" s="48"/>
      <c r="Y13" s="48"/>
      <c r="Z13" s="83"/>
    </row>
    <row r="14" spans="20:26">
      <c r="T14" s="84" t="s">
        <v>57</v>
      </c>
      <c r="U14" s="85"/>
      <c r="V14" s="85"/>
      <c r="W14" s="86"/>
      <c r="X14" s="86"/>
      <c r="Y14" s="86"/>
      <c r="Z14" s="87"/>
    </row>
    <row r="16" spans="20:26">
      <c r="X16" t="s">
        <v>96</v>
      </c>
    </row>
    <row r="18" spans="1:25">
      <c r="X18" t="s">
        <v>99</v>
      </c>
      <c r="Y18">
        <v>0</v>
      </c>
    </row>
    <row r="19" spans="1:25">
      <c r="X19" t="s">
        <v>98</v>
      </c>
      <c r="Y19">
        <v>4</v>
      </c>
    </row>
    <row r="22" spans="1:25">
      <c r="X22" t="s">
        <v>97</v>
      </c>
      <c r="Y22">
        <f>SQRT((1.75*Y18)^2+(0.313*Y19)^2)</f>
        <v>1.252</v>
      </c>
    </row>
    <row r="24" spans="1:25">
      <c r="B24" t="s">
        <v>92</v>
      </c>
      <c r="D24" s="88" t="s">
        <v>32</v>
      </c>
      <c r="E24" s="89" t="s">
        <v>93</v>
      </c>
      <c r="F24" s="88" t="s">
        <v>32</v>
      </c>
      <c r="G24" s="29" t="s">
        <v>33</v>
      </c>
      <c r="H24" s="41" t="s">
        <v>34</v>
      </c>
      <c r="I24" s="88" t="s">
        <v>32</v>
      </c>
      <c r="J24" s="94"/>
      <c r="K24" s="94"/>
      <c r="L24" s="94"/>
      <c r="M24" s="94"/>
    </row>
    <row r="25" spans="1:25" ht="21">
      <c r="K25" s="95" t="s">
        <v>120</v>
      </c>
      <c r="L25" s="95"/>
      <c r="M25" s="95"/>
      <c r="N25" s="10"/>
    </row>
    <row r="26" spans="1:25" ht="21">
      <c r="A26" s="66" t="s">
        <v>119</v>
      </c>
      <c r="B26" s="88">
        <f>SUMPRODUCT(B32:U32,B33:U33)</f>
        <v>5.6459999999999999</v>
      </c>
      <c r="K26" s="95" t="s">
        <v>121</v>
      </c>
      <c r="L26" s="95"/>
      <c r="M26" s="95"/>
      <c r="N26" s="10"/>
    </row>
    <row r="31" spans="1:25">
      <c r="A31" t="s">
        <v>114</v>
      </c>
      <c r="B31" s="13" t="s">
        <v>94</v>
      </c>
      <c r="C31" s="13" t="s">
        <v>95</v>
      </c>
      <c r="D31" s="13" t="s">
        <v>101</v>
      </c>
      <c r="E31" s="13" t="s">
        <v>102</v>
      </c>
      <c r="F31" s="13" t="s">
        <v>94</v>
      </c>
      <c r="G31" s="13" t="s">
        <v>95</v>
      </c>
      <c r="H31" s="13" t="s">
        <v>101</v>
      </c>
      <c r="I31" s="13" t="s">
        <v>102</v>
      </c>
      <c r="J31" s="13" t="s">
        <v>100</v>
      </c>
      <c r="K31" s="13" t="s">
        <v>103</v>
      </c>
      <c r="L31" s="13" t="s">
        <v>104</v>
      </c>
      <c r="M31" s="13" t="s">
        <v>105</v>
      </c>
      <c r="N31" s="13" t="s">
        <v>106</v>
      </c>
      <c r="O31" s="13" t="s">
        <v>107</v>
      </c>
      <c r="P31" s="13" t="s">
        <v>108</v>
      </c>
      <c r="Q31" s="13" t="s">
        <v>109</v>
      </c>
      <c r="R31" s="13" t="s">
        <v>110</v>
      </c>
      <c r="S31" s="13" t="s">
        <v>111</v>
      </c>
      <c r="T31" s="13" t="s">
        <v>112</v>
      </c>
      <c r="U31" s="13" t="s">
        <v>113</v>
      </c>
    </row>
    <row r="32" spans="1:25">
      <c r="A32" t="s">
        <v>115</v>
      </c>
      <c r="B32" s="90">
        <v>0</v>
      </c>
      <c r="C32" s="90">
        <v>0</v>
      </c>
      <c r="D32" s="90">
        <v>0</v>
      </c>
      <c r="E32" s="90">
        <v>1</v>
      </c>
      <c r="F32" s="90">
        <v>0</v>
      </c>
      <c r="G32" s="90">
        <v>0</v>
      </c>
      <c r="H32" s="90">
        <v>0</v>
      </c>
      <c r="I32" s="90">
        <v>1</v>
      </c>
      <c r="J32" s="90">
        <v>0</v>
      </c>
      <c r="K32" s="90">
        <v>0</v>
      </c>
      <c r="L32" s="90">
        <v>0</v>
      </c>
      <c r="M32" s="90">
        <v>1</v>
      </c>
      <c r="N32" s="90">
        <v>0</v>
      </c>
      <c r="O32" s="90">
        <v>0</v>
      </c>
      <c r="P32" s="90">
        <v>0</v>
      </c>
      <c r="Q32" s="90">
        <v>1</v>
      </c>
      <c r="R32" s="90">
        <v>0</v>
      </c>
      <c r="S32" s="90">
        <v>0</v>
      </c>
      <c r="T32" s="90">
        <v>0</v>
      </c>
      <c r="U32" s="90">
        <v>1</v>
      </c>
    </row>
    <row r="33" spans="1:24">
      <c r="A33" t="s">
        <v>116</v>
      </c>
      <c r="B33" s="13">
        <v>3.51</v>
      </c>
      <c r="C33" s="13">
        <v>5.29</v>
      </c>
      <c r="D33" s="13">
        <v>2.15</v>
      </c>
      <c r="E33" s="13">
        <v>0.313</v>
      </c>
      <c r="F33" s="13">
        <v>3.51</v>
      </c>
      <c r="G33" s="13">
        <v>5.29</v>
      </c>
      <c r="H33" s="13">
        <v>2.15</v>
      </c>
      <c r="I33" s="13">
        <v>0.313</v>
      </c>
      <c r="J33" s="13">
        <v>0.313</v>
      </c>
      <c r="K33" s="13">
        <v>3.56</v>
      </c>
      <c r="L33" s="13">
        <v>5.4</v>
      </c>
      <c r="M33" s="13">
        <v>1.78</v>
      </c>
      <c r="N33" s="13">
        <v>0.626</v>
      </c>
      <c r="O33" s="13">
        <v>5.25</v>
      </c>
      <c r="P33" s="13">
        <v>3.51</v>
      </c>
      <c r="Q33" s="13">
        <v>1.99</v>
      </c>
      <c r="R33" s="13">
        <v>0.313</v>
      </c>
      <c r="S33" s="13">
        <v>5.26</v>
      </c>
      <c r="T33" s="13">
        <v>5.29</v>
      </c>
      <c r="U33" s="13">
        <v>1.25</v>
      </c>
    </row>
    <row r="35" spans="1:24">
      <c r="V35" s="19" t="s">
        <v>40</v>
      </c>
      <c r="W35" s="19"/>
      <c r="X35" s="19" t="s">
        <v>41</v>
      </c>
    </row>
    <row r="36" spans="1:24">
      <c r="A36" s="10" t="s">
        <v>117</v>
      </c>
      <c r="B36" s="13">
        <v>1</v>
      </c>
      <c r="C36" s="13">
        <v>1</v>
      </c>
      <c r="D36" s="13">
        <v>1</v>
      </c>
      <c r="E36" s="13">
        <v>1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9">
        <f t="shared" ref="V36:V48" si="0">SUMPRODUCT(B$32:U$32,B36:U36)</f>
        <v>1</v>
      </c>
      <c r="W36" s="19" t="s">
        <v>118</v>
      </c>
      <c r="X36" s="19">
        <v>1</v>
      </c>
    </row>
    <row r="37" spans="1:24">
      <c r="B37" s="13"/>
      <c r="C37" s="13"/>
      <c r="D37" s="13"/>
      <c r="E37" s="13"/>
      <c r="F37" s="13">
        <v>1</v>
      </c>
      <c r="G37" s="13">
        <v>1</v>
      </c>
      <c r="H37" s="13">
        <v>1</v>
      </c>
      <c r="I37" s="13">
        <v>1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9">
        <f t="shared" si="0"/>
        <v>1</v>
      </c>
      <c r="W37" s="19" t="s">
        <v>118</v>
      </c>
      <c r="X37" s="19">
        <v>1</v>
      </c>
    </row>
    <row r="38" spans="1:24">
      <c r="B38" s="13"/>
      <c r="C38" s="13"/>
      <c r="D38" s="13"/>
      <c r="E38" s="13"/>
      <c r="F38" s="13"/>
      <c r="G38" s="13"/>
      <c r="H38" s="13"/>
      <c r="I38" s="13"/>
      <c r="J38" s="13">
        <v>1</v>
      </c>
      <c r="K38" s="13">
        <v>1</v>
      </c>
      <c r="L38" s="13">
        <v>1</v>
      </c>
      <c r="M38" s="13">
        <v>1</v>
      </c>
      <c r="N38" s="13"/>
      <c r="O38" s="13"/>
      <c r="P38" s="13"/>
      <c r="Q38" s="13"/>
      <c r="R38" s="13"/>
      <c r="S38" s="13"/>
      <c r="T38" s="13"/>
      <c r="U38" s="13"/>
      <c r="V38" s="19">
        <f t="shared" si="0"/>
        <v>1</v>
      </c>
      <c r="W38" s="19" t="s">
        <v>118</v>
      </c>
      <c r="X38" s="19">
        <v>1</v>
      </c>
    </row>
    <row r="39" spans="1:24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>
        <v>1</v>
      </c>
      <c r="O39" s="13">
        <v>1</v>
      </c>
      <c r="P39" s="13">
        <v>1</v>
      </c>
      <c r="Q39" s="13">
        <v>1</v>
      </c>
      <c r="R39" s="13"/>
      <c r="S39" s="13"/>
      <c r="T39" s="13"/>
      <c r="U39" s="13"/>
      <c r="V39" s="19">
        <f t="shared" si="0"/>
        <v>1</v>
      </c>
      <c r="W39" s="19" t="s">
        <v>118</v>
      </c>
      <c r="X39" s="19">
        <v>1</v>
      </c>
    </row>
    <row r="40" spans="1:24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v>1</v>
      </c>
      <c r="S40" s="13">
        <v>1</v>
      </c>
      <c r="T40" s="13">
        <v>1</v>
      </c>
      <c r="U40" s="13">
        <v>1</v>
      </c>
      <c r="V40" s="19">
        <f t="shared" si="0"/>
        <v>1</v>
      </c>
      <c r="W40" s="19" t="s">
        <v>118</v>
      </c>
      <c r="X40" s="19">
        <v>1</v>
      </c>
    </row>
    <row r="41" spans="1:24">
      <c r="B41" s="13">
        <v>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9">
        <f t="shared" si="0"/>
        <v>0</v>
      </c>
      <c r="W41" s="19" t="s">
        <v>42</v>
      </c>
      <c r="X41" s="19">
        <f>V42</f>
        <v>0</v>
      </c>
    </row>
    <row r="42" spans="1:24">
      <c r="B42" s="23"/>
      <c r="C42" s="23"/>
      <c r="D42" s="23"/>
      <c r="E42" s="23"/>
      <c r="F42" s="23">
        <v>1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19">
        <f t="shared" si="0"/>
        <v>0</v>
      </c>
      <c r="W42" s="19" t="s">
        <v>42</v>
      </c>
      <c r="X42" s="19">
        <f t="shared" ref="X42:X72" si="1">V43</f>
        <v>0</v>
      </c>
    </row>
    <row r="43" spans="1:24">
      <c r="B43" s="13"/>
      <c r="C43" s="13">
        <v>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9">
        <f t="shared" si="0"/>
        <v>0</v>
      </c>
      <c r="W43" s="19" t="s">
        <v>42</v>
      </c>
      <c r="X43" s="19">
        <f>V44</f>
        <v>0</v>
      </c>
    </row>
    <row r="44" spans="1:24">
      <c r="B44" s="23"/>
      <c r="C44" s="23"/>
      <c r="D44" s="23"/>
      <c r="E44" s="23"/>
      <c r="F44" s="23"/>
      <c r="G44" s="23">
        <v>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19">
        <f t="shared" si="0"/>
        <v>0</v>
      </c>
      <c r="W44" s="19" t="s">
        <v>42</v>
      </c>
      <c r="X44" s="19">
        <f t="shared" si="1"/>
        <v>0</v>
      </c>
    </row>
    <row r="45" spans="1:24">
      <c r="B45" s="13"/>
      <c r="C45" s="13"/>
      <c r="D45" s="13">
        <v>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9">
        <f t="shared" si="0"/>
        <v>0</v>
      </c>
      <c r="W45" s="19" t="s">
        <v>42</v>
      </c>
      <c r="X45" s="19">
        <f>V46</f>
        <v>0</v>
      </c>
    </row>
    <row r="46" spans="1:24">
      <c r="B46" s="23"/>
      <c r="C46" s="23"/>
      <c r="D46" s="23"/>
      <c r="E46" s="23"/>
      <c r="F46" s="23"/>
      <c r="G46" s="23"/>
      <c r="H46" s="23">
        <v>1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19">
        <f t="shared" si="0"/>
        <v>0</v>
      </c>
      <c r="W46" s="19" t="s">
        <v>42</v>
      </c>
      <c r="X46" s="19">
        <f t="shared" si="1"/>
        <v>1</v>
      </c>
    </row>
    <row r="47" spans="1:24">
      <c r="B47" s="13"/>
      <c r="C47" s="13"/>
      <c r="D47" s="13"/>
      <c r="E47" s="13">
        <v>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9">
        <f t="shared" si="0"/>
        <v>1</v>
      </c>
      <c r="W47" s="19" t="s">
        <v>42</v>
      </c>
      <c r="X47" s="19">
        <f>V48</f>
        <v>1</v>
      </c>
    </row>
    <row r="48" spans="1:24">
      <c r="B48" s="23"/>
      <c r="C48" s="23"/>
      <c r="D48" s="23"/>
      <c r="E48" s="23"/>
      <c r="F48" s="23"/>
      <c r="G48" s="23"/>
      <c r="H48" s="23"/>
      <c r="I48" s="23">
        <v>1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19">
        <f t="shared" si="0"/>
        <v>1</v>
      </c>
      <c r="W48" s="19" t="s">
        <v>42</v>
      </c>
      <c r="X48" s="19">
        <f>V57</f>
        <v>0</v>
      </c>
    </row>
    <row r="49" spans="2:24">
      <c r="B49" s="36"/>
      <c r="C49" s="36"/>
      <c r="D49" s="36"/>
      <c r="E49" s="36"/>
      <c r="F49" s="36">
        <v>1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9">
        <f t="shared" ref="V49:V56" si="2">SUMPRODUCT(B$32:U$32,B49:U49)</f>
        <v>0</v>
      </c>
      <c r="W49" s="19" t="s">
        <v>42</v>
      </c>
      <c r="X49" s="19">
        <f t="shared" ref="X49:X65" si="3">V58</f>
        <v>0</v>
      </c>
    </row>
    <row r="50" spans="2:24">
      <c r="B50" s="93"/>
      <c r="C50" s="93"/>
      <c r="D50" s="93"/>
      <c r="E50" s="93"/>
      <c r="F50" s="93"/>
      <c r="G50" s="93"/>
      <c r="H50" s="93"/>
      <c r="I50" s="93"/>
      <c r="J50" s="93">
        <v>1</v>
      </c>
      <c r="K50" s="93">
        <v>1</v>
      </c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19">
        <f t="shared" si="2"/>
        <v>0</v>
      </c>
      <c r="W50" s="19" t="s">
        <v>42</v>
      </c>
      <c r="X50" s="19">
        <f t="shared" si="3"/>
        <v>0</v>
      </c>
    </row>
    <row r="51" spans="2:24">
      <c r="B51" s="36"/>
      <c r="C51" s="36"/>
      <c r="D51" s="36"/>
      <c r="E51" s="36"/>
      <c r="F51" s="36"/>
      <c r="G51" s="36">
        <v>1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9">
        <f t="shared" si="2"/>
        <v>0</v>
      </c>
      <c r="W51" s="19" t="s">
        <v>42</v>
      </c>
      <c r="X51" s="19">
        <f t="shared" si="3"/>
        <v>1</v>
      </c>
    </row>
    <row r="52" spans="2:24">
      <c r="B52" s="93"/>
      <c r="C52" s="93"/>
      <c r="D52" s="93"/>
      <c r="E52" s="93"/>
      <c r="F52" s="93"/>
      <c r="G52" s="93"/>
      <c r="H52" s="93"/>
      <c r="I52" s="93"/>
      <c r="J52" s="93">
        <v>1</v>
      </c>
      <c r="K52" s="93">
        <v>1</v>
      </c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19">
        <f t="shared" si="2"/>
        <v>0</v>
      </c>
      <c r="W52" s="19" t="s">
        <v>42</v>
      </c>
      <c r="X52" s="19">
        <f t="shared" si="3"/>
        <v>0</v>
      </c>
    </row>
    <row r="53" spans="2:24">
      <c r="B53" s="36"/>
      <c r="C53" s="36"/>
      <c r="D53" s="36"/>
      <c r="E53" s="36"/>
      <c r="F53" s="36"/>
      <c r="G53" s="36"/>
      <c r="H53" s="36">
        <v>1</v>
      </c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9">
        <f t="shared" si="2"/>
        <v>0</v>
      </c>
      <c r="W53" s="19" t="s">
        <v>42</v>
      </c>
      <c r="X53" s="19">
        <f t="shared" si="3"/>
        <v>0</v>
      </c>
    </row>
    <row r="54" spans="2:24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>
        <v>1</v>
      </c>
      <c r="M54" s="93">
        <v>1</v>
      </c>
      <c r="N54" s="93"/>
      <c r="O54" s="93"/>
      <c r="P54" s="93"/>
      <c r="Q54" s="93"/>
      <c r="R54" s="93"/>
      <c r="S54" s="93"/>
      <c r="T54" s="93"/>
      <c r="U54" s="93"/>
      <c r="V54" s="19">
        <f t="shared" si="2"/>
        <v>1</v>
      </c>
      <c r="W54" s="19" t="s">
        <v>42</v>
      </c>
      <c r="X54" s="19">
        <f t="shared" si="3"/>
        <v>1</v>
      </c>
    </row>
    <row r="55" spans="2:24">
      <c r="B55" s="36"/>
      <c r="C55" s="36"/>
      <c r="D55" s="36"/>
      <c r="E55" s="36"/>
      <c r="F55" s="36"/>
      <c r="G55" s="36"/>
      <c r="H55" s="36"/>
      <c r="I55" s="36">
        <v>1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9">
        <f t="shared" si="2"/>
        <v>1</v>
      </c>
      <c r="W55" s="19" t="s">
        <v>42</v>
      </c>
      <c r="X55" s="19">
        <f t="shared" si="3"/>
        <v>1</v>
      </c>
    </row>
    <row r="56" spans="2:24"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>
        <v>1</v>
      </c>
      <c r="M56" s="93">
        <v>1</v>
      </c>
      <c r="N56" s="93"/>
      <c r="O56" s="93"/>
      <c r="P56" s="93"/>
      <c r="Q56" s="93"/>
      <c r="R56" s="93"/>
      <c r="S56" s="93"/>
      <c r="T56" s="93"/>
      <c r="U56" s="93"/>
      <c r="V56" s="19">
        <f t="shared" si="2"/>
        <v>1</v>
      </c>
      <c r="W56" s="19" t="s">
        <v>42</v>
      </c>
      <c r="X56" s="19">
        <f t="shared" si="3"/>
        <v>0</v>
      </c>
    </row>
    <row r="57" spans="2:24"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9">
        <f t="shared" ref="V57:V72" si="4">SUMPRODUCT(B$32:U$32,B57:U57)</f>
        <v>0</v>
      </c>
      <c r="W57" s="19" t="s">
        <v>42</v>
      </c>
      <c r="X57" s="19">
        <f t="shared" si="3"/>
        <v>0</v>
      </c>
    </row>
    <row r="58" spans="2:24"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>
        <v>1</v>
      </c>
      <c r="O58" s="91">
        <v>1</v>
      </c>
      <c r="P58" s="91"/>
      <c r="Q58" s="91"/>
      <c r="R58" s="91"/>
      <c r="S58" s="91"/>
      <c r="T58" s="91"/>
      <c r="U58" s="91"/>
      <c r="V58" s="19">
        <f t="shared" si="4"/>
        <v>0</v>
      </c>
      <c r="W58" s="19" t="s">
        <v>42</v>
      </c>
      <c r="X58" s="19">
        <f t="shared" si="3"/>
        <v>0</v>
      </c>
    </row>
    <row r="59" spans="2:24">
      <c r="B59" s="13"/>
      <c r="C59" s="13"/>
      <c r="D59" s="13"/>
      <c r="E59" s="13"/>
      <c r="F59" s="13"/>
      <c r="G59" s="13"/>
      <c r="H59" s="13"/>
      <c r="I59" s="13"/>
      <c r="J59" s="13"/>
      <c r="K59" s="13">
        <v>1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9">
        <f t="shared" si="4"/>
        <v>0</v>
      </c>
      <c r="W59" s="19" t="s">
        <v>42</v>
      </c>
      <c r="X59" s="19">
        <f t="shared" si="3"/>
        <v>0</v>
      </c>
    </row>
    <row r="60" spans="2:24"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>
        <v>1</v>
      </c>
      <c r="Q60" s="91">
        <v>1</v>
      </c>
      <c r="R60" s="91"/>
      <c r="S60" s="91"/>
      <c r="T60" s="91"/>
      <c r="U60" s="91"/>
      <c r="V60" s="19">
        <f t="shared" si="4"/>
        <v>1</v>
      </c>
      <c r="W60" s="19" t="s">
        <v>42</v>
      </c>
      <c r="X60" s="19">
        <f t="shared" si="3"/>
        <v>0</v>
      </c>
    </row>
    <row r="61" spans="2:24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>
        <v>1</v>
      </c>
      <c r="M61" s="13"/>
      <c r="N61" s="13"/>
      <c r="O61" s="13"/>
      <c r="P61" s="13"/>
      <c r="Q61" s="13"/>
      <c r="R61" s="13"/>
      <c r="S61" s="13"/>
      <c r="T61" s="13"/>
      <c r="U61" s="13"/>
      <c r="V61" s="19">
        <f t="shared" si="4"/>
        <v>0</v>
      </c>
      <c r="W61" s="19" t="s">
        <v>42</v>
      </c>
      <c r="X61" s="19">
        <f t="shared" si="3"/>
        <v>1</v>
      </c>
    </row>
    <row r="62" spans="2:24"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>
        <v>1</v>
      </c>
      <c r="O62" s="91">
        <v>1</v>
      </c>
      <c r="P62" s="91"/>
      <c r="Q62" s="91"/>
      <c r="R62" s="91"/>
      <c r="S62" s="91"/>
      <c r="T62" s="91"/>
      <c r="U62" s="91"/>
      <c r="V62" s="19">
        <f t="shared" si="4"/>
        <v>0</v>
      </c>
      <c r="W62" s="19" t="s">
        <v>42</v>
      </c>
      <c r="X62" s="19">
        <f t="shared" si="3"/>
        <v>1</v>
      </c>
    </row>
    <row r="63" spans="2:24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>
        <v>1</v>
      </c>
      <c r="N63" s="13"/>
      <c r="O63" s="13"/>
      <c r="P63" s="13"/>
      <c r="Q63" s="13"/>
      <c r="R63" s="13"/>
      <c r="S63" s="13"/>
      <c r="T63" s="13"/>
      <c r="U63" s="13"/>
      <c r="V63" s="19">
        <f t="shared" si="4"/>
        <v>1</v>
      </c>
      <c r="W63" s="19" t="s">
        <v>42</v>
      </c>
      <c r="X63" s="19">
        <f t="shared" si="3"/>
        <v>1</v>
      </c>
    </row>
    <row r="64" spans="2:24"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>
        <v>1</v>
      </c>
      <c r="Q64" s="91">
        <v>1</v>
      </c>
      <c r="R64" s="91"/>
      <c r="S64" s="91"/>
      <c r="T64" s="91"/>
      <c r="U64" s="91"/>
      <c r="V64" s="19">
        <f t="shared" si="4"/>
        <v>1</v>
      </c>
      <c r="W64" s="19" t="s">
        <v>42</v>
      </c>
      <c r="X64" s="19">
        <f t="shared" si="3"/>
        <v>0</v>
      </c>
    </row>
    <row r="65" spans="2:24">
      <c r="B65" s="13">
        <v>1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9">
        <f t="shared" si="4"/>
        <v>0</v>
      </c>
      <c r="W65" s="19" t="s">
        <v>42</v>
      </c>
      <c r="X65" s="19">
        <f t="shared" si="3"/>
        <v>0</v>
      </c>
    </row>
    <row r="66" spans="2:24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>
        <v>1</v>
      </c>
      <c r="S66" s="92">
        <v>1</v>
      </c>
      <c r="T66" s="92"/>
      <c r="U66" s="92"/>
      <c r="V66" s="19">
        <f t="shared" si="4"/>
        <v>0</v>
      </c>
      <c r="W66" s="19" t="s">
        <v>42</v>
      </c>
      <c r="X66" s="19">
        <f t="shared" si="1"/>
        <v>0</v>
      </c>
    </row>
    <row r="67" spans="2:24">
      <c r="B67" s="13"/>
      <c r="C67" s="13">
        <v>1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9">
        <f t="shared" si="4"/>
        <v>0</v>
      </c>
      <c r="W67" s="19" t="s">
        <v>42</v>
      </c>
      <c r="X67" s="19">
        <f t="shared" si="1"/>
        <v>0</v>
      </c>
    </row>
    <row r="68" spans="2:24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>
        <v>1</v>
      </c>
      <c r="S68" s="92">
        <v>1</v>
      </c>
      <c r="T68" s="92"/>
      <c r="U68" s="92"/>
      <c r="V68" s="19">
        <f t="shared" si="4"/>
        <v>0</v>
      </c>
      <c r="W68" s="19" t="s">
        <v>42</v>
      </c>
      <c r="X68" s="19">
        <f t="shared" si="1"/>
        <v>0</v>
      </c>
    </row>
    <row r="69" spans="2:24">
      <c r="B69" s="13"/>
      <c r="C69" s="13"/>
      <c r="D69" s="13">
        <v>1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9">
        <f t="shared" si="4"/>
        <v>0</v>
      </c>
      <c r="W69" s="19" t="s">
        <v>42</v>
      </c>
      <c r="X69" s="19">
        <f t="shared" si="1"/>
        <v>1</v>
      </c>
    </row>
    <row r="70" spans="2:24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>
        <v>1</v>
      </c>
      <c r="U70" s="92">
        <v>1</v>
      </c>
      <c r="V70" s="19">
        <f t="shared" si="4"/>
        <v>1</v>
      </c>
      <c r="W70" s="19" t="s">
        <v>42</v>
      </c>
      <c r="X70" s="19">
        <f t="shared" si="1"/>
        <v>1</v>
      </c>
    </row>
    <row r="71" spans="2:24">
      <c r="B71" s="13"/>
      <c r="C71" s="13"/>
      <c r="D71" s="13"/>
      <c r="E71" s="13">
        <v>1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9">
        <f t="shared" si="4"/>
        <v>1</v>
      </c>
      <c r="W71" s="19" t="s">
        <v>42</v>
      </c>
      <c r="X71" s="19">
        <f t="shared" si="1"/>
        <v>1</v>
      </c>
    </row>
    <row r="72" spans="2:24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>
        <v>1</v>
      </c>
      <c r="U72" s="92">
        <v>1</v>
      </c>
      <c r="V72" s="19">
        <f t="shared" si="4"/>
        <v>1</v>
      </c>
      <c r="W72" s="19" t="s">
        <v>42</v>
      </c>
      <c r="X72" s="19">
        <f t="shared" si="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2962-BA14-EE4B-B707-038715D523DB}">
  <sheetPr>
    <tabColor rgb="FF00B0F0"/>
  </sheetPr>
  <dimension ref="A2:AV112"/>
  <sheetViews>
    <sheetView tabSelected="1" topLeftCell="A17" zoomScale="90" zoomScaleNormal="90" workbookViewId="0">
      <selection activeCell="G30" sqref="G30"/>
    </sheetView>
  </sheetViews>
  <sheetFormatPr baseColWidth="10" defaultRowHeight="16"/>
  <cols>
    <col min="1" max="1" width="13" customWidth="1"/>
    <col min="23" max="23" width="12.1640625" customWidth="1"/>
  </cols>
  <sheetData>
    <row r="2" spans="18:24">
      <c r="R2" s="76" t="s">
        <v>50</v>
      </c>
      <c r="S2" s="77"/>
      <c r="T2" s="77"/>
      <c r="U2" s="77"/>
      <c r="V2" s="77"/>
      <c r="W2" s="77"/>
      <c r="X2" s="78"/>
    </row>
    <row r="3" spans="18:24">
      <c r="R3" s="79" t="s">
        <v>58</v>
      </c>
      <c r="S3" s="80"/>
      <c r="T3" s="80"/>
      <c r="U3" s="80"/>
      <c r="V3" s="80"/>
      <c r="W3" s="80"/>
      <c r="X3" s="81"/>
    </row>
    <row r="4" spans="18:24">
      <c r="R4" s="82"/>
      <c r="S4" s="48"/>
      <c r="T4" s="48"/>
      <c r="U4" s="48"/>
      <c r="V4" s="48"/>
      <c r="W4" s="48"/>
      <c r="X4" s="83"/>
    </row>
    <row r="5" spans="18:24">
      <c r="R5" s="18" t="s">
        <v>51</v>
      </c>
      <c r="S5" s="18"/>
      <c r="T5" s="18"/>
      <c r="U5" s="13">
        <v>0.313</v>
      </c>
      <c r="V5" s="48"/>
      <c r="W5" s="48"/>
      <c r="X5" s="83"/>
    </row>
    <row r="6" spans="18:24">
      <c r="R6" s="82"/>
      <c r="S6" s="48"/>
      <c r="T6" s="48"/>
      <c r="U6" s="48"/>
      <c r="V6" s="48"/>
      <c r="W6" s="48"/>
      <c r="X6" s="83"/>
    </row>
    <row r="7" spans="18:24">
      <c r="R7" s="18" t="s">
        <v>52</v>
      </c>
      <c r="S7" s="18"/>
      <c r="T7" s="18"/>
      <c r="U7" s="13">
        <v>1.75</v>
      </c>
      <c r="V7" s="48"/>
      <c r="W7" s="48"/>
      <c r="X7" s="83"/>
    </row>
    <row r="8" spans="18:24">
      <c r="R8" s="82"/>
      <c r="S8" s="48"/>
      <c r="T8" s="48"/>
      <c r="U8" s="48"/>
      <c r="V8" s="48"/>
      <c r="W8" s="48"/>
      <c r="X8" s="83"/>
    </row>
    <row r="9" spans="18:24">
      <c r="R9" s="82" t="s">
        <v>53</v>
      </c>
      <c r="S9" s="48"/>
      <c r="T9" s="48"/>
      <c r="U9" s="48"/>
      <c r="V9" s="48"/>
      <c r="W9" s="48"/>
      <c r="X9" s="83"/>
    </row>
    <row r="10" spans="18:24">
      <c r="R10" s="82" t="s">
        <v>54</v>
      </c>
      <c r="S10" s="48"/>
      <c r="T10" s="48"/>
      <c r="U10" s="48"/>
      <c r="V10" s="48"/>
      <c r="W10" s="48"/>
      <c r="X10" s="83"/>
    </row>
    <row r="11" spans="18:24">
      <c r="R11" s="82" t="s">
        <v>55</v>
      </c>
      <c r="S11" s="48"/>
      <c r="T11" s="48"/>
      <c r="U11" s="48"/>
      <c r="V11" s="48"/>
      <c r="W11" s="48"/>
      <c r="X11" s="83"/>
    </row>
    <row r="12" spans="18:24">
      <c r="R12" s="82" t="s">
        <v>56</v>
      </c>
      <c r="S12" s="48"/>
      <c r="T12" s="48"/>
      <c r="U12" s="48"/>
      <c r="V12" s="48"/>
      <c r="W12" s="48"/>
      <c r="X12" s="83"/>
    </row>
    <row r="13" spans="18:24">
      <c r="R13" s="82"/>
      <c r="S13" s="48"/>
      <c r="T13" s="48"/>
      <c r="U13" s="48"/>
      <c r="V13" s="48"/>
      <c r="W13" s="48"/>
      <c r="X13" s="83"/>
    </row>
    <row r="14" spans="18:24">
      <c r="R14" s="84" t="s">
        <v>57</v>
      </c>
      <c r="S14" s="85"/>
      <c r="T14" s="85"/>
      <c r="U14" s="86"/>
      <c r="V14" s="86"/>
      <c r="W14" s="86"/>
      <c r="X14" s="87"/>
    </row>
    <row r="16" spans="18:24">
      <c r="V16" t="s">
        <v>96</v>
      </c>
    </row>
    <row r="18" spans="1:43">
      <c r="V18" t="s">
        <v>99</v>
      </c>
      <c r="W18">
        <v>0</v>
      </c>
    </row>
    <row r="19" spans="1:43">
      <c r="V19" t="s">
        <v>98</v>
      </c>
      <c r="W19">
        <v>4</v>
      </c>
    </row>
    <row r="22" spans="1:43">
      <c r="V22" t="s">
        <v>97</v>
      </c>
      <c r="W22">
        <f>SQRT((1.75*W18)^2+(0.313*W19)^2)</f>
        <v>1.252</v>
      </c>
    </row>
    <row r="24" spans="1:43">
      <c r="B24" t="s">
        <v>92</v>
      </c>
      <c r="D24" s="88" t="s">
        <v>32</v>
      </c>
      <c r="E24" s="89" t="s">
        <v>93</v>
      </c>
      <c r="F24" s="88" t="s">
        <v>32</v>
      </c>
      <c r="G24" s="29" t="s">
        <v>33</v>
      </c>
      <c r="H24" s="41" t="s">
        <v>34</v>
      </c>
      <c r="I24" s="88" t="s">
        <v>32</v>
      </c>
      <c r="J24" s="94"/>
      <c r="K24" s="94"/>
    </row>
    <row r="25" spans="1:43" ht="21">
      <c r="K25" s="95" t="s">
        <v>120</v>
      </c>
      <c r="L25" s="10"/>
      <c r="M25" s="10"/>
      <c r="N25" s="10"/>
    </row>
    <row r="26" spans="1:43" ht="21">
      <c r="A26" s="66" t="s">
        <v>119</v>
      </c>
      <c r="B26" s="88">
        <f>SUMPRODUCT(B37:K46,B51:K60)</f>
        <v>4.0830000000000002</v>
      </c>
      <c r="K26" s="95" t="s">
        <v>121</v>
      </c>
      <c r="L26" s="10"/>
      <c r="M26" s="10"/>
      <c r="N26" s="10"/>
    </row>
    <row r="32" spans="1:43">
      <c r="W32" t="s">
        <v>114</v>
      </c>
      <c r="X32" s="13" t="s">
        <v>94</v>
      </c>
      <c r="Y32" s="13" t="s">
        <v>95</v>
      </c>
      <c r="Z32" s="13" t="s">
        <v>101</v>
      </c>
      <c r="AA32" s="13" t="s">
        <v>102</v>
      </c>
      <c r="AB32" s="13" t="s">
        <v>94</v>
      </c>
      <c r="AC32" s="13" t="s">
        <v>95</v>
      </c>
      <c r="AD32" s="13" t="s">
        <v>101</v>
      </c>
      <c r="AE32" s="13" t="s">
        <v>102</v>
      </c>
      <c r="AF32" s="13" t="s">
        <v>100</v>
      </c>
      <c r="AG32" s="13" t="s">
        <v>103</v>
      </c>
      <c r="AH32" s="13" t="s">
        <v>104</v>
      </c>
      <c r="AI32" s="13" t="s">
        <v>105</v>
      </c>
      <c r="AJ32" s="13" t="s">
        <v>106</v>
      </c>
      <c r="AK32" s="13" t="s">
        <v>107</v>
      </c>
      <c r="AL32" s="13" t="s">
        <v>108</v>
      </c>
      <c r="AM32" s="13" t="s">
        <v>109</v>
      </c>
      <c r="AN32" s="13" t="s">
        <v>110</v>
      </c>
      <c r="AO32" s="13" t="s">
        <v>111</v>
      </c>
      <c r="AP32" s="13" t="s">
        <v>112</v>
      </c>
      <c r="AQ32" s="13" t="s">
        <v>113</v>
      </c>
    </row>
    <row r="33" spans="1:43">
      <c r="W33" t="s">
        <v>115</v>
      </c>
      <c r="X33" s="90">
        <v>0</v>
      </c>
      <c r="Y33" s="90">
        <v>0</v>
      </c>
      <c r="Z33" s="90">
        <v>0</v>
      </c>
      <c r="AA33" s="90">
        <v>1</v>
      </c>
      <c r="AB33" s="90">
        <v>0</v>
      </c>
      <c r="AC33" s="90">
        <v>0</v>
      </c>
      <c r="AD33" s="90">
        <v>0</v>
      </c>
      <c r="AE33" s="90">
        <v>1</v>
      </c>
      <c r="AF33" s="90">
        <v>0</v>
      </c>
      <c r="AG33" s="90">
        <v>0</v>
      </c>
      <c r="AH33" s="90">
        <v>0</v>
      </c>
      <c r="AI33" s="90">
        <v>1</v>
      </c>
      <c r="AJ33" s="90">
        <v>0</v>
      </c>
      <c r="AK33" s="90">
        <v>0</v>
      </c>
      <c r="AL33" s="90">
        <v>0</v>
      </c>
      <c r="AM33" s="90">
        <v>1</v>
      </c>
      <c r="AN33" s="90">
        <v>0</v>
      </c>
      <c r="AO33" s="90">
        <v>0</v>
      </c>
      <c r="AP33" s="90">
        <v>0</v>
      </c>
      <c r="AQ33" s="90">
        <v>1</v>
      </c>
    </row>
    <row r="34" spans="1:4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W34" t="s">
        <v>116</v>
      </c>
      <c r="X34" s="13">
        <v>3.51</v>
      </c>
      <c r="Y34" s="13">
        <v>5.29</v>
      </c>
      <c r="Z34" s="13">
        <v>2.15</v>
      </c>
      <c r="AA34" s="13">
        <v>0.313</v>
      </c>
      <c r="AB34" s="13">
        <v>3.51</v>
      </c>
      <c r="AC34" s="13">
        <v>5.29</v>
      </c>
      <c r="AD34" s="13">
        <v>2.15</v>
      </c>
      <c r="AE34" s="13">
        <v>0.313</v>
      </c>
      <c r="AF34" s="13">
        <v>0.313</v>
      </c>
      <c r="AG34" s="13">
        <v>3.56</v>
      </c>
      <c r="AH34" s="13">
        <v>5.4</v>
      </c>
      <c r="AI34" s="13">
        <v>1.78</v>
      </c>
      <c r="AJ34" s="13">
        <v>0.626</v>
      </c>
      <c r="AK34" s="13">
        <v>5.25</v>
      </c>
      <c r="AL34" s="13">
        <v>3.51</v>
      </c>
      <c r="AM34" s="13">
        <v>1.99</v>
      </c>
      <c r="AN34" s="13">
        <v>0.313</v>
      </c>
      <c r="AO34" s="13">
        <v>5.26</v>
      </c>
      <c r="AP34" s="13">
        <v>5.29</v>
      </c>
      <c r="AQ34" s="13">
        <v>1.25</v>
      </c>
    </row>
    <row r="35" spans="1:4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" t="s">
        <v>117</v>
      </c>
      <c r="N35" s="99"/>
      <c r="O35" s="99"/>
      <c r="P35" s="99"/>
      <c r="Q35" s="99"/>
      <c r="R35" s="99"/>
      <c r="S35" s="99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</row>
    <row r="36" spans="1:43">
      <c r="A36" t="s">
        <v>129</v>
      </c>
      <c r="B36" s="13" t="s">
        <v>13</v>
      </c>
      <c r="C36" s="13" t="s">
        <v>15</v>
      </c>
      <c r="D36" s="13" t="s">
        <v>127</v>
      </c>
      <c r="E36" s="13" t="s">
        <v>128</v>
      </c>
      <c r="F36" s="13" t="s">
        <v>13</v>
      </c>
      <c r="G36" s="13" t="s">
        <v>15</v>
      </c>
      <c r="H36" s="13" t="s">
        <v>19</v>
      </c>
      <c r="I36" s="13" t="s">
        <v>20</v>
      </c>
      <c r="J36" s="13" t="s">
        <v>25</v>
      </c>
      <c r="K36" s="13" t="s">
        <v>0</v>
      </c>
      <c r="L36" s="103" t="s">
        <v>5</v>
      </c>
      <c r="M36" s="19" t="s">
        <v>40</v>
      </c>
      <c r="N36" s="19"/>
      <c r="O36" s="19" t="s">
        <v>41</v>
      </c>
      <c r="U36" s="104"/>
      <c r="V36" s="100"/>
      <c r="W36" s="104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</row>
    <row r="37" spans="1:43">
      <c r="A37" s="13" t="s">
        <v>13</v>
      </c>
      <c r="B37" s="23">
        <v>0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1">
        <f t="shared" ref="L37:L46" si="0">SUM(B37:K37)</f>
        <v>0</v>
      </c>
      <c r="M37" s="19">
        <f>SUM(L37:L38)</f>
        <v>1</v>
      </c>
      <c r="N37" s="19" t="s">
        <v>118</v>
      </c>
      <c r="O37" s="19">
        <v>1</v>
      </c>
      <c r="U37" s="100"/>
      <c r="V37" s="100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</row>
    <row r="38" spans="1:43">
      <c r="A38" s="13" t="s">
        <v>15</v>
      </c>
      <c r="B38" s="90">
        <v>0</v>
      </c>
      <c r="C38" s="23">
        <v>0</v>
      </c>
      <c r="D38" s="90">
        <v>0</v>
      </c>
      <c r="E38" s="90">
        <v>1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1">
        <f t="shared" si="0"/>
        <v>1</v>
      </c>
      <c r="M38" s="19"/>
      <c r="N38" s="19"/>
      <c r="O38" s="19"/>
      <c r="U38" s="100"/>
      <c r="V38" s="100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</row>
    <row r="39" spans="1:43">
      <c r="A39" s="13" t="s">
        <v>127</v>
      </c>
      <c r="B39" s="90">
        <v>0</v>
      </c>
      <c r="C39" s="90">
        <v>0</v>
      </c>
      <c r="D39" s="23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1">
        <f t="shared" si="0"/>
        <v>0</v>
      </c>
      <c r="M39" s="19">
        <f>SUM(L39:L40)</f>
        <v>1</v>
      </c>
      <c r="N39" s="19" t="s">
        <v>118</v>
      </c>
      <c r="O39" s="19">
        <v>1</v>
      </c>
      <c r="U39" s="100"/>
      <c r="V39" s="100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</row>
    <row r="40" spans="1:43">
      <c r="A40" s="13" t="s">
        <v>128</v>
      </c>
      <c r="B40" s="90">
        <v>0</v>
      </c>
      <c r="C40" s="90">
        <v>1</v>
      </c>
      <c r="D40" s="90">
        <v>0</v>
      </c>
      <c r="E40" s="23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1">
        <f t="shared" si="0"/>
        <v>1</v>
      </c>
      <c r="M40" s="19"/>
      <c r="N40" s="19"/>
      <c r="O40" s="19"/>
      <c r="U40" s="100"/>
      <c r="V40" s="100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</row>
    <row r="41" spans="1:43">
      <c r="A41" s="13" t="s">
        <v>13</v>
      </c>
      <c r="B41" s="90">
        <v>0</v>
      </c>
      <c r="C41" s="90">
        <v>0</v>
      </c>
      <c r="D41" s="90">
        <v>0</v>
      </c>
      <c r="E41" s="90">
        <v>0</v>
      </c>
      <c r="F41" s="23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1">
        <f t="shared" si="0"/>
        <v>0</v>
      </c>
      <c r="M41" s="19">
        <f>SUM(L41:L42)</f>
        <v>1</v>
      </c>
      <c r="N41" s="19" t="s">
        <v>118</v>
      </c>
      <c r="O41" s="19">
        <v>1</v>
      </c>
      <c r="U41" s="100"/>
      <c r="V41" s="100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</row>
    <row r="42" spans="1:43">
      <c r="A42" s="13" t="s">
        <v>15</v>
      </c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23">
        <v>0</v>
      </c>
      <c r="H42" s="90">
        <v>0</v>
      </c>
      <c r="I42" s="90">
        <v>1</v>
      </c>
      <c r="J42" s="90">
        <v>0</v>
      </c>
      <c r="K42" s="90">
        <v>0</v>
      </c>
      <c r="L42" s="1">
        <f t="shared" si="0"/>
        <v>1</v>
      </c>
      <c r="M42" s="19"/>
      <c r="N42" s="19"/>
      <c r="O42" s="19"/>
      <c r="U42" s="100"/>
      <c r="V42" s="100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</row>
    <row r="43" spans="1:43">
      <c r="A43" s="13" t="s">
        <v>19</v>
      </c>
      <c r="B43" s="90">
        <v>0</v>
      </c>
      <c r="C43" s="90">
        <v>0</v>
      </c>
      <c r="D43" s="90">
        <v>0</v>
      </c>
      <c r="E43" s="90">
        <v>0</v>
      </c>
      <c r="F43" s="90">
        <v>0</v>
      </c>
      <c r="G43" s="90">
        <v>0</v>
      </c>
      <c r="H43" s="23">
        <v>0</v>
      </c>
      <c r="I43" s="90">
        <v>0</v>
      </c>
      <c r="J43" s="90">
        <v>0</v>
      </c>
      <c r="K43" s="90">
        <v>0</v>
      </c>
      <c r="L43" s="1">
        <f t="shared" si="0"/>
        <v>0</v>
      </c>
      <c r="M43" s="19">
        <f>SUM(L43:L44)</f>
        <v>1</v>
      </c>
      <c r="N43" s="19" t="s">
        <v>118</v>
      </c>
      <c r="O43" s="19">
        <v>1</v>
      </c>
      <c r="U43" s="100"/>
      <c r="V43" s="100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</row>
    <row r="44" spans="1:43">
      <c r="A44" s="13" t="s">
        <v>20</v>
      </c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23">
        <v>0</v>
      </c>
      <c r="J44" s="90">
        <v>0</v>
      </c>
      <c r="K44" s="90">
        <v>1</v>
      </c>
      <c r="L44" s="1">
        <f t="shared" si="0"/>
        <v>1</v>
      </c>
      <c r="M44" s="19"/>
      <c r="N44" s="19"/>
      <c r="O44" s="19"/>
      <c r="U44" s="100"/>
      <c r="V44" s="100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</row>
    <row r="45" spans="1:43">
      <c r="A45" s="13" t="s">
        <v>25</v>
      </c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23">
        <v>0</v>
      </c>
      <c r="K45" s="90">
        <v>0</v>
      </c>
      <c r="L45" s="1">
        <f t="shared" si="0"/>
        <v>0</v>
      </c>
      <c r="M45" s="19">
        <f>SUM(L45:L46)</f>
        <v>1</v>
      </c>
      <c r="N45" s="19" t="s">
        <v>118</v>
      </c>
      <c r="O45" s="19">
        <v>1</v>
      </c>
      <c r="U45" s="100"/>
      <c r="V45" s="100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</row>
    <row r="46" spans="1:43">
      <c r="A46" s="13" t="s">
        <v>0</v>
      </c>
      <c r="B46" s="90">
        <v>0</v>
      </c>
      <c r="C46" s="90">
        <v>0</v>
      </c>
      <c r="D46" s="90">
        <v>0</v>
      </c>
      <c r="E46" s="90">
        <v>0</v>
      </c>
      <c r="F46" s="90">
        <v>0</v>
      </c>
      <c r="G46" s="90">
        <v>1</v>
      </c>
      <c r="H46" s="90">
        <v>0</v>
      </c>
      <c r="I46" s="90">
        <v>0</v>
      </c>
      <c r="J46" s="90">
        <v>0</v>
      </c>
      <c r="K46" s="23">
        <v>0</v>
      </c>
      <c r="L46" s="1">
        <f t="shared" si="0"/>
        <v>1</v>
      </c>
      <c r="M46" s="19"/>
      <c r="N46" s="19"/>
      <c r="O46" s="19"/>
      <c r="U46" s="100"/>
      <c r="V46" s="100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</row>
    <row r="47" spans="1:43">
      <c r="A47" s="103" t="s">
        <v>5</v>
      </c>
      <c r="B47" s="99">
        <f t="shared" ref="B47:K47" si="1">SUM(B37:B46)</f>
        <v>0</v>
      </c>
      <c r="C47" s="1">
        <f t="shared" si="1"/>
        <v>1</v>
      </c>
      <c r="D47" s="1">
        <f t="shared" si="1"/>
        <v>0</v>
      </c>
      <c r="E47" s="1">
        <f t="shared" si="1"/>
        <v>1</v>
      </c>
      <c r="F47" s="1">
        <f t="shared" si="1"/>
        <v>0</v>
      </c>
      <c r="G47" s="1">
        <f t="shared" si="1"/>
        <v>1</v>
      </c>
      <c r="H47" s="1">
        <f t="shared" si="1"/>
        <v>0</v>
      </c>
      <c r="I47" s="1">
        <f t="shared" si="1"/>
        <v>1</v>
      </c>
      <c r="J47" s="1">
        <f t="shared" si="1"/>
        <v>0</v>
      </c>
      <c r="K47" s="1">
        <f t="shared" si="1"/>
        <v>1</v>
      </c>
      <c r="U47" s="100"/>
      <c r="V47" s="100"/>
    </row>
    <row r="48" spans="1:43">
      <c r="U48" s="100"/>
      <c r="V48" s="100"/>
    </row>
    <row r="49" spans="1:48">
      <c r="P49" s="104"/>
      <c r="Q49" s="104"/>
      <c r="R49" s="104"/>
      <c r="S49" s="104"/>
      <c r="T49" s="104"/>
      <c r="U49" s="100"/>
      <c r="V49" s="100"/>
      <c r="W49" s="104"/>
      <c r="X49" s="104"/>
      <c r="Y49" s="104"/>
      <c r="Z49" s="104"/>
      <c r="AA49" s="104"/>
    </row>
    <row r="50" spans="1:48">
      <c r="B50" s="13" t="s">
        <v>13</v>
      </c>
      <c r="C50" s="13" t="s">
        <v>15</v>
      </c>
      <c r="D50" s="13" t="s">
        <v>127</v>
      </c>
      <c r="E50" s="13" t="s">
        <v>128</v>
      </c>
      <c r="F50" s="13" t="s">
        <v>13</v>
      </c>
      <c r="G50" s="13" t="s">
        <v>15</v>
      </c>
      <c r="H50" s="13" t="s">
        <v>19</v>
      </c>
      <c r="I50" s="13" t="s">
        <v>20</v>
      </c>
      <c r="J50" s="13" t="s">
        <v>25</v>
      </c>
      <c r="K50" s="13" t="s">
        <v>0</v>
      </c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48">
      <c r="A51" s="13" t="s">
        <v>13</v>
      </c>
      <c r="B51" s="102">
        <v>0</v>
      </c>
      <c r="C51" s="13">
        <v>0</v>
      </c>
      <c r="D51" s="13">
        <v>3.51</v>
      </c>
      <c r="E51" s="13">
        <v>5.29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48">
      <c r="A52" s="13" t="s">
        <v>15</v>
      </c>
      <c r="B52" s="13">
        <v>0</v>
      </c>
      <c r="C52" s="102">
        <v>0</v>
      </c>
      <c r="D52" s="13">
        <v>2.15</v>
      </c>
      <c r="E52" s="13">
        <v>0.313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00"/>
      <c r="M52" s="100"/>
      <c r="N52" s="100"/>
      <c r="O52" s="100"/>
      <c r="P52" s="100"/>
      <c r="U52" s="100"/>
      <c r="V52" s="100"/>
    </row>
    <row r="53" spans="1:48">
      <c r="A53" s="13" t="s">
        <v>127</v>
      </c>
      <c r="B53" s="13">
        <v>0</v>
      </c>
      <c r="C53" s="13">
        <v>0</v>
      </c>
      <c r="D53" s="102">
        <v>0</v>
      </c>
      <c r="E53" s="13">
        <v>0</v>
      </c>
      <c r="F53" s="13">
        <v>3.51</v>
      </c>
      <c r="G53" s="13">
        <v>2.15</v>
      </c>
      <c r="H53" s="13">
        <v>0</v>
      </c>
      <c r="I53" s="13">
        <v>0</v>
      </c>
      <c r="J53" s="13">
        <v>0</v>
      </c>
      <c r="K53" s="13">
        <v>0</v>
      </c>
      <c r="L53" s="100"/>
      <c r="M53" s="100"/>
      <c r="N53" s="100"/>
      <c r="O53" s="100"/>
      <c r="P53" s="100"/>
      <c r="U53" s="100"/>
      <c r="V53" s="100"/>
    </row>
    <row r="54" spans="1:48">
      <c r="A54" s="13" t="s">
        <v>128</v>
      </c>
      <c r="B54" s="13">
        <v>0</v>
      </c>
      <c r="C54" s="13">
        <v>0</v>
      </c>
      <c r="D54" s="13">
        <v>0</v>
      </c>
      <c r="E54" s="102">
        <v>0</v>
      </c>
      <c r="F54" s="13">
        <v>5.29</v>
      </c>
      <c r="G54" s="13">
        <v>0.313</v>
      </c>
      <c r="H54" s="13">
        <v>0</v>
      </c>
      <c r="I54" s="13">
        <v>0</v>
      </c>
      <c r="J54" s="13">
        <v>0</v>
      </c>
      <c r="K54" s="13">
        <v>0</v>
      </c>
      <c r="L54" s="100"/>
      <c r="M54" s="100"/>
      <c r="N54" s="100"/>
      <c r="O54" s="100"/>
      <c r="P54" s="100"/>
      <c r="U54" s="100"/>
      <c r="V54" s="100"/>
    </row>
    <row r="55" spans="1:48">
      <c r="A55" s="13" t="s">
        <v>13</v>
      </c>
      <c r="B55" s="13">
        <v>0</v>
      </c>
      <c r="C55" s="13">
        <v>0</v>
      </c>
      <c r="D55" s="13">
        <v>0</v>
      </c>
      <c r="E55" s="13">
        <v>0</v>
      </c>
      <c r="F55" s="102">
        <v>0</v>
      </c>
      <c r="G55" s="13">
        <v>0</v>
      </c>
      <c r="H55" s="13">
        <v>0.313</v>
      </c>
      <c r="I55" s="13">
        <v>3.56</v>
      </c>
      <c r="J55" s="13">
        <v>0</v>
      </c>
      <c r="K55" s="13">
        <v>0</v>
      </c>
      <c r="L55" s="100"/>
      <c r="M55" s="100"/>
      <c r="N55" s="100"/>
      <c r="O55" s="100"/>
      <c r="P55" s="100"/>
      <c r="U55" s="100"/>
      <c r="V55" s="100"/>
    </row>
    <row r="56" spans="1:48">
      <c r="A56" s="13" t="s">
        <v>15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02">
        <v>0</v>
      </c>
      <c r="H56" s="13">
        <v>5.4</v>
      </c>
      <c r="I56" s="13">
        <v>1.78</v>
      </c>
      <c r="J56" s="13">
        <v>0</v>
      </c>
      <c r="K56" s="13">
        <v>0</v>
      </c>
      <c r="L56" s="100"/>
      <c r="M56" s="100"/>
      <c r="N56" s="100"/>
      <c r="O56" s="100"/>
      <c r="P56" s="100"/>
      <c r="U56" s="100"/>
      <c r="V56" s="100"/>
    </row>
    <row r="57" spans="1:48">
      <c r="A57" s="13" t="s">
        <v>19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02">
        <v>0</v>
      </c>
      <c r="I57" s="13">
        <v>0</v>
      </c>
      <c r="J57" s="13">
        <v>0.626</v>
      </c>
      <c r="K57" s="13">
        <v>5.25</v>
      </c>
      <c r="L57" s="100"/>
      <c r="M57" s="100"/>
      <c r="N57" s="100"/>
      <c r="O57" s="100"/>
      <c r="P57" s="100"/>
      <c r="U57" s="100"/>
      <c r="V57" s="100"/>
    </row>
    <row r="58" spans="1:48">
      <c r="A58" s="13" t="s">
        <v>20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02">
        <v>0</v>
      </c>
      <c r="J58" s="13">
        <v>3.51</v>
      </c>
      <c r="K58" s="13">
        <v>1.99</v>
      </c>
      <c r="L58" s="100"/>
      <c r="M58" s="100"/>
      <c r="N58" s="100"/>
      <c r="O58" s="100"/>
      <c r="P58" s="100"/>
      <c r="U58" s="100"/>
      <c r="V58" s="100"/>
    </row>
    <row r="59" spans="1:48">
      <c r="A59" s="13" t="s">
        <v>25</v>
      </c>
      <c r="B59" s="13">
        <v>0.313</v>
      </c>
      <c r="C59" s="13">
        <v>5.29</v>
      </c>
      <c r="D59" s="13">
        <v>0</v>
      </c>
      <c r="E59" s="101">
        <v>0</v>
      </c>
      <c r="F59" s="13">
        <v>0</v>
      </c>
      <c r="G59" s="13">
        <v>0</v>
      </c>
      <c r="H59" s="13">
        <v>0</v>
      </c>
      <c r="I59" s="13">
        <v>0</v>
      </c>
      <c r="J59" s="102">
        <v>0</v>
      </c>
      <c r="K59" s="13">
        <v>0</v>
      </c>
      <c r="L59" s="100"/>
      <c r="M59" s="100"/>
      <c r="N59" s="100"/>
      <c r="O59" s="100"/>
      <c r="P59" s="100"/>
      <c r="U59" s="100"/>
      <c r="V59" s="100"/>
    </row>
    <row r="60" spans="1:48">
      <c r="A60" s="13" t="s">
        <v>0</v>
      </c>
      <c r="B60" s="13">
        <v>5.26</v>
      </c>
      <c r="C60" s="13">
        <v>1.25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02">
        <v>0</v>
      </c>
      <c r="L60" s="100"/>
      <c r="M60" s="100"/>
      <c r="N60" s="100"/>
      <c r="O60" s="100"/>
      <c r="P60" s="100"/>
      <c r="U60" s="100"/>
      <c r="V60" s="100"/>
    </row>
    <row r="61" spans="1:48">
      <c r="U61" s="100"/>
      <c r="V61" s="100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>
      <c r="U62" s="100"/>
      <c r="V62" s="100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8">
      <c r="U63" s="100"/>
      <c r="V63" s="100"/>
      <c r="X63" s="14"/>
      <c r="Y63" s="100"/>
      <c r="Z63" s="14"/>
      <c r="AA63" s="103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4"/>
    </row>
    <row r="64" spans="1:48">
      <c r="U64" s="100"/>
      <c r="V64" s="100"/>
      <c r="X64" s="14"/>
      <c r="Y64" s="100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2:48">
      <c r="U65" s="100"/>
      <c r="V65" s="100"/>
      <c r="X65" s="14"/>
      <c r="Y65" s="100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2:48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X66" s="14"/>
      <c r="Y66" s="100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2:48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X67" s="14"/>
      <c r="Y67" s="100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2:48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X68" s="14"/>
      <c r="Y68" s="100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2:48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X69" s="14"/>
      <c r="Y69" s="100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2:48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X70" s="14"/>
      <c r="Y70" s="100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2:48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X71" s="14"/>
      <c r="Y71" s="100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2:48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X72" s="14"/>
      <c r="Y72" s="100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2:48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X73" s="14"/>
      <c r="Y73" s="100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2:48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X74" s="14"/>
      <c r="Y74" s="100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2:48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X75" s="14"/>
      <c r="Y75" s="100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2:48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X76" s="14"/>
      <c r="Y76" s="100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2:48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X77" s="14"/>
      <c r="Y77" s="100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2:48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X78" s="14"/>
      <c r="Y78" s="100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2:48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X79" s="14"/>
      <c r="Y79" s="100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2:48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X80" s="14"/>
      <c r="Y80" s="100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8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X81" s="14"/>
      <c r="Y81" s="100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spans="1:48">
      <c r="X82" s="14"/>
      <c r="Y82" s="100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spans="1:48">
      <c r="A83" s="104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X83" s="14"/>
      <c r="Y83" s="100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spans="1:48">
      <c r="A84" s="104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spans="1:48">
      <c r="A85" s="104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1:48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1:48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1:4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1:48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1:48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1:48">
      <c r="A91" s="104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1:48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1:48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1:48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1:48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1:48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1:20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1:20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1:20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1:2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1:2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1:2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1:2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1:2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1:2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1:2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1:2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1:2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1:2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1:2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1:2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1:20">
      <c r="T112" s="10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98E0-28DF-234F-86B0-6ED62A118198}">
  <sheetPr>
    <tabColor rgb="FF00B0F0"/>
  </sheetPr>
  <dimension ref="A2:AV112"/>
  <sheetViews>
    <sheetView topLeftCell="A9" zoomScale="90" zoomScaleNormal="90" workbookViewId="0">
      <selection activeCell="K25" sqref="K25:N26"/>
    </sheetView>
  </sheetViews>
  <sheetFormatPr baseColWidth="10" defaultRowHeight="16"/>
  <cols>
    <col min="1" max="1" width="13" customWidth="1"/>
    <col min="23" max="23" width="12.1640625" customWidth="1"/>
  </cols>
  <sheetData>
    <row r="2" spans="18:24">
      <c r="R2" s="76" t="s">
        <v>50</v>
      </c>
      <c r="S2" s="77"/>
      <c r="T2" s="77"/>
      <c r="U2" s="77"/>
      <c r="V2" s="77"/>
      <c r="W2" s="77"/>
      <c r="X2" s="78"/>
    </row>
    <row r="3" spans="18:24">
      <c r="R3" s="79" t="s">
        <v>58</v>
      </c>
      <c r="S3" s="80"/>
      <c r="T3" s="80"/>
      <c r="U3" s="80"/>
      <c r="V3" s="80"/>
      <c r="W3" s="80"/>
      <c r="X3" s="81"/>
    </row>
    <row r="4" spans="18:24">
      <c r="R4" s="82"/>
      <c r="S4" s="48"/>
      <c r="T4" s="48"/>
      <c r="U4" s="48"/>
      <c r="V4" s="48"/>
      <c r="W4" s="48"/>
      <c r="X4" s="83"/>
    </row>
    <row r="5" spans="18:24">
      <c r="R5" s="18" t="s">
        <v>51</v>
      </c>
      <c r="S5" s="18"/>
      <c r="T5" s="18"/>
      <c r="U5" s="13">
        <v>0.313</v>
      </c>
      <c r="V5" s="48"/>
      <c r="W5" s="48"/>
      <c r="X5" s="83"/>
    </row>
    <row r="6" spans="18:24">
      <c r="R6" s="82"/>
      <c r="S6" s="48"/>
      <c r="T6" s="48"/>
      <c r="U6" s="48"/>
      <c r="V6" s="48"/>
      <c r="W6" s="48"/>
      <c r="X6" s="83"/>
    </row>
    <row r="7" spans="18:24">
      <c r="R7" s="18" t="s">
        <v>52</v>
      </c>
      <c r="S7" s="18"/>
      <c r="T7" s="18"/>
      <c r="U7" s="13">
        <v>1.75</v>
      </c>
      <c r="V7" s="48"/>
      <c r="W7" s="48"/>
      <c r="X7" s="83"/>
    </row>
    <row r="8" spans="18:24">
      <c r="R8" s="82"/>
      <c r="S8" s="48"/>
      <c r="T8" s="48"/>
      <c r="U8" s="48"/>
      <c r="V8" s="48"/>
      <c r="W8" s="48"/>
      <c r="X8" s="83"/>
    </row>
    <row r="9" spans="18:24">
      <c r="R9" s="82" t="s">
        <v>53</v>
      </c>
      <c r="S9" s="48"/>
      <c r="T9" s="48"/>
      <c r="U9" s="48"/>
      <c r="V9" s="48"/>
      <c r="W9" s="48"/>
      <c r="X9" s="83"/>
    </row>
    <row r="10" spans="18:24">
      <c r="R10" s="82" t="s">
        <v>54</v>
      </c>
      <c r="S10" s="48"/>
      <c r="T10" s="48"/>
      <c r="U10" s="48"/>
      <c r="V10" s="48"/>
      <c r="W10" s="48"/>
      <c r="X10" s="83"/>
    </row>
    <row r="11" spans="18:24">
      <c r="R11" s="82" t="s">
        <v>55</v>
      </c>
      <c r="S11" s="48"/>
      <c r="T11" s="48"/>
      <c r="U11" s="48"/>
      <c r="V11" s="48"/>
      <c r="W11" s="48"/>
      <c r="X11" s="83"/>
    </row>
    <row r="12" spans="18:24">
      <c r="R12" s="82" t="s">
        <v>56</v>
      </c>
      <c r="S12" s="48"/>
      <c r="T12" s="48"/>
      <c r="U12" s="48"/>
      <c r="V12" s="48"/>
      <c r="W12" s="48"/>
      <c r="X12" s="83"/>
    </row>
    <row r="13" spans="18:24">
      <c r="R13" s="82"/>
      <c r="S13" s="48"/>
      <c r="T13" s="48"/>
      <c r="U13" s="48"/>
      <c r="V13" s="48"/>
      <c r="W13" s="48"/>
      <c r="X13" s="83"/>
    </row>
    <row r="14" spans="18:24">
      <c r="R14" s="84" t="s">
        <v>57</v>
      </c>
      <c r="S14" s="85"/>
      <c r="T14" s="85"/>
      <c r="U14" s="86"/>
      <c r="V14" s="86"/>
      <c r="W14" s="86"/>
      <c r="X14" s="87"/>
    </row>
    <row r="16" spans="18:24">
      <c r="V16" t="s">
        <v>96</v>
      </c>
    </row>
    <row r="18" spans="1:43">
      <c r="V18" t="s">
        <v>99</v>
      </c>
      <c r="W18">
        <v>0</v>
      </c>
    </row>
    <row r="19" spans="1:43">
      <c r="V19" t="s">
        <v>98</v>
      </c>
      <c r="W19">
        <v>4</v>
      </c>
    </row>
    <row r="22" spans="1:43">
      <c r="V22" t="s">
        <v>97</v>
      </c>
      <c r="W22">
        <f>SQRT((1.75*W18)^2+(0.313*W19)^2)</f>
        <v>1.252</v>
      </c>
    </row>
    <row r="24" spans="1:43">
      <c r="B24" t="s">
        <v>92</v>
      </c>
      <c r="D24" s="88" t="s">
        <v>32</v>
      </c>
      <c r="E24" s="89" t="s">
        <v>93</v>
      </c>
      <c r="F24" s="88" t="s">
        <v>32</v>
      </c>
      <c r="G24" s="29" t="s">
        <v>33</v>
      </c>
      <c r="H24" s="41" t="s">
        <v>34</v>
      </c>
      <c r="I24" s="88" t="s">
        <v>32</v>
      </c>
      <c r="J24" s="94"/>
      <c r="K24" s="94"/>
    </row>
    <row r="25" spans="1:43" ht="21">
      <c r="K25" s="95" t="s">
        <v>120</v>
      </c>
      <c r="L25" s="10"/>
      <c r="M25" s="10"/>
      <c r="N25" s="10"/>
    </row>
    <row r="26" spans="1:43" ht="21">
      <c r="A26" s="66" t="s">
        <v>119</v>
      </c>
      <c r="B26" s="88">
        <f>SUMPRODUCT(B37:K46,B51:K60)</f>
        <v>3</v>
      </c>
      <c r="K26" s="95" t="s">
        <v>130</v>
      </c>
      <c r="L26" s="10"/>
      <c r="M26" s="10"/>
      <c r="N26" s="10"/>
    </row>
    <row r="32" spans="1:43">
      <c r="W32" t="s">
        <v>114</v>
      </c>
      <c r="X32" s="13" t="s">
        <v>94</v>
      </c>
      <c r="Y32" s="13" t="s">
        <v>95</v>
      </c>
      <c r="Z32" s="13" t="s">
        <v>101</v>
      </c>
      <c r="AA32" s="13" t="s">
        <v>102</v>
      </c>
      <c r="AB32" s="13" t="s">
        <v>94</v>
      </c>
      <c r="AC32" s="13" t="s">
        <v>95</v>
      </c>
      <c r="AD32" s="13" t="s">
        <v>101</v>
      </c>
      <c r="AE32" s="13" t="s">
        <v>102</v>
      </c>
      <c r="AF32" s="13" t="s">
        <v>100</v>
      </c>
      <c r="AG32" s="13" t="s">
        <v>103</v>
      </c>
      <c r="AH32" s="13" t="s">
        <v>104</v>
      </c>
      <c r="AI32" s="13" t="s">
        <v>105</v>
      </c>
      <c r="AJ32" s="13" t="s">
        <v>106</v>
      </c>
      <c r="AK32" s="13" t="s">
        <v>107</v>
      </c>
      <c r="AL32" s="13" t="s">
        <v>108</v>
      </c>
      <c r="AM32" s="13" t="s">
        <v>109</v>
      </c>
      <c r="AN32" s="13" t="s">
        <v>110</v>
      </c>
      <c r="AO32" s="13" t="s">
        <v>111</v>
      </c>
      <c r="AP32" s="13" t="s">
        <v>112</v>
      </c>
      <c r="AQ32" s="13" t="s">
        <v>113</v>
      </c>
    </row>
    <row r="33" spans="1:43">
      <c r="W33" t="s">
        <v>115</v>
      </c>
      <c r="X33" s="90">
        <v>0</v>
      </c>
      <c r="Y33" s="90">
        <v>0</v>
      </c>
      <c r="Z33" s="90">
        <v>0</v>
      </c>
      <c r="AA33" s="90">
        <v>1</v>
      </c>
      <c r="AB33" s="90">
        <v>0</v>
      </c>
      <c r="AC33" s="90">
        <v>0</v>
      </c>
      <c r="AD33" s="90">
        <v>0</v>
      </c>
      <c r="AE33" s="90">
        <v>1</v>
      </c>
      <c r="AF33" s="90">
        <v>0</v>
      </c>
      <c r="AG33" s="90">
        <v>0</v>
      </c>
      <c r="AH33" s="90">
        <v>0</v>
      </c>
      <c r="AI33" s="90">
        <v>1</v>
      </c>
      <c r="AJ33" s="90">
        <v>0</v>
      </c>
      <c r="AK33" s="90">
        <v>0</v>
      </c>
      <c r="AL33" s="90">
        <v>0</v>
      </c>
      <c r="AM33" s="90">
        <v>1</v>
      </c>
      <c r="AN33" s="90">
        <v>0</v>
      </c>
      <c r="AO33" s="90">
        <v>0</v>
      </c>
      <c r="AP33" s="90">
        <v>0</v>
      </c>
      <c r="AQ33" s="90">
        <v>1</v>
      </c>
    </row>
    <row r="34" spans="1:4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W34" t="s">
        <v>116</v>
      </c>
      <c r="X34" s="13">
        <v>3.51</v>
      </c>
      <c r="Y34" s="13">
        <v>5.29</v>
      </c>
      <c r="Z34" s="13">
        <v>2.15</v>
      </c>
      <c r="AA34" s="13">
        <v>0.313</v>
      </c>
      <c r="AB34" s="13">
        <v>3.51</v>
      </c>
      <c r="AC34" s="13">
        <v>5.29</v>
      </c>
      <c r="AD34" s="13">
        <v>2.15</v>
      </c>
      <c r="AE34" s="13">
        <v>0.313</v>
      </c>
      <c r="AF34" s="13">
        <v>0.313</v>
      </c>
      <c r="AG34" s="13">
        <v>3.56</v>
      </c>
      <c r="AH34" s="13">
        <v>5.4</v>
      </c>
      <c r="AI34" s="13">
        <v>1.78</v>
      </c>
      <c r="AJ34" s="13">
        <v>0.626</v>
      </c>
      <c r="AK34" s="13">
        <v>5.25</v>
      </c>
      <c r="AL34" s="13">
        <v>3.51</v>
      </c>
      <c r="AM34" s="13">
        <v>1.99</v>
      </c>
      <c r="AN34" s="13">
        <v>0.313</v>
      </c>
      <c r="AO34" s="13">
        <v>5.26</v>
      </c>
      <c r="AP34" s="13">
        <v>5.29</v>
      </c>
      <c r="AQ34" s="13">
        <v>1.25</v>
      </c>
    </row>
    <row r="35" spans="1:4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" t="s">
        <v>117</v>
      </c>
      <c r="N35" s="99"/>
      <c r="O35" s="99"/>
      <c r="P35" s="99"/>
      <c r="Q35" s="99"/>
      <c r="R35" s="99"/>
      <c r="S35" s="99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</row>
    <row r="36" spans="1:43">
      <c r="A36" t="s">
        <v>129</v>
      </c>
      <c r="B36" s="13" t="s">
        <v>13</v>
      </c>
      <c r="C36" s="13" t="s">
        <v>15</v>
      </c>
      <c r="D36" s="13" t="s">
        <v>127</v>
      </c>
      <c r="E36" s="13" t="s">
        <v>128</v>
      </c>
      <c r="F36" s="13" t="s">
        <v>13</v>
      </c>
      <c r="G36" s="13" t="s">
        <v>15</v>
      </c>
      <c r="H36" s="13" t="s">
        <v>19</v>
      </c>
      <c r="I36" s="13" t="s">
        <v>20</v>
      </c>
      <c r="J36" s="13" t="s">
        <v>25</v>
      </c>
      <c r="K36" s="13" t="s">
        <v>0</v>
      </c>
      <c r="L36" s="103" t="s">
        <v>5</v>
      </c>
      <c r="M36" s="19" t="s">
        <v>40</v>
      </c>
      <c r="N36" s="19"/>
      <c r="O36" s="19" t="s">
        <v>41</v>
      </c>
      <c r="U36" s="104"/>
      <c r="V36" s="100"/>
      <c r="W36" s="104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</row>
    <row r="37" spans="1:43">
      <c r="A37" s="13" t="s">
        <v>13</v>
      </c>
      <c r="B37" s="23">
        <v>0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1">
        <f t="shared" ref="L37:L46" si="0">SUM(B37:K37)</f>
        <v>0</v>
      </c>
      <c r="M37" s="19">
        <f>SUM(L37:L38)</f>
        <v>1</v>
      </c>
      <c r="N37" s="19" t="s">
        <v>118</v>
      </c>
      <c r="O37" s="19">
        <v>1</v>
      </c>
      <c r="U37" s="100"/>
      <c r="V37" s="100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</row>
    <row r="38" spans="1:43">
      <c r="A38" s="13" t="s">
        <v>15</v>
      </c>
      <c r="B38" s="90">
        <v>0</v>
      </c>
      <c r="C38" s="23">
        <v>0</v>
      </c>
      <c r="D38" s="90">
        <v>1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1">
        <f t="shared" si="0"/>
        <v>1</v>
      </c>
      <c r="M38" s="19"/>
      <c r="N38" s="19"/>
      <c r="O38" s="19"/>
      <c r="U38" s="100"/>
      <c r="V38" s="100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</row>
    <row r="39" spans="1:43">
      <c r="A39" s="13" t="s">
        <v>127</v>
      </c>
      <c r="B39" s="90">
        <v>0</v>
      </c>
      <c r="C39" s="90">
        <v>1</v>
      </c>
      <c r="D39" s="23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1">
        <f t="shared" si="0"/>
        <v>1</v>
      </c>
      <c r="M39" s="19">
        <f>SUM(L39:L40)</f>
        <v>1</v>
      </c>
      <c r="N39" s="19" t="s">
        <v>118</v>
      </c>
      <c r="O39" s="19">
        <v>1</v>
      </c>
      <c r="U39" s="100"/>
      <c r="V39" s="100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</row>
    <row r="40" spans="1:43">
      <c r="A40" s="13" t="s">
        <v>128</v>
      </c>
      <c r="B40" s="90">
        <v>0</v>
      </c>
      <c r="C40" s="90">
        <v>0</v>
      </c>
      <c r="D40" s="90">
        <v>0</v>
      </c>
      <c r="E40" s="23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1">
        <f t="shared" si="0"/>
        <v>0</v>
      </c>
      <c r="M40" s="19"/>
      <c r="N40" s="19"/>
      <c r="O40" s="19"/>
      <c r="U40" s="100"/>
      <c r="V40" s="100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</row>
    <row r="41" spans="1:43">
      <c r="A41" s="13" t="s">
        <v>13</v>
      </c>
      <c r="B41" s="90">
        <v>0</v>
      </c>
      <c r="C41" s="90">
        <v>0</v>
      </c>
      <c r="D41" s="90">
        <v>0</v>
      </c>
      <c r="E41" s="90">
        <v>0</v>
      </c>
      <c r="F41" s="23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1">
        <f t="shared" si="0"/>
        <v>0</v>
      </c>
      <c r="M41" s="19">
        <f>SUM(L41:L42)</f>
        <v>1</v>
      </c>
      <c r="N41" s="19" t="s">
        <v>118</v>
      </c>
      <c r="O41" s="19">
        <v>1</v>
      </c>
      <c r="U41" s="100"/>
      <c r="V41" s="100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</row>
    <row r="42" spans="1:43">
      <c r="A42" s="13" t="s">
        <v>15</v>
      </c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23">
        <v>0</v>
      </c>
      <c r="H42" s="90">
        <v>0</v>
      </c>
      <c r="I42" s="90">
        <v>1</v>
      </c>
      <c r="J42" s="90">
        <v>0</v>
      </c>
      <c r="K42" s="90">
        <v>0</v>
      </c>
      <c r="L42" s="1">
        <f t="shared" si="0"/>
        <v>1</v>
      </c>
      <c r="M42" s="19"/>
      <c r="N42" s="19"/>
      <c r="O42" s="19"/>
      <c r="U42" s="100"/>
      <c r="V42" s="100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</row>
    <row r="43" spans="1:43">
      <c r="A43" s="13" t="s">
        <v>19</v>
      </c>
      <c r="B43" s="90">
        <v>0</v>
      </c>
      <c r="C43" s="90">
        <v>0</v>
      </c>
      <c r="D43" s="90">
        <v>0</v>
      </c>
      <c r="E43" s="90">
        <v>0</v>
      </c>
      <c r="F43" s="90">
        <v>0</v>
      </c>
      <c r="G43" s="90">
        <v>0</v>
      </c>
      <c r="H43" s="23">
        <v>0</v>
      </c>
      <c r="I43" s="90">
        <v>0</v>
      </c>
      <c r="J43" s="90">
        <v>0</v>
      </c>
      <c r="K43" s="90">
        <v>0</v>
      </c>
      <c r="L43" s="1">
        <f t="shared" si="0"/>
        <v>0</v>
      </c>
      <c r="M43" s="19">
        <f>SUM(L43:L44)</f>
        <v>1</v>
      </c>
      <c r="N43" s="19" t="s">
        <v>118</v>
      </c>
      <c r="O43" s="19">
        <v>1</v>
      </c>
      <c r="U43" s="100"/>
      <c r="V43" s="100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</row>
    <row r="44" spans="1:43">
      <c r="A44" s="13" t="s">
        <v>20</v>
      </c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23">
        <v>0</v>
      </c>
      <c r="J44" s="90">
        <v>1</v>
      </c>
      <c r="K44" s="90">
        <v>0</v>
      </c>
      <c r="L44" s="1">
        <f t="shared" si="0"/>
        <v>1</v>
      </c>
      <c r="M44" s="19"/>
      <c r="N44" s="19"/>
      <c r="O44" s="19"/>
      <c r="U44" s="100"/>
      <c r="V44" s="100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</row>
    <row r="45" spans="1:43">
      <c r="A45" s="13" t="s">
        <v>25</v>
      </c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1</v>
      </c>
      <c r="H45" s="90">
        <v>0</v>
      </c>
      <c r="I45" s="90">
        <v>0</v>
      </c>
      <c r="J45" s="23">
        <v>0</v>
      </c>
      <c r="K45" s="90">
        <v>0</v>
      </c>
      <c r="L45" s="1">
        <f t="shared" si="0"/>
        <v>1</v>
      </c>
      <c r="M45" s="19">
        <f>SUM(L45:L46)</f>
        <v>1</v>
      </c>
      <c r="N45" s="19" t="s">
        <v>118</v>
      </c>
      <c r="O45" s="19">
        <v>1</v>
      </c>
      <c r="U45" s="100"/>
      <c r="V45" s="100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</row>
    <row r="46" spans="1:43">
      <c r="A46" s="13" t="s">
        <v>0</v>
      </c>
      <c r="B46" s="90">
        <v>0</v>
      </c>
      <c r="C46" s="90">
        <v>0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23">
        <v>0</v>
      </c>
      <c r="L46" s="1">
        <f t="shared" si="0"/>
        <v>0</v>
      </c>
      <c r="M46" s="19"/>
      <c r="N46" s="19"/>
      <c r="O46" s="19"/>
      <c r="U46" s="100"/>
      <c r="V46" s="100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</row>
    <row r="47" spans="1:43">
      <c r="A47" s="103" t="s">
        <v>5</v>
      </c>
      <c r="B47" s="99">
        <f t="shared" ref="B47:K47" si="1">SUM(B37:B46)</f>
        <v>0</v>
      </c>
      <c r="C47" s="1">
        <f t="shared" si="1"/>
        <v>1</v>
      </c>
      <c r="D47" s="1">
        <f t="shared" si="1"/>
        <v>1</v>
      </c>
      <c r="E47" s="1">
        <f t="shared" si="1"/>
        <v>0</v>
      </c>
      <c r="F47" s="1">
        <f t="shared" si="1"/>
        <v>0</v>
      </c>
      <c r="G47" s="1">
        <f t="shared" si="1"/>
        <v>1</v>
      </c>
      <c r="H47" s="1">
        <f t="shared" si="1"/>
        <v>0</v>
      </c>
      <c r="I47" s="1">
        <f t="shared" si="1"/>
        <v>1</v>
      </c>
      <c r="J47" s="1">
        <f t="shared" si="1"/>
        <v>1</v>
      </c>
      <c r="K47" s="1">
        <f t="shared" si="1"/>
        <v>0</v>
      </c>
      <c r="U47" s="100"/>
      <c r="V47" s="100"/>
    </row>
    <row r="48" spans="1:43">
      <c r="U48" s="100"/>
      <c r="V48" s="100"/>
    </row>
    <row r="49" spans="1:48">
      <c r="A49" s="14"/>
      <c r="P49" s="104"/>
      <c r="Q49" s="104"/>
      <c r="R49" s="104"/>
      <c r="S49" s="104"/>
      <c r="T49" s="104"/>
      <c r="U49" s="100"/>
      <c r="V49" s="100"/>
      <c r="W49" s="104"/>
      <c r="X49" s="104"/>
      <c r="Y49" s="104"/>
      <c r="Z49" s="104"/>
      <c r="AA49" s="104"/>
    </row>
    <row r="50" spans="1:48">
      <c r="B50" s="13" t="s">
        <v>13</v>
      </c>
      <c r="C50" s="13" t="s">
        <v>15</v>
      </c>
      <c r="D50" s="13" t="s">
        <v>127</v>
      </c>
      <c r="E50" s="13" t="s">
        <v>128</v>
      </c>
      <c r="F50" s="13" t="s">
        <v>13</v>
      </c>
      <c r="G50" s="13" t="s">
        <v>15</v>
      </c>
      <c r="H50" s="13" t="s">
        <v>19</v>
      </c>
      <c r="I50" s="13" t="s">
        <v>20</v>
      </c>
      <c r="J50" s="13" t="s">
        <v>25</v>
      </c>
      <c r="K50" s="13" t="s">
        <v>0</v>
      </c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48">
      <c r="A51" s="13" t="s">
        <v>13</v>
      </c>
      <c r="B51" s="102">
        <v>0</v>
      </c>
      <c r="C51" s="13">
        <v>0</v>
      </c>
      <c r="D51" s="13">
        <v>8</v>
      </c>
      <c r="E51" s="13">
        <v>8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48">
      <c r="A52" s="13" t="s">
        <v>15</v>
      </c>
      <c r="B52" s="13">
        <v>0</v>
      </c>
      <c r="C52" s="102">
        <v>0</v>
      </c>
      <c r="D52" s="13">
        <v>1</v>
      </c>
      <c r="E52" s="13">
        <v>8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00"/>
      <c r="M52" s="100"/>
      <c r="N52" s="100"/>
      <c r="O52" s="100"/>
      <c r="P52" s="100"/>
      <c r="U52" s="100"/>
      <c r="V52" s="100"/>
    </row>
    <row r="53" spans="1:48">
      <c r="A53" s="13" t="s">
        <v>127</v>
      </c>
      <c r="B53" s="13">
        <v>0</v>
      </c>
      <c r="C53" s="13">
        <v>0</v>
      </c>
      <c r="D53" s="102">
        <v>0</v>
      </c>
      <c r="E53" s="13">
        <v>0</v>
      </c>
      <c r="F53" s="13">
        <v>8</v>
      </c>
      <c r="G53" s="13">
        <v>1</v>
      </c>
      <c r="H53" s="13">
        <v>0</v>
      </c>
      <c r="I53" s="13">
        <v>0</v>
      </c>
      <c r="J53" s="13">
        <v>0</v>
      </c>
      <c r="K53" s="13">
        <v>0</v>
      </c>
      <c r="L53" s="100"/>
      <c r="M53" s="100"/>
      <c r="N53" s="100"/>
      <c r="O53" s="100"/>
      <c r="P53" s="100"/>
      <c r="U53" s="100"/>
      <c r="V53" s="100"/>
    </row>
    <row r="54" spans="1:48">
      <c r="A54" s="13" t="s">
        <v>128</v>
      </c>
      <c r="B54" s="13">
        <v>0</v>
      </c>
      <c r="C54" s="13">
        <v>0</v>
      </c>
      <c r="D54" s="13">
        <v>0</v>
      </c>
      <c r="E54" s="102">
        <v>0</v>
      </c>
      <c r="F54" s="13">
        <v>8</v>
      </c>
      <c r="G54" s="13">
        <v>8</v>
      </c>
      <c r="H54" s="13">
        <v>0</v>
      </c>
      <c r="I54" s="13">
        <v>0</v>
      </c>
      <c r="J54" s="13">
        <v>0</v>
      </c>
      <c r="K54" s="13">
        <v>0</v>
      </c>
      <c r="L54" s="100"/>
      <c r="M54" s="100"/>
      <c r="N54" s="100"/>
      <c r="O54" s="100"/>
      <c r="P54" s="100"/>
      <c r="U54" s="100"/>
      <c r="V54" s="100"/>
    </row>
    <row r="55" spans="1:48">
      <c r="A55" s="13" t="s">
        <v>13</v>
      </c>
      <c r="B55" s="13">
        <v>0</v>
      </c>
      <c r="C55" s="13">
        <v>0</v>
      </c>
      <c r="D55" s="13">
        <v>0</v>
      </c>
      <c r="E55" s="13">
        <v>0</v>
      </c>
      <c r="F55" s="102">
        <v>0</v>
      </c>
      <c r="G55" s="13">
        <v>0</v>
      </c>
      <c r="H55" s="13">
        <v>8</v>
      </c>
      <c r="I55" s="13">
        <v>8</v>
      </c>
      <c r="J55" s="13">
        <v>0</v>
      </c>
      <c r="K55" s="13">
        <v>0</v>
      </c>
      <c r="L55" s="100"/>
      <c r="M55" s="100"/>
      <c r="N55" s="100"/>
      <c r="O55" s="100"/>
      <c r="P55" s="100"/>
      <c r="U55" s="100"/>
      <c r="V55" s="100"/>
    </row>
    <row r="56" spans="1:48">
      <c r="A56" s="13" t="s">
        <v>15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02">
        <v>0</v>
      </c>
      <c r="H56" s="13">
        <v>8</v>
      </c>
      <c r="I56" s="13">
        <v>1</v>
      </c>
      <c r="J56" s="13">
        <v>0</v>
      </c>
      <c r="K56" s="13">
        <v>0</v>
      </c>
      <c r="L56" s="100"/>
      <c r="M56" s="100"/>
      <c r="N56" s="100"/>
      <c r="O56" s="100"/>
      <c r="P56" s="100"/>
      <c r="U56" s="100"/>
      <c r="V56" s="100"/>
    </row>
    <row r="57" spans="1:48">
      <c r="A57" s="13" t="s">
        <v>19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02">
        <v>0</v>
      </c>
      <c r="I57" s="13">
        <v>0</v>
      </c>
      <c r="J57" s="13">
        <v>8</v>
      </c>
      <c r="K57" s="13">
        <v>8</v>
      </c>
      <c r="L57" s="100"/>
      <c r="M57" s="100"/>
      <c r="N57" s="100"/>
      <c r="O57" s="100"/>
      <c r="P57" s="100"/>
      <c r="U57" s="100"/>
      <c r="V57" s="100"/>
    </row>
    <row r="58" spans="1:48">
      <c r="A58" s="13" t="s">
        <v>20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02">
        <v>0</v>
      </c>
      <c r="J58" s="13">
        <v>1</v>
      </c>
      <c r="K58" s="13">
        <v>8</v>
      </c>
      <c r="L58" s="100"/>
      <c r="M58" s="100"/>
      <c r="N58" s="100"/>
      <c r="O58" s="100"/>
      <c r="P58" s="100"/>
      <c r="U58" s="100"/>
      <c r="V58" s="100"/>
    </row>
    <row r="59" spans="1:48">
      <c r="A59" s="13" t="s">
        <v>25</v>
      </c>
      <c r="B59" s="13">
        <v>1</v>
      </c>
      <c r="C59" s="13">
        <v>8</v>
      </c>
      <c r="D59" s="13">
        <v>0</v>
      </c>
      <c r="E59" s="101">
        <v>0</v>
      </c>
      <c r="F59" s="13">
        <v>0</v>
      </c>
      <c r="G59" s="13">
        <v>0</v>
      </c>
      <c r="H59" s="13">
        <v>0</v>
      </c>
      <c r="I59" s="13">
        <v>0</v>
      </c>
      <c r="J59" s="102">
        <v>0</v>
      </c>
      <c r="K59" s="13">
        <v>0</v>
      </c>
      <c r="L59" s="100"/>
      <c r="M59" s="100"/>
      <c r="N59" s="100"/>
      <c r="O59" s="100"/>
      <c r="P59" s="100"/>
      <c r="U59" s="100"/>
      <c r="V59" s="100"/>
    </row>
    <row r="60" spans="1:48">
      <c r="A60" s="13" t="s">
        <v>0</v>
      </c>
      <c r="B60" s="13">
        <v>8</v>
      </c>
      <c r="C60" s="13">
        <v>8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02">
        <v>0</v>
      </c>
      <c r="L60" s="100"/>
      <c r="M60" s="100"/>
      <c r="N60" s="100"/>
      <c r="O60" s="100"/>
      <c r="P60" s="100"/>
      <c r="U60" s="100"/>
      <c r="V60" s="100"/>
    </row>
    <row r="61" spans="1:48">
      <c r="U61" s="100"/>
      <c r="V61" s="100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>
      <c r="U62" s="100"/>
      <c r="V62" s="100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8">
      <c r="U63" s="100"/>
      <c r="V63" s="100"/>
      <c r="X63" s="14"/>
      <c r="Y63" s="100"/>
      <c r="Z63" s="14"/>
      <c r="AA63" s="103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4"/>
    </row>
    <row r="64" spans="1:48">
      <c r="U64" s="100"/>
      <c r="V64" s="100"/>
      <c r="X64" s="14"/>
      <c r="Y64" s="100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2:48">
      <c r="U65" s="100"/>
      <c r="V65" s="100"/>
      <c r="X65" s="14"/>
      <c r="Y65" s="100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2:48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X66" s="14"/>
      <c r="Y66" s="100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2:48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X67" s="14"/>
      <c r="Y67" s="100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2:48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X68" s="14"/>
      <c r="Y68" s="100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2:48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X69" s="14"/>
      <c r="Y69" s="100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2:48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X70" s="14"/>
      <c r="Y70" s="100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2:48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X71" s="14"/>
      <c r="Y71" s="100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2:48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X72" s="14"/>
      <c r="Y72" s="100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2:48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X73" s="14"/>
      <c r="Y73" s="100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2:48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X74" s="14"/>
      <c r="Y74" s="100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2:48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X75" s="14"/>
      <c r="Y75" s="100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2:48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X76" s="14"/>
      <c r="Y76" s="100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2:48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X77" s="14"/>
      <c r="Y77" s="100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2:48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X78" s="14"/>
      <c r="Y78" s="100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2:48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X79" s="14"/>
      <c r="Y79" s="100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2:48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X80" s="14"/>
      <c r="Y80" s="100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8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X81" s="14"/>
      <c r="Y81" s="100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spans="1:48">
      <c r="X82" s="14"/>
      <c r="Y82" s="100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spans="1:48">
      <c r="A83" s="104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X83" s="14"/>
      <c r="Y83" s="100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spans="1:48">
      <c r="A84" s="104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spans="1:48">
      <c r="A85" s="104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1:48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1:48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1:4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1:48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1:48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1:48">
      <c r="A91" s="104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1:48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1:48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1:48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1:48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1:48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1:20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1:20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1:20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1:2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1:2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1:2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1:2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1:2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1:2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1:2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1:2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1:2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1:2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1:2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1:2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1:20">
      <c r="T112" s="10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2598-C6DC-3C4F-B31D-818C167410B7}">
  <dimension ref="A2:Z72"/>
  <sheetViews>
    <sheetView topLeftCell="A18" workbookViewId="0">
      <selection activeCell="A36" sqref="A36"/>
    </sheetView>
  </sheetViews>
  <sheetFormatPr baseColWidth="10" defaultRowHeight="16"/>
  <cols>
    <col min="1" max="1" width="20.33203125" customWidth="1"/>
    <col min="25" max="25" width="12.1640625" customWidth="1"/>
  </cols>
  <sheetData>
    <row r="2" spans="20:26">
      <c r="T2" s="76" t="s">
        <v>50</v>
      </c>
      <c r="U2" s="77"/>
      <c r="V2" s="77"/>
      <c r="W2" s="77"/>
      <c r="X2" s="77"/>
      <c r="Y2" s="77"/>
      <c r="Z2" s="78"/>
    </row>
    <row r="3" spans="20:26">
      <c r="T3" s="79" t="s">
        <v>58</v>
      </c>
      <c r="U3" s="80"/>
      <c r="V3" s="80"/>
      <c r="W3" s="80"/>
      <c r="X3" s="80"/>
      <c r="Y3" s="80"/>
      <c r="Z3" s="81"/>
    </row>
    <row r="4" spans="20:26">
      <c r="T4" s="82"/>
      <c r="U4" s="48"/>
      <c r="V4" s="48"/>
      <c r="W4" s="48"/>
      <c r="X4" s="48"/>
      <c r="Y4" s="48"/>
      <c r="Z4" s="83"/>
    </row>
    <row r="5" spans="20:26">
      <c r="T5" s="18" t="s">
        <v>51</v>
      </c>
      <c r="U5" s="18"/>
      <c r="V5" s="18"/>
      <c r="W5" s="13">
        <v>0.313</v>
      </c>
      <c r="X5" s="48"/>
      <c r="Y5" s="48"/>
      <c r="Z5" s="83"/>
    </row>
    <row r="6" spans="20:26">
      <c r="T6" s="82"/>
      <c r="U6" s="48"/>
      <c r="V6" s="48"/>
      <c r="W6" s="48"/>
      <c r="X6" s="48"/>
      <c r="Y6" s="48"/>
      <c r="Z6" s="83"/>
    </row>
    <row r="7" spans="20:26">
      <c r="T7" s="18" t="s">
        <v>52</v>
      </c>
      <c r="U7" s="18"/>
      <c r="V7" s="18"/>
      <c r="W7" s="13">
        <v>1.75</v>
      </c>
      <c r="X7" s="48"/>
      <c r="Y7" s="48"/>
      <c r="Z7" s="83"/>
    </row>
    <row r="8" spans="20:26">
      <c r="T8" s="82"/>
      <c r="U8" s="48"/>
      <c r="V8" s="48"/>
      <c r="W8" s="48"/>
      <c r="X8" s="48"/>
      <c r="Y8" s="48"/>
      <c r="Z8" s="83"/>
    </row>
    <row r="9" spans="20:26">
      <c r="T9" s="82" t="s">
        <v>53</v>
      </c>
      <c r="U9" s="48"/>
      <c r="V9" s="48"/>
      <c r="W9" s="48"/>
      <c r="X9" s="48"/>
      <c r="Y9" s="48"/>
      <c r="Z9" s="83"/>
    </row>
    <row r="10" spans="20:26">
      <c r="T10" s="82" t="s">
        <v>54</v>
      </c>
      <c r="U10" s="48"/>
      <c r="V10" s="48"/>
      <c r="W10" s="48"/>
      <c r="X10" s="48"/>
      <c r="Y10" s="48"/>
      <c r="Z10" s="83"/>
    </row>
    <row r="11" spans="20:26">
      <c r="T11" s="82" t="s">
        <v>55</v>
      </c>
      <c r="U11" s="48"/>
      <c r="V11" s="48"/>
      <c r="W11" s="48"/>
      <c r="X11" s="48"/>
      <c r="Y11" s="48"/>
      <c r="Z11" s="83"/>
    </row>
    <row r="12" spans="20:26">
      <c r="T12" s="82" t="s">
        <v>56</v>
      </c>
      <c r="U12" s="48"/>
      <c r="V12" s="48"/>
      <c r="W12" s="48"/>
      <c r="X12" s="48"/>
      <c r="Y12" s="48"/>
      <c r="Z12" s="83"/>
    </row>
    <row r="13" spans="20:26">
      <c r="T13" s="82"/>
      <c r="U13" s="48"/>
      <c r="V13" s="48"/>
      <c r="W13" s="48"/>
      <c r="X13" s="48"/>
      <c r="Y13" s="48"/>
      <c r="Z13" s="83"/>
    </row>
    <row r="14" spans="20:26">
      <c r="T14" s="84" t="s">
        <v>57</v>
      </c>
      <c r="U14" s="85"/>
      <c r="V14" s="85"/>
      <c r="W14" s="86"/>
      <c r="X14" s="86"/>
      <c r="Y14" s="86"/>
      <c r="Z14" s="87"/>
    </row>
    <row r="16" spans="20:26">
      <c r="X16" t="s">
        <v>96</v>
      </c>
    </row>
    <row r="18" spans="1:25">
      <c r="X18" t="s">
        <v>99</v>
      </c>
      <c r="Y18">
        <v>0</v>
      </c>
    </row>
    <row r="19" spans="1:25">
      <c r="X19" t="s">
        <v>98</v>
      </c>
      <c r="Y19">
        <v>4</v>
      </c>
    </row>
    <row r="22" spans="1:25">
      <c r="X22" t="s">
        <v>97</v>
      </c>
      <c r="Y22">
        <f>SQRT((1.75*Y18)^2+(0.313*Y19)^2)</f>
        <v>1.252</v>
      </c>
    </row>
    <row r="24" spans="1:25">
      <c r="B24" t="s">
        <v>92</v>
      </c>
      <c r="D24" s="88" t="s">
        <v>32</v>
      </c>
      <c r="E24" s="89" t="s">
        <v>93</v>
      </c>
      <c r="F24" s="88" t="s">
        <v>32</v>
      </c>
      <c r="G24" s="29" t="s">
        <v>33</v>
      </c>
      <c r="H24" s="41" t="s">
        <v>34</v>
      </c>
      <c r="I24" s="88" t="s">
        <v>32</v>
      </c>
      <c r="J24" s="94"/>
      <c r="K24" s="94"/>
      <c r="L24" s="94"/>
      <c r="M24" s="94"/>
    </row>
    <row r="26" spans="1:25">
      <c r="A26" s="66" t="s">
        <v>119</v>
      </c>
      <c r="B26" s="88">
        <f>SUMPRODUCT(B32:U32,B33:U33)</f>
        <v>0.25</v>
      </c>
      <c r="J26" t="s">
        <v>122</v>
      </c>
    </row>
    <row r="28" spans="1:25">
      <c r="A28" s="98" t="s">
        <v>125</v>
      </c>
      <c r="B28" s="93">
        <v>0</v>
      </c>
      <c r="C28" s="93">
        <v>0</v>
      </c>
      <c r="D28" s="93">
        <v>0</v>
      </c>
      <c r="E28" s="93">
        <v>1</v>
      </c>
      <c r="F28" s="93">
        <v>0</v>
      </c>
      <c r="G28" s="93">
        <v>0</v>
      </c>
      <c r="H28" s="93">
        <v>0</v>
      </c>
      <c r="I28" s="93">
        <v>1</v>
      </c>
      <c r="J28" s="93">
        <v>0</v>
      </c>
      <c r="K28" s="93">
        <v>0</v>
      </c>
      <c r="L28" s="93">
        <v>0</v>
      </c>
      <c r="M28" s="93">
        <v>1</v>
      </c>
      <c r="N28" s="93">
        <v>0</v>
      </c>
      <c r="O28" s="93">
        <v>0</v>
      </c>
      <c r="P28" s="93">
        <v>0</v>
      </c>
      <c r="Q28" s="93">
        <v>1</v>
      </c>
      <c r="R28" s="93">
        <v>0</v>
      </c>
      <c r="S28" s="93">
        <v>0</v>
      </c>
      <c r="T28" s="93">
        <v>0</v>
      </c>
      <c r="U28" s="93">
        <v>1</v>
      </c>
    </row>
    <row r="29" spans="1:25">
      <c r="A29" s="97" t="s">
        <v>126</v>
      </c>
      <c r="B29" s="19">
        <v>1</v>
      </c>
      <c r="C29" s="19">
        <v>0</v>
      </c>
      <c r="D29" s="19">
        <v>0</v>
      </c>
      <c r="E29" s="19">
        <v>0</v>
      </c>
      <c r="F29" s="19">
        <v>1</v>
      </c>
      <c r="G29" s="19">
        <v>0</v>
      </c>
      <c r="H29" s="19">
        <v>0</v>
      </c>
      <c r="I29" s="19">
        <v>0</v>
      </c>
      <c r="J29" s="19">
        <v>1</v>
      </c>
      <c r="K29" s="19">
        <v>0</v>
      </c>
      <c r="L29" s="19">
        <v>0</v>
      </c>
      <c r="M29" s="19">
        <v>0</v>
      </c>
      <c r="N29" s="19">
        <v>1</v>
      </c>
      <c r="O29" s="19">
        <v>0</v>
      </c>
      <c r="P29" s="19">
        <v>0</v>
      </c>
      <c r="Q29" s="19">
        <v>0</v>
      </c>
      <c r="R29" s="19">
        <v>1</v>
      </c>
      <c r="S29" s="19">
        <v>0</v>
      </c>
      <c r="T29" s="19">
        <v>0</v>
      </c>
      <c r="U29" s="19">
        <v>0</v>
      </c>
    </row>
    <row r="30" spans="1:25">
      <c r="A30" s="97" t="s">
        <v>123</v>
      </c>
      <c r="B30" s="19">
        <v>3.51</v>
      </c>
      <c r="C30" s="19">
        <v>5.29</v>
      </c>
      <c r="D30" s="19">
        <v>2.15</v>
      </c>
      <c r="E30" s="19">
        <v>0.313</v>
      </c>
      <c r="F30" s="19">
        <v>3.51</v>
      </c>
      <c r="G30" s="19">
        <v>5.29</v>
      </c>
      <c r="H30" s="19">
        <v>2.15</v>
      </c>
      <c r="I30" s="19">
        <v>0.313</v>
      </c>
      <c r="J30" s="19">
        <v>0.313</v>
      </c>
      <c r="K30" s="19">
        <v>3.56</v>
      </c>
      <c r="L30" s="19">
        <v>5.4</v>
      </c>
      <c r="M30" s="19">
        <v>1.78</v>
      </c>
      <c r="N30" s="19">
        <v>0.626</v>
      </c>
      <c r="O30" s="19">
        <v>5.25</v>
      </c>
      <c r="P30" s="19">
        <v>3.51</v>
      </c>
      <c r="Q30" s="19">
        <v>1.99</v>
      </c>
      <c r="R30" s="19">
        <v>0.313</v>
      </c>
      <c r="S30" s="19">
        <v>5.26</v>
      </c>
      <c r="T30" s="19">
        <v>5.29</v>
      </c>
      <c r="U30" s="19">
        <v>1.25</v>
      </c>
    </row>
    <row r="31" spans="1:25">
      <c r="A31" t="s">
        <v>114</v>
      </c>
      <c r="B31" s="96" t="s">
        <v>94</v>
      </c>
      <c r="C31" s="96" t="s">
        <v>95</v>
      </c>
      <c r="D31" s="96" t="s">
        <v>101</v>
      </c>
      <c r="E31" s="96" t="s">
        <v>102</v>
      </c>
      <c r="F31" s="96" t="s">
        <v>94</v>
      </c>
      <c r="G31" s="96" t="s">
        <v>95</v>
      </c>
      <c r="H31" s="96" t="s">
        <v>101</v>
      </c>
      <c r="I31" s="96" t="s">
        <v>102</v>
      </c>
      <c r="J31" s="96" t="s">
        <v>100</v>
      </c>
      <c r="K31" s="96" t="s">
        <v>103</v>
      </c>
      <c r="L31" s="96" t="s">
        <v>104</v>
      </c>
      <c r="M31" s="96" t="s">
        <v>105</v>
      </c>
      <c r="N31" s="96" t="s">
        <v>106</v>
      </c>
      <c r="O31" s="96" t="s">
        <v>107</v>
      </c>
      <c r="P31" s="96" t="s">
        <v>108</v>
      </c>
      <c r="Q31" s="96" t="s">
        <v>109</v>
      </c>
      <c r="R31" s="96" t="s">
        <v>110</v>
      </c>
      <c r="S31" s="96" t="s">
        <v>111</v>
      </c>
      <c r="T31" s="96" t="s">
        <v>112</v>
      </c>
      <c r="U31" s="96" t="s">
        <v>113</v>
      </c>
    </row>
    <row r="32" spans="1:25">
      <c r="A32" t="s">
        <v>115</v>
      </c>
      <c r="B32" s="90">
        <v>1</v>
      </c>
      <c r="C32" s="90">
        <v>0</v>
      </c>
      <c r="D32" s="90">
        <v>0</v>
      </c>
      <c r="E32" s="90">
        <v>0</v>
      </c>
      <c r="F32" s="90">
        <v>1</v>
      </c>
      <c r="G32" s="90">
        <v>0</v>
      </c>
      <c r="H32" s="90">
        <v>0</v>
      </c>
      <c r="I32" s="90">
        <v>0</v>
      </c>
      <c r="J32" s="90">
        <v>1</v>
      </c>
      <c r="K32" s="90">
        <v>0</v>
      </c>
      <c r="L32" s="90">
        <v>0</v>
      </c>
      <c r="M32" s="90">
        <v>0</v>
      </c>
      <c r="N32" s="90">
        <v>1</v>
      </c>
      <c r="O32" s="90">
        <v>0</v>
      </c>
      <c r="P32" s="90">
        <v>0</v>
      </c>
      <c r="Q32" s="90">
        <v>0</v>
      </c>
      <c r="R32" s="90">
        <v>1</v>
      </c>
      <c r="S32" s="90">
        <v>0</v>
      </c>
      <c r="T32" s="90">
        <v>0</v>
      </c>
      <c r="U32" s="90">
        <v>0</v>
      </c>
    </row>
    <row r="33" spans="1:24">
      <c r="A33" t="s">
        <v>124</v>
      </c>
      <c r="B33" s="13">
        <v>0.05</v>
      </c>
      <c r="C33" s="13">
        <v>9</v>
      </c>
      <c r="D33" s="13">
        <v>9</v>
      </c>
      <c r="E33" s="13">
        <v>9</v>
      </c>
      <c r="F33" s="13">
        <v>0.05</v>
      </c>
      <c r="G33" s="13">
        <v>9</v>
      </c>
      <c r="H33" s="13">
        <v>9</v>
      </c>
      <c r="I33" s="13">
        <v>9</v>
      </c>
      <c r="J33" s="13">
        <v>0.05</v>
      </c>
      <c r="K33" s="13">
        <v>9</v>
      </c>
      <c r="L33" s="13">
        <v>9</v>
      </c>
      <c r="M33" s="13">
        <v>9</v>
      </c>
      <c r="N33" s="13">
        <v>0.05</v>
      </c>
      <c r="O33" s="13">
        <v>9</v>
      </c>
      <c r="P33" s="13">
        <v>9</v>
      </c>
      <c r="Q33" s="13">
        <v>9</v>
      </c>
      <c r="R33" s="13">
        <v>0.05</v>
      </c>
      <c r="S33" s="13">
        <v>9</v>
      </c>
      <c r="T33" s="13">
        <v>9</v>
      </c>
      <c r="U33" s="13">
        <v>9</v>
      </c>
    </row>
    <row r="35" spans="1:24">
      <c r="V35" s="19" t="s">
        <v>40</v>
      </c>
      <c r="W35" s="19"/>
      <c r="X35" s="19" t="s">
        <v>41</v>
      </c>
    </row>
    <row r="36" spans="1:24">
      <c r="A36" s="10" t="s">
        <v>117</v>
      </c>
      <c r="B36" s="13">
        <v>1</v>
      </c>
      <c r="C36" s="13">
        <v>1</v>
      </c>
      <c r="D36" s="13">
        <v>1</v>
      </c>
      <c r="E36" s="13">
        <v>1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9">
        <f t="shared" ref="V36:V48" si="0">SUMPRODUCT(B$32:U$32,B36:U36)</f>
        <v>1</v>
      </c>
      <c r="W36" s="19" t="s">
        <v>118</v>
      </c>
      <c r="X36" s="19">
        <v>1</v>
      </c>
    </row>
    <row r="37" spans="1:24">
      <c r="B37" s="13"/>
      <c r="C37" s="13"/>
      <c r="D37" s="13"/>
      <c r="E37" s="13"/>
      <c r="F37" s="13">
        <v>1</v>
      </c>
      <c r="G37" s="13">
        <v>1</v>
      </c>
      <c r="H37" s="13">
        <v>1</v>
      </c>
      <c r="I37" s="13">
        <v>1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9">
        <f t="shared" si="0"/>
        <v>1</v>
      </c>
      <c r="W37" s="19" t="s">
        <v>118</v>
      </c>
      <c r="X37" s="19">
        <v>1</v>
      </c>
    </row>
    <row r="38" spans="1:24">
      <c r="B38" s="13"/>
      <c r="C38" s="13"/>
      <c r="D38" s="13"/>
      <c r="E38" s="13"/>
      <c r="F38" s="13"/>
      <c r="G38" s="13"/>
      <c r="H38" s="13"/>
      <c r="I38" s="13"/>
      <c r="J38" s="13">
        <v>1</v>
      </c>
      <c r="K38" s="13">
        <v>1</v>
      </c>
      <c r="L38" s="13">
        <v>1</v>
      </c>
      <c r="M38" s="13">
        <v>1</v>
      </c>
      <c r="N38" s="13"/>
      <c r="O38" s="13"/>
      <c r="P38" s="13"/>
      <c r="Q38" s="13"/>
      <c r="R38" s="13"/>
      <c r="S38" s="13"/>
      <c r="T38" s="13"/>
      <c r="U38" s="13"/>
      <c r="V38" s="19">
        <f t="shared" si="0"/>
        <v>1</v>
      </c>
      <c r="W38" s="19" t="s">
        <v>118</v>
      </c>
      <c r="X38" s="19">
        <v>1</v>
      </c>
    </row>
    <row r="39" spans="1:24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>
        <v>1</v>
      </c>
      <c r="O39" s="13">
        <v>1</v>
      </c>
      <c r="P39" s="13">
        <v>1</v>
      </c>
      <c r="Q39" s="13">
        <v>1</v>
      </c>
      <c r="R39" s="13"/>
      <c r="S39" s="13"/>
      <c r="T39" s="13"/>
      <c r="U39" s="13"/>
      <c r="V39" s="19">
        <f t="shared" si="0"/>
        <v>1</v>
      </c>
      <c r="W39" s="19" t="s">
        <v>118</v>
      </c>
      <c r="X39" s="19">
        <v>1</v>
      </c>
    </row>
    <row r="40" spans="1:24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v>1</v>
      </c>
      <c r="S40" s="13">
        <v>1</v>
      </c>
      <c r="T40" s="13">
        <v>1</v>
      </c>
      <c r="U40" s="13">
        <v>1</v>
      </c>
      <c r="V40" s="19">
        <f t="shared" si="0"/>
        <v>1</v>
      </c>
      <c r="W40" s="19" t="s">
        <v>118</v>
      </c>
      <c r="X40" s="19">
        <v>1</v>
      </c>
    </row>
    <row r="41" spans="1:24">
      <c r="B41" s="13">
        <v>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9">
        <f t="shared" si="0"/>
        <v>1</v>
      </c>
      <c r="W41" s="19" t="s">
        <v>42</v>
      </c>
      <c r="X41" s="19">
        <f>V42</f>
        <v>1</v>
      </c>
    </row>
    <row r="42" spans="1:24">
      <c r="B42" s="23"/>
      <c r="C42" s="23"/>
      <c r="D42" s="23"/>
      <c r="E42" s="23"/>
      <c r="F42" s="23">
        <v>1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19">
        <f t="shared" si="0"/>
        <v>1</v>
      </c>
      <c r="W42" s="19" t="s">
        <v>42</v>
      </c>
      <c r="X42" s="19">
        <f t="shared" ref="X42:X72" si="1">V43</f>
        <v>0</v>
      </c>
    </row>
    <row r="43" spans="1:24">
      <c r="B43" s="13"/>
      <c r="C43" s="13">
        <v>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9">
        <f t="shared" si="0"/>
        <v>0</v>
      </c>
      <c r="W43" s="19" t="s">
        <v>42</v>
      </c>
      <c r="X43" s="19">
        <f>V44</f>
        <v>0</v>
      </c>
    </row>
    <row r="44" spans="1:24">
      <c r="B44" s="23"/>
      <c r="C44" s="23"/>
      <c r="D44" s="23"/>
      <c r="E44" s="23"/>
      <c r="F44" s="23"/>
      <c r="G44" s="23">
        <v>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19">
        <f t="shared" si="0"/>
        <v>0</v>
      </c>
      <c r="W44" s="19" t="s">
        <v>42</v>
      </c>
      <c r="X44" s="19">
        <f t="shared" si="1"/>
        <v>0</v>
      </c>
    </row>
    <row r="45" spans="1:24">
      <c r="B45" s="13"/>
      <c r="C45" s="13"/>
      <c r="D45" s="13">
        <v>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9">
        <f t="shared" si="0"/>
        <v>0</v>
      </c>
      <c r="W45" s="19" t="s">
        <v>42</v>
      </c>
      <c r="X45" s="19">
        <f>V46</f>
        <v>0</v>
      </c>
    </row>
    <row r="46" spans="1:24">
      <c r="B46" s="23"/>
      <c r="C46" s="23"/>
      <c r="D46" s="23"/>
      <c r="E46" s="23"/>
      <c r="F46" s="23"/>
      <c r="G46" s="23"/>
      <c r="H46" s="23">
        <v>1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19">
        <f t="shared" si="0"/>
        <v>0</v>
      </c>
      <c r="W46" s="19" t="s">
        <v>42</v>
      </c>
      <c r="X46" s="19">
        <f t="shared" si="1"/>
        <v>0</v>
      </c>
    </row>
    <row r="47" spans="1:24">
      <c r="B47" s="13"/>
      <c r="C47" s="13"/>
      <c r="D47" s="13"/>
      <c r="E47" s="13">
        <v>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9">
        <f t="shared" si="0"/>
        <v>0</v>
      </c>
      <c r="W47" s="19" t="s">
        <v>42</v>
      </c>
      <c r="X47" s="19">
        <f>V48</f>
        <v>0</v>
      </c>
    </row>
    <row r="48" spans="1:24">
      <c r="B48" s="23"/>
      <c r="C48" s="23"/>
      <c r="D48" s="23"/>
      <c r="E48" s="23"/>
      <c r="F48" s="23"/>
      <c r="G48" s="23"/>
      <c r="H48" s="23"/>
      <c r="I48" s="23">
        <v>1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19">
        <f t="shared" si="0"/>
        <v>0</v>
      </c>
      <c r="W48" s="19" t="s">
        <v>42</v>
      </c>
      <c r="X48" s="19">
        <f>V57</f>
        <v>1</v>
      </c>
    </row>
    <row r="49" spans="2:24">
      <c r="B49" s="36"/>
      <c r="C49" s="36"/>
      <c r="D49" s="36"/>
      <c r="E49" s="36"/>
      <c r="F49" s="36">
        <v>1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9">
        <f t="shared" ref="V49:V56" si="2">SUMPRODUCT(B$32:U$32,B49:U49)</f>
        <v>1</v>
      </c>
      <c r="W49" s="19" t="s">
        <v>42</v>
      </c>
      <c r="X49" s="19">
        <f t="shared" ref="X49:X64" si="3">V58</f>
        <v>1</v>
      </c>
    </row>
    <row r="50" spans="2:24">
      <c r="B50" s="93"/>
      <c r="C50" s="93"/>
      <c r="D50" s="93"/>
      <c r="E50" s="93"/>
      <c r="F50" s="93"/>
      <c r="G50" s="93"/>
      <c r="H50" s="93"/>
      <c r="I50" s="93"/>
      <c r="J50" s="93">
        <v>1</v>
      </c>
      <c r="K50" s="93">
        <v>1</v>
      </c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19">
        <f t="shared" si="2"/>
        <v>1</v>
      </c>
      <c r="W50" s="19" t="s">
        <v>42</v>
      </c>
      <c r="X50" s="19">
        <f t="shared" si="3"/>
        <v>0</v>
      </c>
    </row>
    <row r="51" spans="2:24">
      <c r="B51" s="36"/>
      <c r="C51" s="36"/>
      <c r="D51" s="36"/>
      <c r="E51" s="36"/>
      <c r="F51" s="36"/>
      <c r="G51" s="36">
        <v>1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9">
        <f t="shared" si="2"/>
        <v>0</v>
      </c>
      <c r="W51" s="19" t="s">
        <v>42</v>
      </c>
      <c r="X51" s="19">
        <f t="shared" si="3"/>
        <v>0</v>
      </c>
    </row>
    <row r="52" spans="2:24">
      <c r="B52" s="93"/>
      <c r="C52" s="93"/>
      <c r="D52" s="93"/>
      <c r="E52" s="93"/>
      <c r="F52" s="93"/>
      <c r="G52" s="93"/>
      <c r="H52" s="93"/>
      <c r="I52" s="93"/>
      <c r="J52" s="93">
        <v>1</v>
      </c>
      <c r="K52" s="93">
        <v>1</v>
      </c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19">
        <f t="shared" si="2"/>
        <v>1</v>
      </c>
      <c r="W52" s="19" t="s">
        <v>42</v>
      </c>
      <c r="X52" s="19">
        <f t="shared" si="3"/>
        <v>0</v>
      </c>
    </row>
    <row r="53" spans="2:24">
      <c r="B53" s="36"/>
      <c r="C53" s="36"/>
      <c r="D53" s="36"/>
      <c r="E53" s="36"/>
      <c r="F53" s="36"/>
      <c r="G53" s="36"/>
      <c r="H53" s="36">
        <v>1</v>
      </c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9">
        <f t="shared" si="2"/>
        <v>0</v>
      </c>
      <c r="W53" s="19" t="s">
        <v>42</v>
      </c>
      <c r="X53" s="19">
        <f t="shared" si="3"/>
        <v>1</v>
      </c>
    </row>
    <row r="54" spans="2:24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>
        <v>1</v>
      </c>
      <c r="M54" s="93">
        <v>1</v>
      </c>
      <c r="N54" s="93"/>
      <c r="O54" s="93"/>
      <c r="P54" s="93"/>
      <c r="Q54" s="93"/>
      <c r="R54" s="93"/>
      <c r="S54" s="93"/>
      <c r="T54" s="93"/>
      <c r="U54" s="93"/>
      <c r="V54" s="19">
        <f t="shared" si="2"/>
        <v>0</v>
      </c>
      <c r="W54" s="19" t="s">
        <v>42</v>
      </c>
      <c r="X54" s="19">
        <f t="shared" si="3"/>
        <v>0</v>
      </c>
    </row>
    <row r="55" spans="2:24">
      <c r="B55" s="36"/>
      <c r="C55" s="36"/>
      <c r="D55" s="36"/>
      <c r="E55" s="36"/>
      <c r="F55" s="36"/>
      <c r="G55" s="36"/>
      <c r="H55" s="36"/>
      <c r="I55" s="36">
        <v>1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9">
        <f t="shared" si="2"/>
        <v>0</v>
      </c>
      <c r="W55" s="19" t="s">
        <v>42</v>
      </c>
      <c r="X55" s="19">
        <f t="shared" si="3"/>
        <v>0</v>
      </c>
    </row>
    <row r="56" spans="2:24"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>
        <v>1</v>
      </c>
      <c r="M56" s="93">
        <v>1</v>
      </c>
      <c r="N56" s="93"/>
      <c r="O56" s="93"/>
      <c r="P56" s="93"/>
      <c r="Q56" s="93"/>
      <c r="R56" s="93"/>
      <c r="S56" s="93"/>
      <c r="T56" s="93"/>
      <c r="U56" s="93"/>
      <c r="V56" s="19">
        <f t="shared" si="2"/>
        <v>0</v>
      </c>
      <c r="W56" s="19" t="s">
        <v>42</v>
      </c>
      <c r="X56" s="19">
        <f t="shared" si="3"/>
        <v>1</v>
      </c>
    </row>
    <row r="57" spans="2:24"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9">
        <f t="shared" ref="V57:V72" si="4">SUMPRODUCT(B$32:U$32,B57:U57)</f>
        <v>1</v>
      </c>
      <c r="W57" s="19" t="s">
        <v>42</v>
      </c>
      <c r="X57" s="19">
        <f t="shared" si="3"/>
        <v>1</v>
      </c>
    </row>
    <row r="58" spans="2:24"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>
        <v>1</v>
      </c>
      <c r="O58" s="91">
        <v>1</v>
      </c>
      <c r="P58" s="91"/>
      <c r="Q58" s="91"/>
      <c r="R58" s="91"/>
      <c r="S58" s="91"/>
      <c r="T58" s="91"/>
      <c r="U58" s="91"/>
      <c r="V58" s="19">
        <f t="shared" si="4"/>
        <v>1</v>
      </c>
      <c r="W58" s="19" t="s">
        <v>42</v>
      </c>
      <c r="X58" s="19">
        <f t="shared" si="3"/>
        <v>0</v>
      </c>
    </row>
    <row r="59" spans="2:24">
      <c r="B59" s="13"/>
      <c r="C59" s="13"/>
      <c r="D59" s="13"/>
      <c r="E59" s="13"/>
      <c r="F59" s="13"/>
      <c r="G59" s="13"/>
      <c r="H59" s="13"/>
      <c r="I59" s="13"/>
      <c r="J59" s="13"/>
      <c r="K59" s="13">
        <v>1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9">
        <f t="shared" si="4"/>
        <v>0</v>
      </c>
      <c r="W59" s="19" t="s">
        <v>42</v>
      </c>
      <c r="X59" s="19">
        <f t="shared" si="3"/>
        <v>1</v>
      </c>
    </row>
    <row r="60" spans="2:24"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>
        <v>1</v>
      </c>
      <c r="Q60" s="91">
        <v>1</v>
      </c>
      <c r="R60" s="91"/>
      <c r="S60" s="91"/>
      <c r="T60" s="91"/>
      <c r="U60" s="91"/>
      <c r="V60" s="19">
        <f t="shared" si="4"/>
        <v>0</v>
      </c>
      <c r="W60" s="19" t="s">
        <v>42</v>
      </c>
      <c r="X60" s="19">
        <f t="shared" si="3"/>
        <v>0</v>
      </c>
    </row>
    <row r="61" spans="2:24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>
        <v>1</v>
      </c>
      <c r="M61" s="13"/>
      <c r="N61" s="13"/>
      <c r="O61" s="13"/>
      <c r="P61" s="13"/>
      <c r="Q61" s="13"/>
      <c r="R61" s="13"/>
      <c r="S61" s="13"/>
      <c r="T61" s="13"/>
      <c r="U61" s="13"/>
      <c r="V61" s="19">
        <f t="shared" si="4"/>
        <v>0</v>
      </c>
      <c r="W61" s="19" t="s">
        <v>42</v>
      </c>
      <c r="X61" s="19">
        <f t="shared" si="3"/>
        <v>0</v>
      </c>
    </row>
    <row r="62" spans="2:24"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>
        <v>1</v>
      </c>
      <c r="O62" s="91">
        <v>1</v>
      </c>
      <c r="P62" s="91"/>
      <c r="Q62" s="91"/>
      <c r="R62" s="91"/>
      <c r="S62" s="91"/>
      <c r="T62" s="91"/>
      <c r="U62" s="91"/>
      <c r="V62" s="19">
        <f t="shared" si="4"/>
        <v>1</v>
      </c>
      <c r="W62" s="19" t="s">
        <v>42</v>
      </c>
      <c r="X62" s="19">
        <f t="shared" si="3"/>
        <v>0</v>
      </c>
    </row>
    <row r="63" spans="2:24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>
        <v>1</v>
      </c>
      <c r="N63" s="13"/>
      <c r="O63" s="13"/>
      <c r="P63" s="13"/>
      <c r="Q63" s="13"/>
      <c r="R63" s="13"/>
      <c r="S63" s="13"/>
      <c r="T63" s="13"/>
      <c r="U63" s="13"/>
      <c r="V63" s="19">
        <f t="shared" si="4"/>
        <v>0</v>
      </c>
      <c r="W63" s="19" t="s">
        <v>42</v>
      </c>
      <c r="X63" s="19">
        <f t="shared" si="3"/>
        <v>0</v>
      </c>
    </row>
    <row r="64" spans="2:24"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>
        <v>1</v>
      </c>
      <c r="Q64" s="91">
        <v>1</v>
      </c>
      <c r="R64" s="91"/>
      <c r="S64" s="91"/>
      <c r="T64" s="91"/>
      <c r="U64" s="91"/>
      <c r="V64" s="19">
        <f t="shared" si="4"/>
        <v>0</v>
      </c>
      <c r="W64" s="19" t="s">
        <v>42</v>
      </c>
      <c r="X64" s="19">
        <f t="shared" si="3"/>
        <v>0</v>
      </c>
    </row>
    <row r="65" spans="2:24">
      <c r="B65" s="13">
        <v>1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9">
        <f t="shared" si="4"/>
        <v>1</v>
      </c>
      <c r="W65" s="19" t="s">
        <v>42</v>
      </c>
      <c r="X65" s="19">
        <f t="shared" si="1"/>
        <v>1</v>
      </c>
    </row>
    <row r="66" spans="2:24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>
        <v>1</v>
      </c>
      <c r="S66" s="92">
        <v>1</v>
      </c>
      <c r="T66" s="92"/>
      <c r="U66" s="92"/>
      <c r="V66" s="19">
        <f t="shared" si="4"/>
        <v>1</v>
      </c>
      <c r="W66" s="19" t="s">
        <v>42</v>
      </c>
      <c r="X66" s="19">
        <f t="shared" si="1"/>
        <v>0</v>
      </c>
    </row>
    <row r="67" spans="2:24">
      <c r="B67" s="13"/>
      <c r="C67" s="13">
        <v>1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9">
        <f t="shared" si="4"/>
        <v>0</v>
      </c>
      <c r="W67" s="19" t="s">
        <v>42</v>
      </c>
      <c r="X67" s="19">
        <f t="shared" si="1"/>
        <v>1</v>
      </c>
    </row>
    <row r="68" spans="2:24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>
        <v>1</v>
      </c>
      <c r="S68" s="92">
        <v>1</v>
      </c>
      <c r="T68" s="92"/>
      <c r="U68" s="92"/>
      <c r="V68" s="19">
        <f t="shared" si="4"/>
        <v>1</v>
      </c>
      <c r="W68" s="19" t="s">
        <v>42</v>
      </c>
      <c r="X68" s="19">
        <f t="shared" si="1"/>
        <v>0</v>
      </c>
    </row>
    <row r="69" spans="2:24">
      <c r="B69" s="13"/>
      <c r="C69" s="13"/>
      <c r="D69" s="13">
        <v>1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9">
        <f t="shared" si="4"/>
        <v>0</v>
      </c>
      <c r="W69" s="19" t="s">
        <v>42</v>
      </c>
      <c r="X69" s="19">
        <f t="shared" si="1"/>
        <v>0</v>
      </c>
    </row>
    <row r="70" spans="2:24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>
        <v>1</v>
      </c>
      <c r="U70" s="92">
        <v>1</v>
      </c>
      <c r="V70" s="19">
        <f t="shared" si="4"/>
        <v>0</v>
      </c>
      <c r="W70" s="19" t="s">
        <v>42</v>
      </c>
      <c r="X70" s="19">
        <f t="shared" si="1"/>
        <v>0</v>
      </c>
    </row>
    <row r="71" spans="2:24">
      <c r="B71" s="13"/>
      <c r="C71" s="13"/>
      <c r="D71" s="13"/>
      <c r="E71" s="13">
        <v>1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9">
        <f t="shared" si="4"/>
        <v>0</v>
      </c>
      <c r="W71" s="19" t="s">
        <v>42</v>
      </c>
      <c r="X71" s="19">
        <f t="shared" si="1"/>
        <v>0</v>
      </c>
    </row>
    <row r="72" spans="2:24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>
        <v>1</v>
      </c>
      <c r="U72" s="92">
        <v>1</v>
      </c>
      <c r="V72" s="19">
        <f t="shared" si="4"/>
        <v>0</v>
      </c>
      <c r="W72" s="19" t="s">
        <v>42</v>
      </c>
      <c r="X72" s="19">
        <f t="shared" si="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9FDA-2F5B-8F43-81FF-AB1A42B3B250}">
  <dimension ref="B25:J37"/>
  <sheetViews>
    <sheetView topLeftCell="A5" zoomScale="130" zoomScaleNormal="130" workbookViewId="0">
      <selection activeCell="N35" sqref="N35"/>
    </sheetView>
  </sheetViews>
  <sheetFormatPr baseColWidth="10" defaultRowHeight="16"/>
  <sheetData>
    <row r="25" spans="2:10">
      <c r="B25" s="25" t="s">
        <v>50</v>
      </c>
      <c r="C25" s="25"/>
      <c r="D25" s="25"/>
      <c r="E25" s="25"/>
      <c r="F25" s="25"/>
      <c r="G25" s="25"/>
      <c r="H25" s="25"/>
      <c r="I25" s="14"/>
      <c r="J25" s="14"/>
    </row>
    <row r="26" spans="2:10">
      <c r="B26" s="25" t="s">
        <v>58</v>
      </c>
      <c r="C26" s="25"/>
      <c r="D26" s="25"/>
      <c r="E26" s="25"/>
      <c r="F26" s="25"/>
      <c r="G26" s="25"/>
      <c r="H26" s="25"/>
      <c r="I26" s="14"/>
      <c r="J26" s="14"/>
    </row>
    <row r="28" spans="2:10">
      <c r="B28" s="18" t="s">
        <v>51</v>
      </c>
      <c r="C28" s="18"/>
      <c r="D28" s="18"/>
      <c r="E28" s="13">
        <v>0.313</v>
      </c>
    </row>
    <row r="30" spans="2:10">
      <c r="B30" s="18" t="s">
        <v>52</v>
      </c>
      <c r="C30" s="18"/>
      <c r="D30" s="18"/>
      <c r="E30" s="13">
        <v>1.75</v>
      </c>
    </row>
    <row r="32" spans="2:10">
      <c r="B32" t="s">
        <v>53</v>
      </c>
    </row>
    <row r="33" spans="2:4">
      <c r="B33" t="s">
        <v>54</v>
      </c>
    </row>
    <row r="34" spans="2:4">
      <c r="B34" t="s">
        <v>55</v>
      </c>
    </row>
    <row r="35" spans="2:4">
      <c r="B35" t="s">
        <v>56</v>
      </c>
    </row>
    <row r="37" spans="2:4">
      <c r="B37" s="26" t="s">
        <v>57</v>
      </c>
      <c r="C37" s="26"/>
      <c r="D37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Fretboard Map &amp; Prob Overview</vt:lpstr>
      <vt:lpstr>TSP Combo Sheet</vt:lpstr>
      <vt:lpstr>TSP Standard Result</vt:lpstr>
      <vt:lpstr>TSP Debug-Test</vt:lpstr>
      <vt:lpstr>Playing A Song</vt:lpstr>
      <vt:lpstr>Playing A Song New Matrix</vt:lpstr>
      <vt:lpstr>Playing A Song New Matrix Debug</vt:lpstr>
      <vt:lpstr>Playing A Song Dubug-Test</vt:lpstr>
      <vt:lpstr>Movement Individual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2018-10-21T20:21:30Z</cp:lastPrinted>
  <dcterms:created xsi:type="dcterms:W3CDTF">2018-10-17T23:37:31Z</dcterms:created>
  <dcterms:modified xsi:type="dcterms:W3CDTF">2020-01-12T22:30:19Z</dcterms:modified>
</cp:coreProperties>
</file>