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tables/table3.xml" ContentType="application/vnd.openxmlformats-officedocument.spreadsheetml.tab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mc:AlternateContent xmlns:mc="http://schemas.openxmlformats.org/markup-compatibility/2006">
    <mc:Choice Requires="x15">
      <x15ac:absPath xmlns:x15ac="http://schemas.microsoft.com/office/spreadsheetml/2010/11/ac" url="/Users/mac/Library/Mobile Documents/com~apple~CloudDocs/AFRICDSA/"/>
    </mc:Choice>
  </mc:AlternateContent>
  <xr:revisionPtr revIDLastSave="0" documentId="13_ncr:1_{43CF6278-E341-464E-8791-CA693742ED69}" xr6:coauthVersionLast="47" xr6:coauthVersionMax="47" xr10:uidLastSave="{00000000-0000-0000-0000-000000000000}"/>
  <bookViews>
    <workbookView xWindow="0" yWindow="0" windowWidth="33600" windowHeight="21000" tabRatio="500" activeTab="3" xr2:uid="{00000000-000D-0000-FFFF-FFFF00000000}"/>
  </bookViews>
  <sheets>
    <sheet name="Question 1" sheetId="1" r:id="rId1"/>
    <sheet name="Question 2" sheetId="3" r:id="rId2"/>
    <sheet name="Question 3" sheetId="4" r:id="rId3"/>
    <sheet name="Question 4" sheetId="5" r:id="rId4"/>
    <sheet name="Results" sheetId="8" r:id="rId5"/>
  </sheets>
  <definedNames>
    <definedName name="_xlchart.v1.0" hidden="1">'Question 3'!$B$44:$B$143</definedName>
  </definedNames>
  <calcPr calcId="191029" concurrentCalc="0"/>
  <pivotCaches>
    <pivotCache cacheId="0" r:id="rId6"/>
    <pivotCache cacheId="1" r:id="rId7"/>
    <pivotCache cacheId="2" r:id="rId8"/>
    <pivotCache cacheId="3" r:id="rId9"/>
  </pivotCaches>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N3" i="8" l="1"/>
  <c r="U4" i="8"/>
  <c r="U6" i="8"/>
  <c r="U9" i="8"/>
  <c r="Q3" i="8"/>
  <c r="U3" i="8"/>
  <c r="U5" i="8"/>
  <c r="U8" i="8"/>
  <c r="U15" i="8"/>
  <c r="P3" i="8"/>
  <c r="U11" i="8"/>
  <c r="U13" i="8"/>
  <c r="U17" i="8"/>
  <c r="R4" i="8"/>
  <c r="R5" i="8"/>
  <c r="R6" i="8"/>
  <c r="R7" i="8"/>
  <c r="R8" i="8"/>
  <c r="R9" i="8"/>
  <c r="R10" i="8"/>
  <c r="R11" i="8"/>
  <c r="R12" i="8"/>
  <c r="R13" i="8"/>
  <c r="R14" i="8"/>
  <c r="R15" i="8"/>
  <c r="R16" i="8"/>
  <c r="R17" i="8"/>
  <c r="R18" i="8"/>
  <c r="R19" i="8"/>
  <c r="R20" i="8"/>
  <c r="R21" i="8"/>
  <c r="R22" i="8"/>
  <c r="R23" i="8"/>
  <c r="R24" i="8"/>
  <c r="R25" i="8"/>
  <c r="R26" i="8"/>
  <c r="R27" i="8"/>
  <c r="R28" i="8"/>
  <c r="R29" i="8"/>
  <c r="R30" i="8"/>
  <c r="R31" i="8"/>
  <c r="R32" i="8"/>
  <c r="R33" i="8"/>
  <c r="R34" i="8"/>
  <c r="R35" i="8"/>
  <c r="R36" i="8"/>
  <c r="R37" i="8"/>
  <c r="R38" i="8"/>
  <c r="R39" i="8"/>
  <c r="R40" i="8"/>
  <c r="R41" i="8"/>
  <c r="R42" i="8"/>
  <c r="R43" i="8"/>
  <c r="R44" i="8"/>
  <c r="R45" i="8"/>
  <c r="R46" i="8"/>
  <c r="R47" i="8"/>
  <c r="R48" i="8"/>
  <c r="R49" i="8"/>
  <c r="R50" i="8"/>
  <c r="R51" i="8"/>
  <c r="R52" i="8"/>
  <c r="R53" i="8"/>
  <c r="R54" i="8"/>
  <c r="R55" i="8"/>
  <c r="R56" i="8"/>
  <c r="R57" i="8"/>
  <c r="R58" i="8"/>
  <c r="R59" i="8"/>
  <c r="R60" i="8"/>
  <c r="R61" i="8"/>
  <c r="R62" i="8"/>
  <c r="R63" i="8"/>
  <c r="R64" i="8"/>
  <c r="R65" i="8"/>
  <c r="R66" i="8"/>
  <c r="R67" i="8"/>
  <c r="R68" i="8"/>
  <c r="R69" i="8"/>
  <c r="R70" i="8"/>
  <c r="R71" i="8"/>
  <c r="R72" i="8"/>
  <c r="R73" i="8"/>
  <c r="R74" i="8"/>
  <c r="R75" i="8"/>
  <c r="R76" i="8"/>
  <c r="R77" i="8"/>
  <c r="R78" i="8"/>
  <c r="R79" i="8"/>
  <c r="R80" i="8"/>
  <c r="R81" i="8"/>
  <c r="R82" i="8"/>
  <c r="R83" i="8"/>
  <c r="R84" i="8"/>
  <c r="R85" i="8"/>
  <c r="R86" i="8"/>
  <c r="R87" i="8"/>
  <c r="R88" i="8"/>
  <c r="R89" i="8"/>
  <c r="R90" i="8"/>
  <c r="R91" i="8"/>
  <c r="R92" i="8"/>
  <c r="R93" i="8"/>
  <c r="R94" i="8"/>
  <c r="R95" i="8"/>
  <c r="R96" i="8"/>
  <c r="R97" i="8"/>
  <c r="R98" i="8"/>
  <c r="R99" i="8"/>
  <c r="R100" i="8"/>
  <c r="R101" i="8"/>
  <c r="R102" i="8"/>
  <c r="Q18" i="8"/>
  <c r="Q19" i="8"/>
  <c r="Q20" i="8"/>
  <c r="Q21" i="8"/>
  <c r="Q22" i="8"/>
  <c r="Q23" i="8"/>
  <c r="Q24" i="8"/>
  <c r="Q25" i="8"/>
  <c r="Q26" i="8"/>
  <c r="Q27" i="8"/>
  <c r="Q28" i="8"/>
  <c r="Q29" i="8"/>
  <c r="Q30" i="8"/>
  <c r="Q31" i="8"/>
  <c r="Q32" i="8"/>
  <c r="Q33" i="8"/>
  <c r="Q34" i="8"/>
  <c r="Q35" i="8"/>
  <c r="Q36" i="8"/>
  <c r="Q37" i="8"/>
  <c r="Q38" i="8"/>
  <c r="Q39" i="8"/>
  <c r="Q40" i="8"/>
  <c r="Q41" i="8"/>
  <c r="Q42" i="8"/>
  <c r="Q43" i="8"/>
  <c r="Q44" i="8"/>
  <c r="Q45" i="8"/>
  <c r="Q46" i="8"/>
  <c r="Q47" i="8"/>
  <c r="Q48" i="8"/>
  <c r="Q49" i="8"/>
  <c r="Q50" i="8"/>
  <c r="Q51" i="8"/>
  <c r="Q52" i="8"/>
  <c r="Q53" i="8"/>
  <c r="Q54" i="8"/>
  <c r="Q55" i="8"/>
  <c r="Q56" i="8"/>
  <c r="Q57" i="8"/>
  <c r="Q58" i="8"/>
  <c r="Q59" i="8"/>
  <c r="Q60" i="8"/>
  <c r="Q61" i="8"/>
  <c r="Q62" i="8"/>
  <c r="Q63" i="8"/>
  <c r="Q64" i="8"/>
  <c r="Q65" i="8"/>
  <c r="Q66" i="8"/>
  <c r="Q67" i="8"/>
  <c r="Q68" i="8"/>
  <c r="Q69" i="8"/>
  <c r="Q70" i="8"/>
  <c r="Q71" i="8"/>
  <c r="Q72" i="8"/>
  <c r="Q73" i="8"/>
  <c r="Q74" i="8"/>
  <c r="Q75" i="8"/>
  <c r="Q76" i="8"/>
  <c r="Q77" i="8"/>
  <c r="Q78" i="8"/>
  <c r="Q79" i="8"/>
  <c r="Q80" i="8"/>
  <c r="Q81" i="8"/>
  <c r="Q82" i="8"/>
  <c r="Q83" i="8"/>
  <c r="Q84" i="8"/>
  <c r="Q85" i="8"/>
  <c r="Q86" i="8"/>
  <c r="Q87" i="8"/>
  <c r="Q88" i="8"/>
  <c r="Q89" i="8"/>
  <c r="Q90" i="8"/>
  <c r="Q91" i="8"/>
  <c r="Q92" i="8"/>
  <c r="Q93" i="8"/>
  <c r="Q94" i="8"/>
  <c r="Q95" i="8"/>
  <c r="Q96" i="8"/>
  <c r="Q97" i="8"/>
  <c r="Q98" i="8"/>
  <c r="Q99" i="8"/>
  <c r="Q100" i="8"/>
  <c r="Q101" i="8"/>
  <c r="Q102" i="8"/>
  <c r="Q6" i="8"/>
  <c r="Q7" i="8"/>
  <c r="Q8" i="8"/>
  <c r="Q9" i="8"/>
  <c r="Q10" i="8"/>
  <c r="Q11" i="8"/>
  <c r="Q12" i="8"/>
  <c r="Q13" i="8"/>
  <c r="Q14" i="8"/>
  <c r="Q15" i="8"/>
  <c r="Q16" i="8"/>
  <c r="Q17" i="8"/>
  <c r="Q5" i="8"/>
  <c r="Q4" i="8"/>
  <c r="R3" i="8"/>
  <c r="P4" i="8"/>
  <c r="P5" i="8"/>
  <c r="P6" i="8"/>
  <c r="P7" i="8"/>
  <c r="P8" i="8"/>
  <c r="P9" i="8"/>
  <c r="P10" i="8"/>
  <c r="P11" i="8"/>
  <c r="P12" i="8"/>
  <c r="P13" i="8"/>
  <c r="P14" i="8"/>
  <c r="P15" i="8"/>
  <c r="P16" i="8"/>
  <c r="P17" i="8"/>
  <c r="P18" i="8"/>
  <c r="P19" i="8"/>
  <c r="P20" i="8"/>
  <c r="P21" i="8"/>
  <c r="P22" i="8"/>
  <c r="P23" i="8"/>
  <c r="P24" i="8"/>
  <c r="P25" i="8"/>
  <c r="P26" i="8"/>
  <c r="P27" i="8"/>
  <c r="P28" i="8"/>
  <c r="P29" i="8"/>
  <c r="P30" i="8"/>
  <c r="P31" i="8"/>
  <c r="P32" i="8"/>
  <c r="P33" i="8"/>
  <c r="P34" i="8"/>
  <c r="P35" i="8"/>
  <c r="P36" i="8"/>
  <c r="P37" i="8"/>
  <c r="P38" i="8"/>
  <c r="P39" i="8"/>
  <c r="P40" i="8"/>
  <c r="P41" i="8"/>
  <c r="P42" i="8"/>
  <c r="P43" i="8"/>
  <c r="P44" i="8"/>
  <c r="P45" i="8"/>
  <c r="P46" i="8"/>
  <c r="P47" i="8"/>
  <c r="P48" i="8"/>
  <c r="P49" i="8"/>
  <c r="P50" i="8"/>
  <c r="P51" i="8"/>
  <c r="P52" i="8"/>
  <c r="P53" i="8"/>
  <c r="P54" i="8"/>
  <c r="P55" i="8"/>
  <c r="P56" i="8"/>
  <c r="P57" i="8"/>
  <c r="P58" i="8"/>
  <c r="P59" i="8"/>
  <c r="P60" i="8"/>
  <c r="P61" i="8"/>
  <c r="P62" i="8"/>
  <c r="P63" i="8"/>
  <c r="P64" i="8"/>
  <c r="P65" i="8"/>
  <c r="P66" i="8"/>
  <c r="P67" i="8"/>
  <c r="P68" i="8"/>
  <c r="P69" i="8"/>
  <c r="P70" i="8"/>
  <c r="P71" i="8"/>
  <c r="P72" i="8"/>
  <c r="P73" i="8"/>
  <c r="P74" i="8"/>
  <c r="P75" i="8"/>
  <c r="P76" i="8"/>
  <c r="P77" i="8"/>
  <c r="P78" i="8"/>
  <c r="P79" i="8"/>
  <c r="P80" i="8"/>
  <c r="P81" i="8"/>
  <c r="P82" i="8"/>
  <c r="P83" i="8"/>
  <c r="P84" i="8"/>
  <c r="P85" i="8"/>
  <c r="P86" i="8"/>
  <c r="P87" i="8"/>
  <c r="P88" i="8"/>
  <c r="P89" i="8"/>
  <c r="P90" i="8"/>
  <c r="P91" i="8"/>
  <c r="P92" i="8"/>
  <c r="P93" i="8"/>
  <c r="P94" i="8"/>
  <c r="P95" i="8"/>
  <c r="P96" i="8"/>
  <c r="P97" i="8"/>
  <c r="P98" i="8"/>
  <c r="P99" i="8"/>
  <c r="P100" i="8"/>
  <c r="P101" i="8"/>
  <c r="P102" i="8"/>
  <c r="O4" i="8"/>
  <c r="O5" i="8"/>
  <c r="O6" i="8"/>
  <c r="O7" i="8"/>
  <c r="O8" i="8"/>
  <c r="O9" i="8"/>
  <c r="O10" i="8"/>
  <c r="O11" i="8"/>
  <c r="O12" i="8"/>
  <c r="O13" i="8"/>
  <c r="O14" i="8"/>
  <c r="O15" i="8"/>
  <c r="O16" i="8"/>
  <c r="O17" i="8"/>
  <c r="O18" i="8"/>
  <c r="O19" i="8"/>
  <c r="O20" i="8"/>
  <c r="O21" i="8"/>
  <c r="O22" i="8"/>
  <c r="O23" i="8"/>
  <c r="O24" i="8"/>
  <c r="O25" i="8"/>
  <c r="O26" i="8"/>
  <c r="O27" i="8"/>
  <c r="O28" i="8"/>
  <c r="O29" i="8"/>
  <c r="O30" i="8"/>
  <c r="O31" i="8"/>
  <c r="O32" i="8"/>
  <c r="O33" i="8"/>
  <c r="O34" i="8"/>
  <c r="O35" i="8"/>
  <c r="O36" i="8"/>
  <c r="O37" i="8"/>
  <c r="O38" i="8"/>
  <c r="O39" i="8"/>
  <c r="O40" i="8"/>
  <c r="O41" i="8"/>
  <c r="O42" i="8"/>
  <c r="O43" i="8"/>
  <c r="O44" i="8"/>
  <c r="O45" i="8"/>
  <c r="O46" i="8"/>
  <c r="O47" i="8"/>
  <c r="O48" i="8"/>
  <c r="O49" i="8"/>
  <c r="O50" i="8"/>
  <c r="O51" i="8"/>
  <c r="O52" i="8"/>
  <c r="O53" i="8"/>
  <c r="O54" i="8"/>
  <c r="O55" i="8"/>
  <c r="O56" i="8"/>
  <c r="O57" i="8"/>
  <c r="O58" i="8"/>
  <c r="O59" i="8"/>
  <c r="O60" i="8"/>
  <c r="O61" i="8"/>
  <c r="O62" i="8"/>
  <c r="O63" i="8"/>
  <c r="O64" i="8"/>
  <c r="O65" i="8"/>
  <c r="O66" i="8"/>
  <c r="O67" i="8"/>
  <c r="O68" i="8"/>
  <c r="O69" i="8"/>
  <c r="O70" i="8"/>
  <c r="O71" i="8"/>
  <c r="O72" i="8"/>
  <c r="O73" i="8"/>
  <c r="O74" i="8"/>
  <c r="O75" i="8"/>
  <c r="O76" i="8"/>
  <c r="O77" i="8"/>
  <c r="O78" i="8"/>
  <c r="O79" i="8"/>
  <c r="O80" i="8"/>
  <c r="O81" i="8"/>
  <c r="O82" i="8"/>
  <c r="O83" i="8"/>
  <c r="O84" i="8"/>
  <c r="O85" i="8"/>
  <c r="O86" i="8"/>
  <c r="O87" i="8"/>
  <c r="O88" i="8"/>
  <c r="O89" i="8"/>
  <c r="O90" i="8"/>
  <c r="O91" i="8"/>
  <c r="O92" i="8"/>
  <c r="O93" i="8"/>
  <c r="O94" i="8"/>
  <c r="O95" i="8"/>
  <c r="O96" i="8"/>
  <c r="O97" i="8"/>
  <c r="O98" i="8"/>
  <c r="O99" i="8"/>
  <c r="O100" i="8"/>
  <c r="O101" i="8"/>
  <c r="O102" i="8"/>
  <c r="O3" i="8"/>
  <c r="N51" i="8"/>
  <c r="N52" i="8"/>
  <c r="N53" i="8"/>
  <c r="N54" i="8"/>
  <c r="N55" i="8"/>
  <c r="N56" i="8"/>
  <c r="N57" i="8"/>
  <c r="N58" i="8"/>
  <c r="N59" i="8"/>
  <c r="N60" i="8"/>
  <c r="N61" i="8"/>
  <c r="N62" i="8"/>
  <c r="N63" i="8"/>
  <c r="N64" i="8"/>
  <c r="N65" i="8"/>
  <c r="N66" i="8"/>
  <c r="N67" i="8"/>
  <c r="N68" i="8"/>
  <c r="N69" i="8"/>
  <c r="N70" i="8"/>
  <c r="N71" i="8"/>
  <c r="N72" i="8"/>
  <c r="N73" i="8"/>
  <c r="N74" i="8"/>
  <c r="N75" i="8"/>
  <c r="N76" i="8"/>
  <c r="N77" i="8"/>
  <c r="N78" i="8"/>
  <c r="N79" i="8"/>
  <c r="N80" i="8"/>
  <c r="N81" i="8"/>
  <c r="N82" i="8"/>
  <c r="N83" i="8"/>
  <c r="N84" i="8"/>
  <c r="N85" i="8"/>
  <c r="N86" i="8"/>
  <c r="N87" i="8"/>
  <c r="N88" i="8"/>
  <c r="N89" i="8"/>
  <c r="N90" i="8"/>
  <c r="N91" i="8"/>
  <c r="N92" i="8"/>
  <c r="N93" i="8"/>
  <c r="N94" i="8"/>
  <c r="N95" i="8"/>
  <c r="N96" i="8"/>
  <c r="N97" i="8"/>
  <c r="N98" i="8"/>
  <c r="N99" i="8"/>
  <c r="N100" i="8"/>
  <c r="N101" i="8"/>
  <c r="N102" i="8"/>
  <c r="N36" i="8"/>
  <c r="N37" i="8"/>
  <c r="N38" i="8"/>
  <c r="N39" i="8"/>
  <c r="N40" i="8"/>
  <c r="N41" i="8"/>
  <c r="N42" i="8"/>
  <c r="N43" i="8"/>
  <c r="N44" i="8"/>
  <c r="N45" i="8"/>
  <c r="N46" i="8"/>
  <c r="N47" i="8"/>
  <c r="N48" i="8"/>
  <c r="N49" i="8"/>
  <c r="N50" i="8"/>
  <c r="N20" i="8"/>
  <c r="N21" i="8"/>
  <c r="N22" i="8"/>
  <c r="N23" i="8"/>
  <c r="N24" i="8"/>
  <c r="N25" i="8"/>
  <c r="N26" i="8"/>
  <c r="N27" i="8"/>
  <c r="N28" i="8"/>
  <c r="N29" i="8"/>
  <c r="N30" i="8"/>
  <c r="N31" i="8"/>
  <c r="N32" i="8"/>
  <c r="N33" i="8"/>
  <c r="N34" i="8"/>
  <c r="N35" i="8"/>
  <c r="N5" i="8"/>
  <c r="N6" i="8"/>
  <c r="N7" i="8"/>
  <c r="N8" i="8"/>
  <c r="N9" i="8"/>
  <c r="N10" i="8"/>
  <c r="N11" i="8"/>
  <c r="N12" i="8"/>
  <c r="N13" i="8"/>
  <c r="N14" i="8"/>
  <c r="N15" i="8"/>
  <c r="N16" i="8"/>
  <c r="N17" i="8"/>
  <c r="N18" i="8"/>
  <c r="N19" i="8"/>
  <c r="N4" i="8"/>
  <c r="Q1" i="8"/>
  <c r="O1" i="8"/>
  <c r="R52" i="3"/>
  <c r="R42" i="3"/>
  <c r="R43" i="3"/>
  <c r="R44" i="3"/>
  <c r="R45" i="3"/>
  <c r="R46" i="3"/>
  <c r="R47" i="3"/>
  <c r="R48" i="3"/>
  <c r="R49" i="3"/>
  <c r="R50" i="3"/>
  <c r="R51" i="3"/>
  <c r="R41" i="3"/>
  <c r="H18" i="5"/>
  <c r="D32" i="4"/>
  <c r="D31" i="4"/>
  <c r="D30" i="4"/>
  <c r="Q45" i="4"/>
  <c r="Q44" i="4"/>
  <c r="Q41" i="3"/>
  <c r="Q42" i="3"/>
  <c r="Q43" i="3"/>
  <c r="Q44" i="3"/>
  <c r="Q45" i="3"/>
  <c r="Q46" i="3"/>
  <c r="Q47" i="3"/>
  <c r="Q48" i="3"/>
  <c r="Q49" i="3"/>
  <c r="Q50" i="3"/>
  <c r="Q51" i="3"/>
  <c r="Q52" i="3"/>
</calcChain>
</file>

<file path=xl/sharedStrings.xml><?xml version="1.0" encoding="utf-8"?>
<sst xmlns="http://schemas.openxmlformats.org/spreadsheetml/2006/main" count="3450" uniqueCount="246">
  <si>
    <t>b. Describe the population that is represented by this sample. Justify your answer.</t>
  </si>
  <si>
    <t>c. How many observations are in this data set?</t>
  </si>
  <si>
    <t>d. How many variables are in this data set?</t>
  </si>
  <si>
    <t>e. How many data values are in this data set?</t>
  </si>
  <si>
    <t>f. Which of the variable(s) are quantitative?</t>
  </si>
  <si>
    <t>g. Which variables are categorical?</t>
  </si>
  <si>
    <t>h. Give an example of a question that could be answered by using descriptive statistics with these data.</t>
  </si>
  <si>
    <t>GREY CELLS FOR USE OF INSTRUCTOR ONLY</t>
  </si>
  <si>
    <t>Cylinders</t>
  </si>
  <si>
    <t>Drive</t>
  </si>
  <si>
    <t>Fuel Type</t>
  </si>
  <si>
    <t>Measure:</t>
  </si>
  <si>
    <t>Value:</t>
  </si>
  <si>
    <t>mean:</t>
  </si>
  <si>
    <t>median:</t>
  </si>
  <si>
    <t>standard deviation:</t>
  </si>
  <si>
    <t>of 1</t>
  </si>
  <si>
    <t>of 2</t>
  </si>
  <si>
    <t>of 3</t>
  </si>
  <si>
    <t>ford</t>
  </si>
  <si>
    <t>f-150 xlt</t>
  </si>
  <si>
    <t>6 cylinders</t>
  </si>
  <si>
    <t>gas</t>
  </si>
  <si>
    <t>automatic</t>
  </si>
  <si>
    <t>rwd</t>
  </si>
  <si>
    <t>truck</t>
  </si>
  <si>
    <t>black</t>
  </si>
  <si>
    <t>gmc</t>
  </si>
  <si>
    <t>sierra 2500 hd extended cab</t>
  </si>
  <si>
    <t>8 cylinders</t>
  </si>
  <si>
    <t>other</t>
  </si>
  <si>
    <t>4wd</t>
  </si>
  <si>
    <t>pickup</t>
  </si>
  <si>
    <t>chevrolet</t>
  </si>
  <si>
    <t>silverado 1500 double</t>
  </si>
  <si>
    <t>silver</t>
  </si>
  <si>
    <t>toyota</t>
  </si>
  <si>
    <t>tacoma</t>
  </si>
  <si>
    <t>grey</t>
  </si>
  <si>
    <t>colorado extended cab</t>
  </si>
  <si>
    <t>red</t>
  </si>
  <si>
    <t>corvette grand sport</t>
  </si>
  <si>
    <t>jeep</t>
  </si>
  <si>
    <t>cherokee</t>
  </si>
  <si>
    <t>offroad</t>
  </si>
  <si>
    <t>wrangler unlimited sport</t>
  </si>
  <si>
    <t>silverado 1500 regular</t>
  </si>
  <si>
    <t>white</t>
  </si>
  <si>
    <t>colorado crew cab z71</t>
  </si>
  <si>
    <t>4 cylinders</t>
  </si>
  <si>
    <t>blue</t>
  </si>
  <si>
    <t>tacoma access cab pickup</t>
  </si>
  <si>
    <t>camaro ss coupe 2d</t>
  </si>
  <si>
    <t>coupe</t>
  </si>
  <si>
    <t>nissan</t>
  </si>
  <si>
    <t>frontier crew cab pro-4x</t>
  </si>
  <si>
    <t>f150 super cab xl pickup 4d</t>
  </si>
  <si>
    <t>tacoma double cab sr5</t>
  </si>
  <si>
    <t>wrangler sport suv 2d</t>
  </si>
  <si>
    <t>SUV</t>
  </si>
  <si>
    <t>f150 supercrew cab xlt</t>
  </si>
  <si>
    <t>ram</t>
  </si>
  <si>
    <t>1500 regular cab tradesman</t>
  </si>
  <si>
    <t>mazda</t>
  </si>
  <si>
    <t>mx-5 miata club</t>
  </si>
  <si>
    <t>ranger supercab xl pickup</t>
  </si>
  <si>
    <t>cadillac</t>
  </si>
  <si>
    <t>xt4 sport suv 4d</t>
  </si>
  <si>
    <t>fwd</t>
  </si>
  <si>
    <t>hatchback</t>
  </si>
  <si>
    <t>f250 super duty</t>
  </si>
  <si>
    <t>diesel</t>
  </si>
  <si>
    <t>renegade sport suv 4d</t>
  </si>
  <si>
    <t>f150 regular cab xl pickup</t>
  </si>
  <si>
    <t>sierra 1500 regular cab</t>
  </si>
  <si>
    <t>honda</t>
  </si>
  <si>
    <t>odyssey</t>
  </si>
  <si>
    <t>mini-van</t>
  </si>
  <si>
    <t>mustang gt premium</t>
  </si>
  <si>
    <t>f450</t>
  </si>
  <si>
    <t>manual</t>
  </si>
  <si>
    <t>tundra double cab pickup</t>
  </si>
  <si>
    <t>brown</t>
  </si>
  <si>
    <t>wrangler unlimited sahara</t>
  </si>
  <si>
    <t>dodge</t>
  </si>
  <si>
    <t>charger rt 4dr sedan</t>
  </si>
  <si>
    <t>sedan</t>
  </si>
  <si>
    <t>civic si coupe 2d</t>
  </si>
  <si>
    <t>civic lx sedan 4d</t>
  </si>
  <si>
    <t>expedition xlt sport</t>
  </si>
  <si>
    <t>civic ex sedan 4d</t>
  </si>
  <si>
    <t>tacoma double cab pickup</t>
  </si>
  <si>
    <t>f150 supercrew cab xl</t>
  </si>
  <si>
    <t>chrysler</t>
  </si>
  <si>
    <t>town &amp; country</t>
  </si>
  <si>
    <t>Scion iM Hatchback 4D</t>
  </si>
  <si>
    <t>acura</t>
  </si>
  <si>
    <t>mdx sport utility 4d</t>
  </si>
  <si>
    <t>1500 crew cab tradesman</t>
  </si>
  <si>
    <t>sierra 1500 limited double</t>
  </si>
  <si>
    <t>sierra 1500 extended cab slt</t>
  </si>
  <si>
    <t>f250 super duty regular cab</t>
  </si>
  <si>
    <t>wrangler unlimited willys</t>
  </si>
  <si>
    <t>wrangler unlimited rubicon</t>
  </si>
  <si>
    <t>wrangler unlimited all new</t>
  </si>
  <si>
    <t>acadia sle-2 sport utility</t>
  </si>
  <si>
    <t>lincoln</t>
  </si>
  <si>
    <t>mkz sedan 4d</t>
  </si>
  <si>
    <t>acadia slt-1 sport utility</t>
  </si>
  <si>
    <t>mkz premiere sedan 4d</t>
  </si>
  <si>
    <t>lexus</t>
  </si>
  <si>
    <t>nx 200t sport utility 4d</t>
  </si>
  <si>
    <t>fj cruiser</t>
  </si>
  <si>
    <t>mercedes-benz</t>
  </si>
  <si>
    <t>e320 cdi</t>
  </si>
  <si>
    <t>express cargo van</t>
  </si>
  <si>
    <t>van</t>
  </si>
  <si>
    <t>infiniti</t>
  </si>
  <si>
    <t>qx60 luxe sport utility</t>
  </si>
  <si>
    <t>hyundai</t>
  </si>
  <si>
    <t>sonata sel sedan 4d</t>
  </si>
  <si>
    <t>mdx sh-awd sport utility</t>
  </si>
  <si>
    <t>awd</t>
  </si>
  <si>
    <t>grand cherokee laredo</t>
  </si>
  <si>
    <t>yellow</t>
  </si>
  <si>
    <t>camry le sedan 4d</t>
  </si>
  <si>
    <t>300 limited sedan 4d</t>
  </si>
  <si>
    <t>acadia denali sport utility</t>
  </si>
  <si>
    <t>acadia slt sport utility 4d</t>
  </si>
  <si>
    <t>mkz select sedan 4d</t>
  </si>
  <si>
    <t>buick</t>
  </si>
  <si>
    <t>encore gx select sport</t>
  </si>
  <si>
    <t>subaru</t>
  </si>
  <si>
    <t>forester</t>
  </si>
  <si>
    <t>volvo</t>
  </si>
  <si>
    <t>s60 t5 premier sedan 4d</t>
  </si>
  <si>
    <t>s60 t6 r-design sedan 4d</t>
  </si>
  <si>
    <t>s60 t6 inscription sedan</t>
  </si>
  <si>
    <t>s60 t8 r-design sedan 4d</t>
  </si>
  <si>
    <t>continental select sedan</t>
  </si>
  <si>
    <t>alfa-romeo</t>
  </si>
  <si>
    <t>romeo stelvio sport suv 4d</t>
  </si>
  <si>
    <t>qx60 3.5 sport utility</t>
  </si>
  <si>
    <t>audi</t>
  </si>
  <si>
    <t>q5 45 tfsi premium plus</t>
  </si>
  <si>
    <t>tacoma 4x4</t>
  </si>
  <si>
    <t>F-350</t>
  </si>
  <si>
    <t>bmw</t>
  </si>
  <si>
    <t>z4</t>
  </si>
  <si>
    <t>convertible</t>
  </si>
  <si>
    <t>f150 lariat supercrew 4x4</t>
  </si>
  <si>
    <t>volkswagen</t>
  </si>
  <si>
    <t>jetta sel</t>
  </si>
  <si>
    <t>5 cylinders</t>
  </si>
  <si>
    <t>ranger xlt</t>
  </si>
  <si>
    <t>tacoma double cab</t>
  </si>
  <si>
    <t>ID</t>
  </si>
  <si>
    <t>Price</t>
  </si>
  <si>
    <t>Year</t>
  </si>
  <si>
    <t>Manufacturer</t>
  </si>
  <si>
    <t>Model</t>
  </si>
  <si>
    <t>Condition</t>
  </si>
  <si>
    <t>Odometer</t>
  </si>
  <si>
    <t>Transmission</t>
  </si>
  <si>
    <t>Type</t>
  </si>
  <si>
    <t>Color</t>
  </si>
  <si>
    <t>The table below containd data on a sample of 100 cars which were listed on Craigslist. Most of the variable names are self-expalnatory. Value for the variable "Condition" is 5, if the car is listed as "like-new". It is 4, if the car is listed as "excellent", and 3, if the car is listed as "good".</t>
  </si>
  <si>
    <t>a. Create a frequency distribution to determine what type of cars are represented in this sample (use variable "Type"). Indicate the cell in which the top left corner of the frequency distribution can be found.</t>
  </si>
  <si>
    <t>b. Create an appropriate graphical representation of the frequency distribution from part a. Indicate what type of graph you used. Make sure to label your graph properly.</t>
  </si>
  <si>
    <t>c. Based on your work from parts a and b, state something that can be learned from the sample about the types of cars.</t>
  </si>
  <si>
    <t>d. Create relative and percent frequency distributions for the type of cars in the sample. Indicate what the cell in which the top left corner of the distribution can be found.</t>
  </si>
  <si>
    <t>e. Create an appropriate graphical representation of the relative frequency distribution from part d. Indicate what type of graph you used. Make sure to label your graph properly.</t>
  </si>
  <si>
    <t>b. Construct an appropriate graphical representation of the frequency distribution in part a. Make sure to label your graph properly. Indicate the type of graph here:</t>
  </si>
  <si>
    <t>c. Based on your work from parts a and/or b, state something that can be learned from the sample about the price of cars listed on Craigslist.</t>
  </si>
  <si>
    <t>d. Construct a cumulative frequency distribution of the variable "Price". Enter the cell number of the top left corner of the cumulative frequency distribution.</t>
  </si>
  <si>
    <t>a. Construct an appropriate frequency distribution for the variable "Price". Summarize the data in 6 classes. Enter the cell number of the top left corner of the frequency distribution, so that I can find where you table is located.</t>
  </si>
  <si>
    <t>of 4</t>
  </si>
  <si>
    <t>e. Find the measures below for the variable "Price".</t>
  </si>
  <si>
    <t>Question 4 of 4</t>
  </si>
  <si>
    <t>Question 3 of 4</t>
  </si>
  <si>
    <t>Question 2 of 4</t>
  </si>
  <si>
    <t>Question 1 of 4</t>
  </si>
  <si>
    <t>a. Create a cross-tabulation of the "Manufacturer" and "Year" and indicate the cell of the top left corner of the table.</t>
  </si>
  <si>
    <t>b. State something can be learned from the table you created in part a.</t>
  </si>
  <si>
    <t>f. Explain what the standard deviations shows about the price of cars listed on Craigslist. Don't give general answers. Interpret the number you found.</t>
  </si>
  <si>
    <t>c. Determine the sample correlation coefficient for variables "Year" and "Price".</t>
  </si>
  <si>
    <t>d. What does your answer in part c indicate about the relationship between the year the car was manufactured and the price of the car?</t>
  </si>
  <si>
    <t>e. Construct a scatter plot of the data showing the relationship between the 2 variables. Label your graph properly.</t>
  </si>
  <si>
    <t>f. Determine the most appropriate measure of central tendency for the "Type" variable. Provide both the name of the measure and it's value.</t>
  </si>
  <si>
    <t>a. Do these data represent experimental or observational data? Explain and justify your answer.</t>
  </si>
  <si>
    <t>All the vehicle on Craiglist</t>
  </si>
  <si>
    <t>Row Labels</t>
  </si>
  <si>
    <t>Grand Total</t>
  </si>
  <si>
    <t>Count of ID</t>
  </si>
  <si>
    <t>ID, PRICE, YEAR, CYLINDERS, ODOMETER</t>
  </si>
  <si>
    <t>MANUFACTURERS, MODEL, CONDITION, FUEL TYPE,TRANSMISSION, DRIVR, TYPE, COLOR</t>
  </si>
  <si>
    <t>WHAT IS THE AVERGAE PRICE OF A VEHILCE IN CRAISLIST?</t>
  </si>
  <si>
    <t>the data represents observational data: the data set consists of data collected by observing and recording the various variables with no possiblity of manupilating the data</t>
  </si>
  <si>
    <t>Frequency</t>
  </si>
  <si>
    <t>P7</t>
  </si>
  <si>
    <t>Bar Graph</t>
  </si>
  <si>
    <t>MODE</t>
  </si>
  <si>
    <t>The most common vehicle type in the craigslist is the pick up</t>
  </si>
  <si>
    <t>Total</t>
  </si>
  <si>
    <t>P40</t>
  </si>
  <si>
    <t>LINE GRAPH</t>
  </si>
  <si>
    <t>O8</t>
  </si>
  <si>
    <t>HISTOGRAM</t>
  </si>
  <si>
    <t>1-8000</t>
  </si>
  <si>
    <t>8001-16000</t>
  </si>
  <si>
    <t>16001-24000</t>
  </si>
  <si>
    <t>24001-32000</t>
  </si>
  <si>
    <t>32001-40000</t>
  </si>
  <si>
    <t>40001-48000</t>
  </si>
  <si>
    <t>Over 60% of the vehicles on Craigslist are priced between 24,000 and 40,000</t>
  </si>
  <si>
    <t>Price Frequency</t>
  </si>
  <si>
    <t>CumFreq</t>
  </si>
  <si>
    <t>O43</t>
  </si>
  <si>
    <t>Column Labels</t>
  </si>
  <si>
    <t>O3</t>
  </si>
  <si>
    <t>Majority of the vehicles on the Craislist are those whose year of manufacture are between 2012 and 2020</t>
  </si>
  <si>
    <t>% Frequecny</t>
  </si>
  <si>
    <t>the standard deviation is high, meaning that the prices of the vehicles in the Craigslist are scattered further away from the mean price of the vehicles, indicating a high variability between the vehicle prices and the mean price of the vehicles , and a large price range; there is a high variability in the prices of the vehicle in the craigslist</t>
  </si>
  <si>
    <t>YEAR</t>
  </si>
  <si>
    <t>PRICE</t>
  </si>
  <si>
    <t>X</t>
  </si>
  <si>
    <t>Y</t>
  </si>
  <si>
    <t>MEAN OF X</t>
  </si>
  <si>
    <t>MEAN OF Y</t>
  </si>
  <si>
    <t>Xi-Xbar</t>
  </si>
  <si>
    <t>Yi-Ybar</t>
  </si>
  <si>
    <t>n-1</t>
  </si>
  <si>
    <t>(Xi-Xbar)(Yi-Ybar)</t>
  </si>
  <si>
    <t>(Xi-Xbar)2</t>
  </si>
  <si>
    <t>(Yi-Ybar)2</t>
  </si>
  <si>
    <t>sum((Xi-Xbar)2</t>
  </si>
  <si>
    <t>sum((Yi-Ybar)2</t>
  </si>
  <si>
    <t>VAR X</t>
  </si>
  <si>
    <t>VAR Y</t>
  </si>
  <si>
    <t>STD X</t>
  </si>
  <si>
    <t>STD Y</t>
  </si>
  <si>
    <t>sum(Xi-Xbar)(Yi-Ybar)</t>
  </si>
  <si>
    <t>cov(X,Y)</t>
  </si>
  <si>
    <t>STD X*STD Y</t>
  </si>
  <si>
    <t>correl</t>
  </si>
  <si>
    <t>there is a strong positive relationship/association between the year of the car and the price of the car.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</si>
</sst>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b/>
      <sz val="12"/>
      <color theme="1"/>
      <name val="Calibri"/>
      <family val="2"/>
      <scheme val="minor"/>
    </font>
    <font>
      <b/>
      <sz val="11"/>
      <name val="Calibri"/>
      <family val="2"/>
      <scheme val="minor"/>
    </font>
    <font>
      <b/>
      <sz val="11"/>
      <color theme="0" tint="-0.34998626667073579"/>
      <name val="Calibri"/>
      <family val="2"/>
      <scheme val="minor"/>
    </font>
    <font>
      <sz val="11"/>
      <color theme="0" tint="-0.34998626667073579"/>
      <name val="Calibri"/>
      <family val="2"/>
      <scheme val="minor"/>
    </font>
    <font>
      <sz val="11"/>
      <name val="Calibri"/>
      <family val="2"/>
      <scheme val="minor"/>
    </font>
    <font>
      <b/>
      <sz val="12"/>
      <name val="Times New Roman"/>
      <family val="1"/>
    </font>
    <font>
      <b/>
      <sz val="12"/>
      <color theme="0"/>
      <name val="Calibri"/>
      <family val="2"/>
      <scheme val="minor"/>
    </font>
    <font>
      <sz val="12"/>
      <color theme="0"/>
      <name val="Calibri"/>
      <family val="2"/>
      <scheme val="minor"/>
    </font>
    <font>
      <i/>
      <sz val="12"/>
      <color theme="1"/>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rgb="FFF8FF9A"/>
        <bgColor indexed="64"/>
      </patternFill>
    </fill>
    <fill>
      <patternFill patternType="solid">
        <fgColor rgb="FFFFFF99"/>
        <bgColor indexed="64"/>
      </patternFill>
    </fill>
    <fill>
      <patternFill patternType="solid">
        <fgColor indexed="43"/>
        <bgColor indexed="64"/>
      </patternFill>
    </fill>
    <fill>
      <patternFill patternType="solid">
        <fgColor theme="2" tint="-9.9978637043366805E-2"/>
        <bgColor indexed="64"/>
      </patternFill>
    </fill>
    <fill>
      <patternFill patternType="solid">
        <fgColor theme="4"/>
        <bgColor theme="4"/>
      </patternFill>
    </fill>
    <fill>
      <patternFill patternType="solid">
        <fgColor theme="4"/>
        <bgColor indexed="64"/>
      </patternFill>
    </fill>
    <fill>
      <patternFill patternType="solid">
        <fgColor theme="9" tint="-0.249977111117893"/>
        <bgColor indexed="64"/>
      </patternFill>
    </fill>
  </fills>
  <borders count="14">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theme="4"/>
      </top>
      <bottom/>
      <diagonal/>
    </border>
    <border>
      <left/>
      <right/>
      <top style="thin">
        <color theme="4"/>
      </top>
      <bottom style="thin">
        <color theme="4"/>
      </bottom>
      <diagonal/>
    </border>
  </borders>
  <cellStyleXfs count="1">
    <xf numFmtId="0" fontId="0" fillId="0" borderId="0"/>
  </cellStyleXfs>
  <cellXfs count="53">
    <xf numFmtId="0" fontId="0" fillId="0" borderId="0" xfId="0"/>
    <xf numFmtId="0" fontId="2" fillId="0" borderId="0" xfId="0" applyFont="1"/>
    <xf numFmtId="0" fontId="3" fillId="0" borderId="0" xfId="0" applyFont="1"/>
    <xf numFmtId="0" fontId="4" fillId="0" borderId="0" xfId="0" applyFont="1"/>
    <xf numFmtId="0" fontId="2" fillId="2" borderId="0" xfId="0" applyFont="1" applyFill="1"/>
    <xf numFmtId="0" fontId="5" fillId="2" borderId="0" xfId="0" applyFont="1" applyFill="1"/>
    <xf numFmtId="0" fontId="6" fillId="0" borderId="0" xfId="0" applyFont="1"/>
    <xf numFmtId="0" fontId="0" fillId="3" borderId="2" xfId="0" applyFill="1" applyBorder="1"/>
    <xf numFmtId="0" fontId="0" fillId="0" borderId="0" xfId="0" applyAlignment="1">
      <alignment horizontal="left" vertical="top" wrapText="1"/>
    </xf>
    <xf numFmtId="0" fontId="0" fillId="4" borderId="2" xfId="0" applyFill="1" applyBorder="1"/>
    <xf numFmtId="0" fontId="0" fillId="0" borderId="0" xfId="0" applyAlignment="1">
      <alignment horizontal="right"/>
    </xf>
    <xf numFmtId="0" fontId="1" fillId="0" borderId="0" xfId="0" applyFont="1" applyAlignment="1">
      <alignment horizontal="right"/>
    </xf>
    <xf numFmtId="0" fontId="0" fillId="5" borderId="2" xfId="0" applyFill="1" applyBorder="1" applyAlignment="1">
      <alignment vertical="top"/>
    </xf>
    <xf numFmtId="0" fontId="0" fillId="0" borderId="0" xfId="0" applyAlignment="1">
      <alignment vertical="top"/>
    </xf>
    <xf numFmtId="0" fontId="0" fillId="6" borderId="0" xfId="0" applyFill="1"/>
    <xf numFmtId="2" fontId="0" fillId="4" borderId="2" xfId="0" applyNumberFormat="1" applyFill="1" applyBorder="1"/>
    <xf numFmtId="0" fontId="0" fillId="0" borderId="0" xfId="0" pivotButton="1"/>
    <xf numFmtId="0" fontId="0" fillId="0" borderId="0" xfId="0" applyAlignment="1">
      <alignment horizontal="left"/>
    </xf>
    <xf numFmtId="0" fontId="7" fillId="7" borderId="2" xfId="0" applyFont="1" applyFill="1" applyBorder="1"/>
    <xf numFmtId="0" fontId="0" fillId="0" borderId="2" xfId="0" applyBorder="1"/>
    <xf numFmtId="0" fontId="8" fillId="8" borderId="2" xfId="0" applyFont="1" applyFill="1" applyBorder="1"/>
    <xf numFmtId="0" fontId="8" fillId="9" borderId="0" xfId="0" applyFont="1" applyFill="1"/>
    <xf numFmtId="0" fontId="9" fillId="0" borderId="0" xfId="0" applyFont="1" applyAlignment="1">
      <alignment horizontal="centerContinuous"/>
    </xf>
    <xf numFmtId="0" fontId="0" fillId="0" borderId="12" xfId="0" applyBorder="1"/>
    <xf numFmtId="0" fontId="0" fillId="0" borderId="13" xfId="0" applyBorder="1"/>
    <xf numFmtId="0" fontId="0" fillId="3" borderId="3" xfId="0" applyFill="1" applyBorder="1" applyAlignment="1">
      <alignment horizontal="left" vertical="top" wrapText="1"/>
    </xf>
    <xf numFmtId="0" fontId="0" fillId="3" borderId="4" xfId="0" applyFill="1" applyBorder="1" applyAlignment="1">
      <alignment horizontal="left" vertical="top" wrapText="1"/>
    </xf>
    <xf numFmtId="0" fontId="0" fillId="3" borderId="5" xfId="0" applyFill="1" applyBorder="1" applyAlignment="1">
      <alignment horizontal="left" vertical="top" wrapText="1"/>
    </xf>
    <xf numFmtId="0" fontId="0" fillId="3" borderId="7" xfId="0" applyFill="1" applyBorder="1" applyAlignment="1">
      <alignment horizontal="left" vertical="top" wrapText="1"/>
    </xf>
    <xf numFmtId="0" fontId="0" fillId="3" borderId="8" xfId="0" applyFill="1" applyBorder="1" applyAlignment="1">
      <alignment horizontal="left" vertical="top" wrapText="1"/>
    </xf>
    <xf numFmtId="0" fontId="0" fillId="3" borderId="9" xfId="0" applyFill="1" applyBorder="1" applyAlignment="1">
      <alignment horizontal="left" vertical="top" wrapText="1"/>
    </xf>
    <xf numFmtId="0" fontId="0" fillId="0" borderId="0" xfId="0" applyAlignment="1">
      <alignment horizontal="left" vertical="top" wrapText="1"/>
    </xf>
    <xf numFmtId="0" fontId="0" fillId="0" borderId="8" xfId="0" applyBorder="1" applyAlignment="1">
      <alignment horizontal="left" vertical="top" wrapText="1"/>
    </xf>
    <xf numFmtId="0" fontId="0" fillId="0" borderId="0" xfId="0" applyAlignment="1">
      <alignment wrapText="1"/>
    </xf>
    <xf numFmtId="0" fontId="0" fillId="0" borderId="1" xfId="0" applyBorder="1" applyAlignment="1">
      <alignment horizontal="left" vertical="top" wrapText="1"/>
    </xf>
    <xf numFmtId="0" fontId="0" fillId="3" borderId="3" xfId="0" applyFill="1" applyBorder="1" applyAlignment="1">
      <alignment vertical="top" wrapText="1"/>
    </xf>
    <xf numFmtId="0" fontId="0" fillId="3" borderId="4" xfId="0" applyFill="1" applyBorder="1" applyAlignment="1">
      <alignment vertical="top" wrapText="1"/>
    </xf>
    <xf numFmtId="0" fontId="0" fillId="3" borderId="5" xfId="0" applyFill="1" applyBorder="1" applyAlignment="1">
      <alignment vertical="top" wrapText="1"/>
    </xf>
    <xf numFmtId="0" fontId="0" fillId="3" borderId="6" xfId="0" applyFill="1" applyBorder="1" applyAlignment="1">
      <alignment vertical="top" wrapText="1"/>
    </xf>
    <xf numFmtId="0" fontId="0" fillId="3" borderId="0" xfId="0" applyFill="1" applyAlignment="1">
      <alignment vertical="top" wrapText="1"/>
    </xf>
    <xf numFmtId="0" fontId="0" fillId="3" borderId="1" xfId="0" applyFill="1" applyBorder="1" applyAlignment="1">
      <alignment vertical="top" wrapText="1"/>
    </xf>
    <xf numFmtId="0" fontId="0" fillId="3" borderId="7" xfId="0" applyFill="1" applyBorder="1" applyAlignment="1">
      <alignment vertical="top" wrapText="1"/>
    </xf>
    <xf numFmtId="0" fontId="0" fillId="3" borderId="8" xfId="0" applyFill="1" applyBorder="1" applyAlignment="1">
      <alignment vertical="top" wrapText="1"/>
    </xf>
    <xf numFmtId="0" fontId="0" fillId="3" borderId="9" xfId="0" applyFill="1" applyBorder="1" applyAlignment="1">
      <alignment vertical="top" wrapText="1"/>
    </xf>
    <xf numFmtId="0" fontId="0" fillId="0" borderId="0" xfId="0"/>
    <xf numFmtId="0" fontId="0" fillId="3" borderId="6" xfId="0" applyFill="1" applyBorder="1" applyAlignment="1">
      <alignment horizontal="left" vertical="top" wrapText="1"/>
    </xf>
    <xf numFmtId="0" fontId="0" fillId="3" borderId="0" xfId="0" applyFill="1" applyAlignment="1">
      <alignment horizontal="left" vertical="top" wrapText="1"/>
    </xf>
    <xf numFmtId="0" fontId="0" fillId="3" borderId="1" xfId="0" applyFill="1" applyBorder="1" applyAlignment="1">
      <alignment horizontal="left" vertical="top" wrapText="1"/>
    </xf>
    <xf numFmtId="0" fontId="0" fillId="0" borderId="1" xfId="0" applyBorder="1"/>
    <xf numFmtId="0" fontId="0" fillId="4" borderId="10" xfId="0" applyFill="1" applyBorder="1"/>
    <xf numFmtId="0" fontId="0" fillId="4" borderId="11" xfId="0" applyFill="1" applyBorder="1"/>
    <xf numFmtId="0" fontId="0" fillId="0" borderId="0" xfId="0" applyAlignment="1">
      <alignment horizontal="left" wrapText="1"/>
    </xf>
    <xf numFmtId="0" fontId="0" fillId="0" borderId="0" xfId="0" applyAlignment="1">
      <alignment horizontal="right"/>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[Descriptive Statistics Exe (1).xlsx]Question 2!PivotTable1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 2'!$Q$7</c:f>
              <c:strCache>
                <c:ptCount val="1"/>
                <c:pt idx="0">
                  <c:v>Total</c:v>
                </c:pt>
              </c:strCache>
            </c:strRef>
          </c:tx>
          <c:spPr>
            <a:solidFill>
              <a:schemeClr val="accent1"/>
            </a:solidFill>
            <a:ln>
              <a:noFill/>
            </a:ln>
            <a:effectLst/>
          </c:spPr>
          <c:invertIfNegative val="0"/>
          <c:cat>
            <c:strRef>
              <c:f>'Question 2'!$P$8:$P$19</c:f>
              <c:strCache>
                <c:ptCount val="11"/>
                <c:pt idx="0">
                  <c:v>pickup</c:v>
                </c:pt>
                <c:pt idx="1">
                  <c:v>SUV</c:v>
                </c:pt>
                <c:pt idx="2">
                  <c:v>sedan</c:v>
                </c:pt>
                <c:pt idx="3">
                  <c:v>other</c:v>
                </c:pt>
                <c:pt idx="4">
                  <c:v>truck</c:v>
                </c:pt>
                <c:pt idx="5">
                  <c:v>hatchback</c:v>
                </c:pt>
                <c:pt idx="6">
                  <c:v>van</c:v>
                </c:pt>
                <c:pt idx="7">
                  <c:v>mini-van</c:v>
                </c:pt>
                <c:pt idx="8">
                  <c:v>coupe</c:v>
                </c:pt>
                <c:pt idx="9">
                  <c:v>offroad</c:v>
                </c:pt>
                <c:pt idx="10">
                  <c:v>convertible</c:v>
                </c:pt>
              </c:strCache>
            </c:strRef>
          </c:cat>
          <c:val>
            <c:numRef>
              <c:f>'Question 2'!$Q$8:$Q$19</c:f>
              <c:numCache>
                <c:formatCode>General</c:formatCode>
                <c:ptCount val="11"/>
                <c:pt idx="0">
                  <c:v>25</c:v>
                </c:pt>
                <c:pt idx="1">
                  <c:v>20</c:v>
                </c:pt>
                <c:pt idx="2">
                  <c:v>16</c:v>
                </c:pt>
                <c:pt idx="3">
                  <c:v>12</c:v>
                </c:pt>
                <c:pt idx="4">
                  <c:v>9</c:v>
                </c:pt>
                <c:pt idx="5">
                  <c:v>7</c:v>
                </c:pt>
                <c:pt idx="6">
                  <c:v>3</c:v>
                </c:pt>
                <c:pt idx="7">
                  <c:v>3</c:v>
                </c:pt>
                <c:pt idx="8">
                  <c:v>2</c:v>
                </c:pt>
                <c:pt idx="9">
                  <c:v>2</c:v>
                </c:pt>
                <c:pt idx="10">
                  <c:v>1</c:v>
                </c:pt>
              </c:numCache>
            </c:numRef>
          </c:val>
          <c:extLst>
            <c:ext xmlns:c16="http://schemas.microsoft.com/office/drawing/2014/chart" uri="{C3380CC4-5D6E-409C-BE32-E72D297353CC}">
              <c16:uniqueId val="{00000000-8716-614A-89FA-1C52D390754E}"/>
            </c:ext>
          </c:extLst>
        </c:ser>
        <c:dLbls>
          <c:showLegendKey val="0"/>
          <c:showVal val="0"/>
          <c:showCatName val="0"/>
          <c:showSerName val="0"/>
          <c:showPercent val="0"/>
          <c:showBubbleSize val="0"/>
        </c:dLbls>
        <c:gapWidth val="219"/>
        <c:overlap val="-27"/>
        <c:axId val="1654010351"/>
        <c:axId val="1653660383"/>
      </c:barChart>
      <c:catAx>
        <c:axId val="1654010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660383"/>
        <c:crosses val="autoZero"/>
        <c:auto val="1"/>
        <c:lblAlgn val="ctr"/>
        <c:lblOffset val="100"/>
        <c:noMultiLvlLbl val="0"/>
      </c:catAx>
      <c:valAx>
        <c:axId val="1653660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4010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'Question 2'!$Q$40</c:f>
              <c:strCache>
                <c:ptCount val="1"/>
                <c:pt idx="0">
                  <c:v>Frequency</c:v>
                </c:pt>
              </c:strCache>
            </c:strRef>
          </c:tx>
          <c:spPr>
            <a:ln w="28575" cap="rnd">
              <a:solidFill>
                <a:schemeClr val="accent1"/>
              </a:solidFill>
              <a:round/>
            </a:ln>
            <a:effectLst/>
          </c:spPr>
          <c:marker>
            <c:symbol val="none"/>
          </c:marker>
          <c:cat>
            <c:strRef>
              <c:f>'Question 2'!$P$41:$P$51</c:f>
              <c:strCache>
                <c:ptCount val="11"/>
                <c:pt idx="0">
                  <c:v>truck</c:v>
                </c:pt>
                <c:pt idx="1">
                  <c:v>pickup</c:v>
                </c:pt>
                <c:pt idx="2">
                  <c:v>other</c:v>
                </c:pt>
                <c:pt idx="3">
                  <c:v>offroad</c:v>
                </c:pt>
                <c:pt idx="4">
                  <c:v>coupe</c:v>
                </c:pt>
                <c:pt idx="5">
                  <c:v>SUV</c:v>
                </c:pt>
                <c:pt idx="6">
                  <c:v>hatchback</c:v>
                </c:pt>
                <c:pt idx="7">
                  <c:v>mini-van</c:v>
                </c:pt>
                <c:pt idx="8">
                  <c:v>sedan</c:v>
                </c:pt>
                <c:pt idx="9">
                  <c:v>van</c:v>
                </c:pt>
                <c:pt idx="10">
                  <c:v>convertible</c:v>
                </c:pt>
              </c:strCache>
            </c:strRef>
          </c:cat>
          <c:val>
            <c:numRef>
              <c:f>'Question 2'!$Q$41:$Q$51</c:f>
              <c:numCache>
                <c:formatCode>General</c:formatCode>
                <c:ptCount val="11"/>
                <c:pt idx="0">
                  <c:v>0.09</c:v>
                </c:pt>
                <c:pt idx="1">
                  <c:v>0.25</c:v>
                </c:pt>
                <c:pt idx="2">
                  <c:v>0.12</c:v>
                </c:pt>
                <c:pt idx="3">
                  <c:v>0.02</c:v>
                </c:pt>
                <c:pt idx="4">
                  <c:v>0.02</c:v>
                </c:pt>
                <c:pt idx="5">
                  <c:v>0.2</c:v>
                </c:pt>
                <c:pt idx="6">
                  <c:v>7.0000000000000007E-2</c:v>
                </c:pt>
                <c:pt idx="7">
                  <c:v>0.03</c:v>
                </c:pt>
                <c:pt idx="8">
                  <c:v>0.16</c:v>
                </c:pt>
                <c:pt idx="9">
                  <c:v>0.03</c:v>
                </c:pt>
                <c:pt idx="10">
                  <c:v>0.01</c:v>
                </c:pt>
              </c:numCache>
            </c:numRef>
          </c:val>
          <c:smooth val="0"/>
          <c:extLst>
            <c:ext xmlns:c16="http://schemas.microsoft.com/office/drawing/2014/chart" uri="{C3380CC4-5D6E-409C-BE32-E72D297353CC}">
              <c16:uniqueId val="{00000000-E394-3644-B1DF-F4E1A53C72FE}"/>
            </c:ext>
          </c:extLst>
        </c:ser>
        <c:dLbls>
          <c:showLegendKey val="0"/>
          <c:showVal val="0"/>
          <c:showCatName val="0"/>
          <c:showSerName val="0"/>
          <c:showPercent val="0"/>
          <c:showBubbleSize val="0"/>
        </c:dLbls>
        <c:smooth val="0"/>
        <c:axId val="1297348783"/>
        <c:axId val="1297351055"/>
      </c:lineChart>
      <c:catAx>
        <c:axId val="1297348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351055"/>
        <c:crosses val="autoZero"/>
        <c:auto val="1"/>
        <c:lblAlgn val="ctr"/>
        <c:lblOffset val="100"/>
        <c:noMultiLvlLbl val="0"/>
      </c:catAx>
      <c:valAx>
        <c:axId val="1297351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348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[Descriptive Statistics Exe (1).xlsx]Question 3!PivotTable8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VEHICLE PRICE</a:t>
            </a:r>
            <a:r>
              <a:rPr lang="en-US" baseline="0"/>
              <a:t> HISTOGRAM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 3'!$P$8</c:f>
              <c:strCache>
                <c:ptCount val="1"/>
                <c:pt idx="0">
                  <c:v>Total</c:v>
                </c:pt>
              </c:strCache>
            </c:strRef>
          </c:tx>
          <c:spPr>
            <a:solidFill>
              <a:schemeClr val="accent1"/>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 3'!$O$9:$O$15</c:f>
              <c:strCache>
                <c:ptCount val="6"/>
                <c:pt idx="0">
                  <c:v>1-8000</c:v>
                </c:pt>
                <c:pt idx="1">
                  <c:v>8001-16000</c:v>
                </c:pt>
                <c:pt idx="2">
                  <c:v>16001-24000</c:v>
                </c:pt>
                <c:pt idx="3">
                  <c:v>24001-32000</c:v>
                </c:pt>
                <c:pt idx="4">
                  <c:v>32001-40000</c:v>
                </c:pt>
                <c:pt idx="5">
                  <c:v>40001-48000</c:v>
                </c:pt>
              </c:strCache>
            </c:strRef>
          </c:cat>
          <c:val>
            <c:numRef>
              <c:f>'Question 3'!$P$9:$P$15</c:f>
              <c:numCache>
                <c:formatCode>General</c:formatCode>
                <c:ptCount val="6"/>
                <c:pt idx="0">
                  <c:v>6</c:v>
                </c:pt>
                <c:pt idx="1">
                  <c:v>9</c:v>
                </c:pt>
                <c:pt idx="2">
                  <c:v>21</c:v>
                </c:pt>
                <c:pt idx="3">
                  <c:v>31</c:v>
                </c:pt>
                <c:pt idx="4">
                  <c:v>30</c:v>
                </c:pt>
                <c:pt idx="5">
                  <c:v>3</c:v>
                </c:pt>
              </c:numCache>
            </c:numRef>
          </c:val>
          <c:extLst>
            <c:ext xmlns:c16="http://schemas.microsoft.com/office/drawing/2014/chart" uri="{C3380CC4-5D6E-409C-BE32-E72D297353CC}">
              <c16:uniqueId val="{00000000-169D-D049-97AD-9DC93A6635CE}"/>
            </c:ext>
          </c:extLst>
        </c:ser>
        <c:dLbls>
          <c:showLegendKey val="0"/>
          <c:showVal val="0"/>
          <c:showCatName val="0"/>
          <c:showSerName val="0"/>
          <c:showPercent val="0"/>
          <c:showBubbleSize val="0"/>
        </c:dLbls>
        <c:gapWidth val="0"/>
        <c:overlap val="-27"/>
        <c:axId val="1032139199"/>
        <c:axId val="1032140927"/>
      </c:barChart>
      <c:catAx>
        <c:axId val="1032139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140927"/>
        <c:crosses val="autoZero"/>
        <c:auto val="1"/>
        <c:lblAlgn val="ctr"/>
        <c:lblOffset val="100"/>
        <c:noMultiLvlLbl val="0"/>
      </c:catAx>
      <c:valAx>
        <c:axId val="1032140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139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Relationship</a:t>
            </a:r>
            <a:r>
              <a:rPr lang="en-US" baseline="0"/>
              <a:t> Between Price and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'Question 4'!$B$35:$B$134</c:f>
              <c:numCache>
                <c:formatCode>General</c:formatCode>
                <c:ptCount val="100"/>
                <c:pt idx="0">
                  <c:v>15000</c:v>
                </c:pt>
                <c:pt idx="1">
                  <c:v>27990</c:v>
                </c:pt>
                <c:pt idx="2">
                  <c:v>34590</c:v>
                </c:pt>
                <c:pt idx="3">
                  <c:v>35000</c:v>
                </c:pt>
                <c:pt idx="4">
                  <c:v>29990</c:v>
                </c:pt>
                <c:pt idx="5">
                  <c:v>38590</c:v>
                </c:pt>
                <c:pt idx="6">
                  <c:v>4500</c:v>
                </c:pt>
                <c:pt idx="7">
                  <c:v>32990</c:v>
                </c:pt>
                <c:pt idx="8">
                  <c:v>24590</c:v>
                </c:pt>
                <c:pt idx="9">
                  <c:v>30990</c:v>
                </c:pt>
                <c:pt idx="10">
                  <c:v>27990</c:v>
                </c:pt>
                <c:pt idx="11">
                  <c:v>37990</c:v>
                </c:pt>
                <c:pt idx="12">
                  <c:v>27990</c:v>
                </c:pt>
                <c:pt idx="13">
                  <c:v>34590</c:v>
                </c:pt>
                <c:pt idx="14">
                  <c:v>30590</c:v>
                </c:pt>
                <c:pt idx="15">
                  <c:v>32990</c:v>
                </c:pt>
                <c:pt idx="16">
                  <c:v>38990</c:v>
                </c:pt>
                <c:pt idx="17">
                  <c:v>22590</c:v>
                </c:pt>
                <c:pt idx="18">
                  <c:v>31590</c:v>
                </c:pt>
                <c:pt idx="19">
                  <c:v>27990</c:v>
                </c:pt>
                <c:pt idx="20">
                  <c:v>31590</c:v>
                </c:pt>
                <c:pt idx="21">
                  <c:v>19900</c:v>
                </c:pt>
                <c:pt idx="22">
                  <c:v>16590</c:v>
                </c:pt>
                <c:pt idx="23">
                  <c:v>26990</c:v>
                </c:pt>
                <c:pt idx="24">
                  <c:v>25590</c:v>
                </c:pt>
                <c:pt idx="25">
                  <c:v>14000</c:v>
                </c:pt>
                <c:pt idx="26">
                  <c:v>34990</c:v>
                </c:pt>
                <c:pt idx="27">
                  <c:v>22500</c:v>
                </c:pt>
                <c:pt idx="28">
                  <c:v>31990</c:v>
                </c:pt>
                <c:pt idx="29">
                  <c:v>29990</c:v>
                </c:pt>
                <c:pt idx="30">
                  <c:v>33990</c:v>
                </c:pt>
                <c:pt idx="31">
                  <c:v>15000</c:v>
                </c:pt>
                <c:pt idx="32">
                  <c:v>26590</c:v>
                </c:pt>
                <c:pt idx="33">
                  <c:v>18590</c:v>
                </c:pt>
                <c:pt idx="34">
                  <c:v>29590</c:v>
                </c:pt>
                <c:pt idx="35">
                  <c:v>21590</c:v>
                </c:pt>
                <c:pt idx="36">
                  <c:v>22590</c:v>
                </c:pt>
                <c:pt idx="37">
                  <c:v>33990</c:v>
                </c:pt>
                <c:pt idx="38">
                  <c:v>29990</c:v>
                </c:pt>
                <c:pt idx="39">
                  <c:v>37590</c:v>
                </c:pt>
                <c:pt idx="40">
                  <c:v>3000</c:v>
                </c:pt>
                <c:pt idx="41">
                  <c:v>15990</c:v>
                </c:pt>
                <c:pt idx="42">
                  <c:v>20590</c:v>
                </c:pt>
                <c:pt idx="43">
                  <c:v>33990</c:v>
                </c:pt>
                <c:pt idx="44">
                  <c:v>36590</c:v>
                </c:pt>
                <c:pt idx="45">
                  <c:v>29590</c:v>
                </c:pt>
                <c:pt idx="46">
                  <c:v>40590</c:v>
                </c:pt>
                <c:pt idx="47">
                  <c:v>33990</c:v>
                </c:pt>
                <c:pt idx="48">
                  <c:v>43990</c:v>
                </c:pt>
                <c:pt idx="49">
                  <c:v>38990</c:v>
                </c:pt>
                <c:pt idx="50">
                  <c:v>39590</c:v>
                </c:pt>
                <c:pt idx="51">
                  <c:v>9500</c:v>
                </c:pt>
                <c:pt idx="52">
                  <c:v>28590</c:v>
                </c:pt>
                <c:pt idx="53">
                  <c:v>16590</c:v>
                </c:pt>
                <c:pt idx="54">
                  <c:v>28990</c:v>
                </c:pt>
                <c:pt idx="55">
                  <c:v>20590</c:v>
                </c:pt>
                <c:pt idx="56">
                  <c:v>26990</c:v>
                </c:pt>
                <c:pt idx="57">
                  <c:v>26990</c:v>
                </c:pt>
                <c:pt idx="58">
                  <c:v>17500</c:v>
                </c:pt>
                <c:pt idx="59">
                  <c:v>6000</c:v>
                </c:pt>
                <c:pt idx="60">
                  <c:v>38990</c:v>
                </c:pt>
                <c:pt idx="61">
                  <c:v>33990</c:v>
                </c:pt>
                <c:pt idx="62">
                  <c:v>33590</c:v>
                </c:pt>
                <c:pt idx="63">
                  <c:v>38990</c:v>
                </c:pt>
                <c:pt idx="64">
                  <c:v>18590</c:v>
                </c:pt>
                <c:pt idx="65">
                  <c:v>14990</c:v>
                </c:pt>
                <c:pt idx="66">
                  <c:v>39990</c:v>
                </c:pt>
                <c:pt idx="67">
                  <c:v>4000</c:v>
                </c:pt>
                <c:pt idx="68">
                  <c:v>32990</c:v>
                </c:pt>
                <c:pt idx="69">
                  <c:v>27590</c:v>
                </c:pt>
                <c:pt idx="70">
                  <c:v>18590</c:v>
                </c:pt>
                <c:pt idx="71">
                  <c:v>40990</c:v>
                </c:pt>
                <c:pt idx="72">
                  <c:v>33590</c:v>
                </c:pt>
                <c:pt idx="73">
                  <c:v>31590</c:v>
                </c:pt>
                <c:pt idx="74">
                  <c:v>30990</c:v>
                </c:pt>
                <c:pt idx="75">
                  <c:v>20590</c:v>
                </c:pt>
                <c:pt idx="76">
                  <c:v>26990</c:v>
                </c:pt>
                <c:pt idx="77">
                  <c:v>36590</c:v>
                </c:pt>
                <c:pt idx="78">
                  <c:v>30990</c:v>
                </c:pt>
                <c:pt idx="79">
                  <c:v>24590</c:v>
                </c:pt>
                <c:pt idx="80">
                  <c:v>23990</c:v>
                </c:pt>
                <c:pt idx="81">
                  <c:v>25590</c:v>
                </c:pt>
                <c:pt idx="82">
                  <c:v>19000</c:v>
                </c:pt>
                <c:pt idx="83">
                  <c:v>17590</c:v>
                </c:pt>
                <c:pt idx="84">
                  <c:v>36590</c:v>
                </c:pt>
                <c:pt idx="85">
                  <c:v>35990</c:v>
                </c:pt>
                <c:pt idx="86">
                  <c:v>38590</c:v>
                </c:pt>
                <c:pt idx="87">
                  <c:v>29590</c:v>
                </c:pt>
                <c:pt idx="88">
                  <c:v>32590</c:v>
                </c:pt>
                <c:pt idx="89">
                  <c:v>27590</c:v>
                </c:pt>
                <c:pt idx="90">
                  <c:v>38990</c:v>
                </c:pt>
                <c:pt idx="91">
                  <c:v>21950</c:v>
                </c:pt>
                <c:pt idx="92">
                  <c:v>13950</c:v>
                </c:pt>
                <c:pt idx="93">
                  <c:v>5900</c:v>
                </c:pt>
                <c:pt idx="94">
                  <c:v>12950</c:v>
                </c:pt>
                <c:pt idx="95">
                  <c:v>18950</c:v>
                </c:pt>
                <c:pt idx="96">
                  <c:v>6995</c:v>
                </c:pt>
                <c:pt idx="97">
                  <c:v>12500</c:v>
                </c:pt>
                <c:pt idx="98">
                  <c:v>16950</c:v>
                </c:pt>
                <c:pt idx="99">
                  <c:v>22950</c:v>
                </c:pt>
              </c:numCache>
            </c:numRef>
          </c:xVal>
          <c:yVal>
            <c:numRef>
              <c:f>'Question 4'!$C$35:$C$134</c:f>
              <c:numCache>
                <c:formatCode>General</c:formatCode>
                <c:ptCount val="100"/>
                <c:pt idx="0">
                  <c:v>2013</c:v>
                </c:pt>
                <c:pt idx="1">
                  <c:v>2012</c:v>
                </c:pt>
                <c:pt idx="2">
                  <c:v>2016</c:v>
                </c:pt>
                <c:pt idx="3">
                  <c:v>2019</c:v>
                </c:pt>
                <c:pt idx="4">
                  <c:v>2016</c:v>
                </c:pt>
                <c:pt idx="5">
                  <c:v>2011</c:v>
                </c:pt>
                <c:pt idx="6">
                  <c:v>1992</c:v>
                </c:pt>
                <c:pt idx="7">
                  <c:v>2017</c:v>
                </c:pt>
                <c:pt idx="8">
                  <c:v>2017</c:v>
                </c:pt>
                <c:pt idx="9">
                  <c:v>2016</c:v>
                </c:pt>
                <c:pt idx="10">
                  <c:v>2014</c:v>
                </c:pt>
                <c:pt idx="11">
                  <c:v>2016</c:v>
                </c:pt>
                <c:pt idx="12">
                  <c:v>2018</c:v>
                </c:pt>
                <c:pt idx="13">
                  <c:v>2018</c:v>
                </c:pt>
                <c:pt idx="14">
                  <c:v>2016</c:v>
                </c:pt>
                <c:pt idx="15">
                  <c:v>2020</c:v>
                </c:pt>
                <c:pt idx="16">
                  <c:v>2020</c:v>
                </c:pt>
                <c:pt idx="17">
                  <c:v>2017</c:v>
                </c:pt>
                <c:pt idx="18">
                  <c:v>2020</c:v>
                </c:pt>
                <c:pt idx="19">
                  <c:v>2020</c:v>
                </c:pt>
                <c:pt idx="20">
                  <c:v>2019</c:v>
                </c:pt>
                <c:pt idx="21">
                  <c:v>2004</c:v>
                </c:pt>
                <c:pt idx="22">
                  <c:v>2016</c:v>
                </c:pt>
                <c:pt idx="23">
                  <c:v>2016</c:v>
                </c:pt>
                <c:pt idx="24">
                  <c:v>2015</c:v>
                </c:pt>
                <c:pt idx="25">
                  <c:v>2012</c:v>
                </c:pt>
                <c:pt idx="26">
                  <c:v>2018</c:v>
                </c:pt>
                <c:pt idx="27">
                  <c:v>2001</c:v>
                </c:pt>
                <c:pt idx="28">
                  <c:v>2013</c:v>
                </c:pt>
                <c:pt idx="29">
                  <c:v>2014</c:v>
                </c:pt>
                <c:pt idx="30">
                  <c:v>2017</c:v>
                </c:pt>
                <c:pt idx="31">
                  <c:v>2017</c:v>
                </c:pt>
                <c:pt idx="32">
                  <c:v>2020</c:v>
                </c:pt>
                <c:pt idx="33">
                  <c:v>2018</c:v>
                </c:pt>
                <c:pt idx="34">
                  <c:v>2017</c:v>
                </c:pt>
                <c:pt idx="35">
                  <c:v>2018</c:v>
                </c:pt>
                <c:pt idx="36">
                  <c:v>2013</c:v>
                </c:pt>
                <c:pt idx="37">
                  <c:v>2020</c:v>
                </c:pt>
                <c:pt idx="38">
                  <c:v>2012</c:v>
                </c:pt>
                <c:pt idx="39">
                  <c:v>2019</c:v>
                </c:pt>
                <c:pt idx="40">
                  <c:v>2004</c:v>
                </c:pt>
                <c:pt idx="41">
                  <c:v>2016</c:v>
                </c:pt>
                <c:pt idx="42">
                  <c:v>2013</c:v>
                </c:pt>
                <c:pt idx="43">
                  <c:v>2017</c:v>
                </c:pt>
                <c:pt idx="44">
                  <c:v>2019</c:v>
                </c:pt>
                <c:pt idx="45">
                  <c:v>2013</c:v>
                </c:pt>
                <c:pt idx="46">
                  <c:v>2019</c:v>
                </c:pt>
                <c:pt idx="47">
                  <c:v>2018</c:v>
                </c:pt>
                <c:pt idx="48">
                  <c:v>2019</c:v>
                </c:pt>
                <c:pt idx="49">
                  <c:v>2017</c:v>
                </c:pt>
                <c:pt idx="50">
                  <c:v>2018</c:v>
                </c:pt>
                <c:pt idx="51">
                  <c:v>2003</c:v>
                </c:pt>
                <c:pt idx="52">
                  <c:v>2018</c:v>
                </c:pt>
                <c:pt idx="53">
                  <c:v>2013</c:v>
                </c:pt>
                <c:pt idx="54">
                  <c:v>2017</c:v>
                </c:pt>
                <c:pt idx="55">
                  <c:v>2017</c:v>
                </c:pt>
                <c:pt idx="56">
                  <c:v>2015</c:v>
                </c:pt>
                <c:pt idx="57">
                  <c:v>2016</c:v>
                </c:pt>
                <c:pt idx="58">
                  <c:v>2008</c:v>
                </c:pt>
                <c:pt idx="59">
                  <c:v>2007</c:v>
                </c:pt>
                <c:pt idx="60">
                  <c:v>2018</c:v>
                </c:pt>
                <c:pt idx="61">
                  <c:v>2019</c:v>
                </c:pt>
                <c:pt idx="62">
                  <c:v>2018</c:v>
                </c:pt>
                <c:pt idx="63">
                  <c:v>2020</c:v>
                </c:pt>
                <c:pt idx="64">
                  <c:v>2018</c:v>
                </c:pt>
                <c:pt idx="65">
                  <c:v>2016</c:v>
                </c:pt>
                <c:pt idx="66">
                  <c:v>2020</c:v>
                </c:pt>
                <c:pt idx="67">
                  <c:v>2006</c:v>
                </c:pt>
                <c:pt idx="68">
                  <c:v>2019</c:v>
                </c:pt>
                <c:pt idx="69">
                  <c:v>2012</c:v>
                </c:pt>
                <c:pt idx="70">
                  <c:v>2017</c:v>
                </c:pt>
                <c:pt idx="71">
                  <c:v>2017</c:v>
                </c:pt>
                <c:pt idx="72">
                  <c:v>2017</c:v>
                </c:pt>
                <c:pt idx="73">
                  <c:v>2017</c:v>
                </c:pt>
                <c:pt idx="74">
                  <c:v>2017</c:v>
                </c:pt>
                <c:pt idx="75">
                  <c:v>2018</c:v>
                </c:pt>
                <c:pt idx="76">
                  <c:v>2018</c:v>
                </c:pt>
                <c:pt idx="77">
                  <c:v>2020</c:v>
                </c:pt>
                <c:pt idx="78">
                  <c:v>2020</c:v>
                </c:pt>
                <c:pt idx="79">
                  <c:v>2018</c:v>
                </c:pt>
                <c:pt idx="80">
                  <c:v>2015</c:v>
                </c:pt>
                <c:pt idx="81">
                  <c:v>2020</c:v>
                </c:pt>
                <c:pt idx="82">
                  <c:v>2017</c:v>
                </c:pt>
                <c:pt idx="83">
                  <c:v>2015</c:v>
                </c:pt>
                <c:pt idx="84">
                  <c:v>2020</c:v>
                </c:pt>
                <c:pt idx="85">
                  <c:v>2020</c:v>
                </c:pt>
                <c:pt idx="86">
                  <c:v>2019</c:v>
                </c:pt>
                <c:pt idx="87">
                  <c:v>2018</c:v>
                </c:pt>
                <c:pt idx="88">
                  <c:v>2018</c:v>
                </c:pt>
                <c:pt idx="89">
                  <c:v>2018</c:v>
                </c:pt>
                <c:pt idx="90">
                  <c:v>2020</c:v>
                </c:pt>
                <c:pt idx="91">
                  <c:v>2012</c:v>
                </c:pt>
                <c:pt idx="92">
                  <c:v>2011</c:v>
                </c:pt>
                <c:pt idx="93">
                  <c:v>2001</c:v>
                </c:pt>
                <c:pt idx="94">
                  <c:v>2005</c:v>
                </c:pt>
                <c:pt idx="95">
                  <c:v>2010</c:v>
                </c:pt>
                <c:pt idx="96">
                  <c:v>2011</c:v>
                </c:pt>
                <c:pt idx="97">
                  <c:v>2008</c:v>
                </c:pt>
                <c:pt idx="98">
                  <c:v>2007</c:v>
                </c:pt>
                <c:pt idx="99">
                  <c:v>2014</c:v>
                </c:pt>
              </c:numCache>
            </c:numRef>
          </c:yVal>
          <c:smooth val="0"/>
          <c:extLst>
            <c:ext xmlns:c16="http://schemas.microsoft.com/office/drawing/2014/chart" uri="{C3380CC4-5D6E-409C-BE32-E72D297353CC}">
              <c16:uniqueId val="{00000000-ACE0-0B4B-BB62-77BA2D782C86}"/>
            </c:ext>
          </c:extLst>
        </c:ser>
        <c:dLbls>
          <c:showLegendKey val="0"/>
          <c:showVal val="0"/>
          <c:showCatName val="0"/>
          <c:showSerName val="0"/>
          <c:showPercent val="0"/>
          <c:showBubbleSize val="0"/>
        </c:dLbls>
        <c:axId val="2086374432"/>
        <c:axId val="2086452560"/>
      </c:scatterChart>
      <c:valAx>
        <c:axId val="20863744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452560"/>
        <c:crosses val="autoZero"/>
        <c:crossBetween val="midCat"/>
      </c:valAx>
      <c:valAx>
        <c:axId val="2086452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3744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[Descriptive Statistics Exe (1).xlsx]Question 3!PivotTable8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VEHICLE PRICE</a:t>
            </a:r>
            <a:r>
              <a:rPr lang="en-US" baseline="0"/>
              <a:t> </a:t>
            </a:r>
            <a:r>
              <a:rPr lang="en-US"/>
              <a:t>HISTOGRAM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 3'!$P$8</c:f>
              <c:strCache>
                <c:ptCount val="1"/>
                <c:pt idx="0">
                  <c:v>Total</c:v>
                </c:pt>
              </c:strCache>
            </c:strRef>
          </c:tx>
          <c:spPr>
            <a:solidFill>
              <a:schemeClr val="accent1"/>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 3'!$O$9:$O$15</c:f>
              <c:strCache>
                <c:ptCount val="6"/>
                <c:pt idx="0">
                  <c:v>1-8000</c:v>
                </c:pt>
                <c:pt idx="1">
                  <c:v>8001-16000</c:v>
                </c:pt>
                <c:pt idx="2">
                  <c:v>16001-24000</c:v>
                </c:pt>
                <c:pt idx="3">
                  <c:v>24001-32000</c:v>
                </c:pt>
                <c:pt idx="4">
                  <c:v>32001-40000</c:v>
                </c:pt>
                <c:pt idx="5">
                  <c:v>40001-48000</c:v>
                </c:pt>
              </c:strCache>
            </c:strRef>
          </c:cat>
          <c:val>
            <c:numRef>
              <c:f>'Question 3'!$P$9:$P$15</c:f>
              <c:numCache>
                <c:formatCode>General</c:formatCode>
                <c:ptCount val="6"/>
                <c:pt idx="0">
                  <c:v>6</c:v>
                </c:pt>
                <c:pt idx="1">
                  <c:v>9</c:v>
                </c:pt>
                <c:pt idx="2">
                  <c:v>21</c:v>
                </c:pt>
                <c:pt idx="3">
                  <c:v>31</c:v>
                </c:pt>
                <c:pt idx="4">
                  <c:v>30</c:v>
                </c:pt>
                <c:pt idx="5">
                  <c:v>3</c:v>
                </c:pt>
              </c:numCache>
            </c:numRef>
          </c:val>
          <c:extLst>
            <c:ext xmlns:c16="http://schemas.microsoft.com/office/drawing/2014/chart" uri="{C3380CC4-5D6E-409C-BE32-E72D297353CC}">
              <c16:uniqueId val="{00000000-B3B7-D546-9EA5-B287A1B6D9EB}"/>
            </c:ext>
          </c:extLst>
        </c:ser>
        <c:dLbls>
          <c:showLegendKey val="0"/>
          <c:showVal val="0"/>
          <c:showCatName val="0"/>
          <c:showSerName val="0"/>
          <c:showPercent val="0"/>
          <c:showBubbleSize val="0"/>
        </c:dLbls>
        <c:gapWidth val="0"/>
        <c:overlap val="-27"/>
        <c:axId val="555790943"/>
        <c:axId val="555793215"/>
      </c:barChart>
      <c:catAx>
        <c:axId val="555790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793215"/>
        <c:crosses val="autoZero"/>
        <c:auto val="1"/>
        <c:lblAlgn val="ctr"/>
        <c:lblOffset val="100"/>
        <c:noMultiLvlLbl val="0"/>
      </c:catAx>
      <c:valAx>
        <c:axId val="555793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790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plotArea>
      <cx:plotAreaRegion>
        <cx:series layoutId="clusteredColumn" uniqueId="{7BCAC6D5-7BE2-464A-A581-E03892FD86E1}">
          <cx:dataLabels pos="inEnd">
            <cx:visibility seriesName="0" categoryName="0" value="1"/>
          </cx:dataLabels>
          <cx:dataId val="0"/>
          <cx:layoutPr>
            <cx:binning intervalClosed="r"/>
          </cx:layoutPr>
        </cx:series>
      </cx:plotAreaRegion>
      <cx:axis id="0">
        <cx:catScaling gapWidth="0"/>
        <cx:tickLabels/>
      </cx:axis>
      <cx:axis id="1" hidden="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15</xdr:col>
      <xdr:colOff>35273</xdr:colOff>
      <xdr:row>20</xdr:row>
      <xdr:rowOff>194734</xdr:rowOff>
    </xdr:from>
    <xdr:to>
      <xdr:col>20</xdr:col>
      <xdr:colOff>458606</xdr:colOff>
      <xdr:row>34</xdr:row>
      <xdr:rowOff>172156</xdr:rowOff>
    </xdr:to>
    <xdr:graphicFrame macro="">
      <xdr:nvGraphicFramePr>
        <xdr:cNvPr id="5" name="Chart 4">
          <a:extLst>
            <a:ext uri="{FF2B5EF4-FFF2-40B4-BE49-F238E27FC236}">
              <a16:creationId xmlns:a16="http://schemas.microsoft.com/office/drawing/2014/main" id="{6D614632-9671-9430-3E35-03B02B51B7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225769</xdr:colOff>
      <xdr:row>57</xdr:row>
      <xdr:rowOff>53617</xdr:rowOff>
    </xdr:from>
    <xdr:to>
      <xdr:col>19</xdr:col>
      <xdr:colOff>649103</xdr:colOff>
      <xdr:row>71</xdr:row>
      <xdr:rowOff>31040</xdr:rowOff>
    </xdr:to>
    <xdr:graphicFrame macro="">
      <xdr:nvGraphicFramePr>
        <xdr:cNvPr id="6" name="Chart 5">
          <a:extLst>
            <a:ext uri="{FF2B5EF4-FFF2-40B4-BE49-F238E27FC236}">
              <a16:creationId xmlns:a16="http://schemas.microsoft.com/office/drawing/2014/main" id="{2A1A31A0-8CA4-40A9-2988-E9CDF0DC97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1799166</xdr:colOff>
      <xdr:row>114</xdr:row>
      <xdr:rowOff>124178</xdr:rowOff>
    </xdr:from>
    <xdr:to>
      <xdr:col>9</xdr:col>
      <xdr:colOff>49388</xdr:colOff>
      <xdr:row>128</xdr:row>
      <xdr:rowOff>101600</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57300A6F-7CC1-4218-D179-DED22354889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964766" y="23263578"/>
              <a:ext cx="4574822" cy="282222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1686278</xdr:colOff>
      <xdr:row>19</xdr:row>
      <xdr:rowOff>180622</xdr:rowOff>
    </xdr:from>
    <xdr:to>
      <xdr:col>18</xdr:col>
      <xdr:colOff>740833</xdr:colOff>
      <xdr:row>33</xdr:row>
      <xdr:rowOff>158044</xdr:rowOff>
    </xdr:to>
    <xdr:graphicFrame macro="">
      <xdr:nvGraphicFramePr>
        <xdr:cNvPr id="16" name="Chart 15">
          <a:extLst>
            <a:ext uri="{FF2B5EF4-FFF2-40B4-BE49-F238E27FC236}">
              <a16:creationId xmlns:a16="http://schemas.microsoft.com/office/drawing/2014/main" id="{C23B82C6-257B-0830-D78F-135B8E2CB7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15</xdr:col>
      <xdr:colOff>141105</xdr:colOff>
      <xdr:row>35</xdr:row>
      <xdr:rowOff>138297</xdr:rowOff>
    </xdr:from>
    <xdr:to>
      <xdr:col>23</xdr:col>
      <xdr:colOff>409216</xdr:colOff>
      <xdr:row>49</xdr:row>
      <xdr:rowOff>115719</xdr:rowOff>
    </xdr:to>
    <xdr:graphicFrame macro="">
      <xdr:nvGraphicFramePr>
        <xdr:cNvPr id="3" name="Chart 2">
          <a:extLst>
            <a:ext uri="{FF2B5EF4-FFF2-40B4-BE49-F238E27FC236}">
              <a16:creationId xmlns:a16="http://schemas.microsoft.com/office/drawing/2014/main" id="{271C5F97-3076-0FCB-995B-536E61C88F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707542</xdr:colOff>
      <xdr:row>2</xdr:row>
      <xdr:rowOff>98321</xdr:rowOff>
    </xdr:from>
    <xdr:to>
      <xdr:col>8</xdr:col>
      <xdr:colOff>169123</xdr:colOff>
      <xdr:row>15</xdr:row>
      <xdr:rowOff>172240</xdr:rowOff>
    </xdr:to>
    <xdr:graphicFrame macro="">
      <xdr:nvGraphicFramePr>
        <xdr:cNvPr id="3" name="Chart 16">
          <a:extLst>
            <a:ext uri="{FF2B5EF4-FFF2-40B4-BE49-F238E27FC236}">
              <a16:creationId xmlns:a16="http://schemas.microsoft.com/office/drawing/2014/main" id="{61525A89-2B10-9B37-B7C2-F7B930B214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mothy Rimu" refreshedDate="45283.81921076389" createdVersion="8" refreshedVersion="8" minRefreshableVersion="3" recordCount="100" xr:uid="{9E5085CD-ABC4-7645-A121-F4D3748E715D}">
  <cacheSource type="worksheet">
    <worksheetSource name="Table1"/>
  </cacheSource>
  <cacheFields count="13">
    <cacheField name="ID" numFmtId="0">
      <sharedItems containsSemiMixedTypes="0" containsString="0" containsNumber="1" containsInteger="1" minValue="7301624602" maxValue="7316878036"/>
    </cacheField>
    <cacheField name="Price" numFmtId="0">
      <sharedItems containsSemiMixedTypes="0" containsString="0" containsNumber="1" containsInteger="1" minValue="3000" maxValue="43990"/>
    </cacheField>
    <cacheField name="Year" numFmtId="0">
      <sharedItems containsSemiMixedTypes="0" containsString="0" containsNumber="1" containsInteger="1" minValue="1992" maxValue="2020"/>
    </cacheField>
    <cacheField name="Manufacturer" numFmtId="0">
      <sharedItems/>
    </cacheField>
    <cacheField name="Model" numFmtId="0">
      <sharedItems/>
    </cacheField>
    <cacheField name="Condition" numFmtId="0">
      <sharedItems containsSemiMixedTypes="0" containsString="0" containsNumber="1" containsInteger="1" minValue="3" maxValue="5"/>
    </cacheField>
    <cacheField name="Cylinders" numFmtId="0">
      <sharedItems/>
    </cacheField>
    <cacheField name="Fuel Type" numFmtId="0">
      <sharedItems/>
    </cacheField>
    <cacheField name="Odometer" numFmtId="0">
      <sharedItems containsSemiMixedTypes="0" containsString="0" containsNumber="1" containsInteger="1" minValue="1113" maxValue="281000"/>
    </cacheField>
    <cacheField name="Transmission" numFmtId="0">
      <sharedItems/>
    </cacheField>
    <cacheField name="Drive" numFmtId="0">
      <sharedItems/>
    </cacheField>
    <cacheField name="Type" numFmtId="0">
      <sharedItems count="11">
        <s v="truck"/>
        <s v="pickup"/>
        <s v="other"/>
        <s v="offroad"/>
        <s v="coupe"/>
        <s v="SUV"/>
        <s v="hatchback"/>
        <s v="mini-van"/>
        <s v="sedan"/>
        <s v="van"/>
        <s v="convertible"/>
      </sharedItems>
    </cacheField>
    <cacheField name="Color"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mothy Rimu" refreshedDate="45284.330150000002" createdVersion="8" refreshedVersion="8" minRefreshableVersion="3" recordCount="100" xr:uid="{CF698A30-C454-604E-A702-98C397EAAE53}">
  <cacheSource type="worksheet">
    <worksheetSource name="Table13"/>
  </cacheSource>
  <cacheFields count="13">
    <cacheField name="ID" numFmtId="0">
      <sharedItems containsSemiMixedTypes="0" containsString="0" containsNumber="1" containsInteger="1" minValue="7301624602" maxValue="7316878036"/>
    </cacheField>
    <cacheField name="Price" numFmtId="0">
      <sharedItems containsSemiMixedTypes="0" containsString="0" containsNumber="1" containsInteger="1" minValue="3000" maxValue="43990"/>
    </cacheField>
    <cacheField name="Year" numFmtId="0">
      <sharedItems containsSemiMixedTypes="0" containsString="0" containsNumber="1" containsInteger="1" minValue="1992" maxValue="2020"/>
    </cacheField>
    <cacheField name="Manufacturer" numFmtId="0">
      <sharedItems/>
    </cacheField>
    <cacheField name="Model" numFmtId="0">
      <sharedItems/>
    </cacheField>
    <cacheField name="Condition" numFmtId="0">
      <sharedItems containsSemiMixedTypes="0" containsString="0" containsNumber="1" containsInteger="1" minValue="3" maxValue="5"/>
    </cacheField>
    <cacheField name="Cylinders" numFmtId="0">
      <sharedItems/>
    </cacheField>
    <cacheField name="Fuel Type" numFmtId="0">
      <sharedItems/>
    </cacheField>
    <cacheField name="Odometer" numFmtId="0">
      <sharedItems containsSemiMixedTypes="0" containsString="0" containsNumber="1" containsInteger="1" minValue="1113" maxValue="281000"/>
    </cacheField>
    <cacheField name="Transmission" numFmtId="0">
      <sharedItems/>
    </cacheField>
    <cacheField name="Drive" numFmtId="0">
      <sharedItems/>
    </cacheField>
    <cacheField name="Type" numFmtId="0">
      <sharedItems count="11">
        <s v="truck"/>
        <s v="pickup"/>
        <s v="other"/>
        <s v="offroad"/>
        <s v="coupe"/>
        <s v="SUV"/>
        <s v="hatchback"/>
        <s v="mini-van"/>
        <s v="sedan"/>
        <s v="van"/>
        <s v="convertible"/>
      </sharedItems>
    </cacheField>
    <cacheField name="Color"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mothy Rimu" refreshedDate="45286.112771064814" createdVersion="8" refreshedVersion="8" minRefreshableVersion="3" recordCount="100" xr:uid="{4070E4B2-DA32-6646-BFED-31EDE30C98B7}">
  <cacheSource type="worksheet">
    <worksheetSource name="Table134"/>
  </cacheSource>
  <cacheFields count="13">
    <cacheField name="ID" numFmtId="0">
      <sharedItems containsSemiMixedTypes="0" containsString="0" containsNumber="1" containsInteger="1" minValue="7301624602" maxValue="7316878036" count="100">
        <n v="7316356412"/>
        <n v="7316343444"/>
        <n v="7316304717"/>
        <n v="7316285779"/>
        <n v="7316257769"/>
        <n v="7316133914"/>
        <n v="7316130053"/>
        <n v="7315816316"/>
        <n v="7315770394"/>
        <n v="7315756348"/>
        <n v="7315715960"/>
        <n v="7315379459"/>
        <n v="7315270785"/>
        <n v="7314910156"/>
        <n v="7314854462"/>
        <n v="7314811916"/>
        <n v="7314811909"/>
        <n v="7314584296"/>
        <n v="7314584315"/>
        <n v="7314584322"/>
        <n v="7314584291"/>
        <n v="7314560853"/>
        <n v="7313857831"/>
        <n v="7313857767"/>
        <n v="7313857701"/>
        <n v="7313406529"/>
        <n v="7313319521"/>
        <n v="7312847466"/>
        <n v="7312799035"/>
        <n v="7312754093"/>
        <n v="7312313815"/>
        <n v="7312144944"/>
        <n v="7311960895"/>
        <n v="7311818339"/>
        <n v="7311818189"/>
        <n v="7311818157"/>
        <n v="7311409434"/>
        <n v="7311351407"/>
        <n v="7311327726"/>
        <n v="7311310782"/>
        <n v="7310644616"/>
        <n v="7309271279"/>
        <n v="7309271051"/>
        <n v="7308779719"/>
        <n v="7308779686"/>
        <n v="7308745779"/>
        <n v="7308730136"/>
        <n v="7308365829"/>
        <n v="7308255063"/>
        <n v="7308217002"/>
        <n v="7308216849"/>
        <n v="7307730503"/>
        <n v="7307218858"/>
        <n v="7307164168"/>
        <n v="7307164193"/>
        <n v="7307142186"/>
        <n v="7306701617"/>
        <n v="7306676175"/>
        <n v="7306407989"/>
        <n v="7306259907"/>
        <n v="7305672709"/>
        <n v="7305672266"/>
        <n v="7305672252"/>
        <n v="7305666455"/>
        <n v="7305186870"/>
        <n v="7305150004"/>
        <n v="7305149985"/>
        <n v="7304785580"/>
        <n v="7304685581"/>
        <n v="7304685502"/>
        <n v="7304646033"/>
        <n v="7304184221"/>
        <n v="7304158673"/>
        <n v="7304134738"/>
        <n v="7304111898"/>
        <n v="7303661350"/>
        <n v="7303236380"/>
        <n v="7303130875"/>
        <n v="7303065930"/>
        <n v="7303065864"/>
        <n v="7302597055"/>
        <n v="7302537601"/>
        <n v="7302327214"/>
        <n v="7302108846"/>
        <n v="7302062793"/>
        <n v="7302043460"/>
        <n v="7302000016"/>
        <n v="7301673626"/>
        <n v="7301673609"/>
        <n v="7301647209"/>
        <n v="7301624602"/>
        <n v="7316878036"/>
        <n v="7316874816"/>
        <n v="7316873897"/>
        <n v="7316872263"/>
        <n v="7316871664"/>
        <n v="7316871204"/>
        <n v="7316870942"/>
        <n v="7316870516"/>
        <n v="7316870143"/>
      </sharedItems>
    </cacheField>
    <cacheField name="Price" numFmtId="0">
      <sharedItems containsSemiMixedTypes="0" containsString="0" containsNumber="1" containsInteger="1" minValue="3000" maxValue="43990" count="61">
        <n v="15000"/>
        <n v="27990"/>
        <n v="34590"/>
        <n v="35000"/>
        <n v="29990"/>
        <n v="38590"/>
        <n v="4500"/>
        <n v="32990"/>
        <n v="24590"/>
        <n v="30990"/>
        <n v="37990"/>
        <n v="30590"/>
        <n v="38990"/>
        <n v="22590"/>
        <n v="31590"/>
        <n v="19900"/>
        <n v="16590"/>
        <n v="26990"/>
        <n v="25590"/>
        <n v="14000"/>
        <n v="34990"/>
        <n v="22500"/>
        <n v="31990"/>
        <n v="33990"/>
        <n v="26590"/>
        <n v="18590"/>
        <n v="29590"/>
        <n v="21590"/>
        <n v="37590"/>
        <n v="3000"/>
        <n v="15990"/>
        <n v="20590"/>
        <n v="36590"/>
        <n v="40590"/>
        <n v="43990"/>
        <n v="39590"/>
        <n v="9500"/>
        <n v="28590"/>
        <n v="28990"/>
        <n v="17500"/>
        <n v="6000"/>
        <n v="33590"/>
        <n v="14990"/>
        <n v="39990"/>
        <n v="4000"/>
        <n v="27590"/>
        <n v="40990"/>
        <n v="23990"/>
        <n v="19000"/>
        <n v="17590"/>
        <n v="35990"/>
        <n v="32590"/>
        <n v="21950"/>
        <n v="13950"/>
        <n v="5900"/>
        <n v="12950"/>
        <n v="18950"/>
        <n v="6995"/>
        <n v="12500"/>
        <n v="16950"/>
        <n v="22950"/>
      </sharedItems>
      <fieldGroup base="1">
        <rangePr autoStart="0" autoEnd="0" startNum="1" endNum="48000" groupInterval="8000"/>
        <groupItems count="8">
          <s v="&lt;1"/>
          <s v="1-8000"/>
          <s v="8001-16000"/>
          <s v="16001-24000"/>
          <s v="24001-32000"/>
          <s v="32001-40000"/>
          <s v="40001-48000"/>
          <s v="&gt;48001"/>
        </groupItems>
      </fieldGroup>
    </cacheField>
    <cacheField name="Year" numFmtId="0">
      <sharedItems containsSemiMixedTypes="0" containsString="0" containsNumber="1" containsInteger="1" minValue="1992" maxValue="2020"/>
    </cacheField>
    <cacheField name="Manufacturer" numFmtId="0">
      <sharedItems/>
    </cacheField>
    <cacheField name="Model" numFmtId="0">
      <sharedItems/>
    </cacheField>
    <cacheField name="Condition" numFmtId="0">
      <sharedItems containsSemiMixedTypes="0" containsString="0" containsNumber="1" containsInteger="1" minValue="3" maxValue="5"/>
    </cacheField>
    <cacheField name="Cylinders" numFmtId="0">
      <sharedItems/>
    </cacheField>
    <cacheField name="Fuel Type" numFmtId="0">
      <sharedItems/>
    </cacheField>
    <cacheField name="Odometer" numFmtId="0">
      <sharedItems containsSemiMixedTypes="0" containsString="0" containsNumber="1" containsInteger="1" minValue="1113" maxValue="281000"/>
    </cacheField>
    <cacheField name="Transmission" numFmtId="0">
      <sharedItems/>
    </cacheField>
    <cacheField name="Drive" numFmtId="0">
      <sharedItems/>
    </cacheField>
    <cacheField name="Type" numFmtId="0">
      <sharedItems/>
    </cacheField>
    <cacheField name="Color" numFmtId="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mothy Rimu" refreshedDate="45286.907453587963" createdVersion="8" refreshedVersion="8" minRefreshableVersion="3" recordCount="100" xr:uid="{B7D11148-44CA-D741-A01E-F933DAEE0916}">
  <cacheSource type="worksheet">
    <worksheetSource name="Table1345"/>
  </cacheSource>
  <cacheFields count="13">
    <cacheField name="ID" numFmtId="0">
      <sharedItems containsSemiMixedTypes="0" containsString="0" containsNumber="1" containsInteger="1" minValue="7301624602" maxValue="7316878036"/>
    </cacheField>
    <cacheField name="Price" numFmtId="0">
      <sharedItems containsSemiMixedTypes="0" containsString="0" containsNumber="1" containsInteger="1" minValue="3000" maxValue="43990"/>
    </cacheField>
    <cacheField name="Year" numFmtId="0">
      <sharedItems containsSemiMixedTypes="0" containsString="0" containsNumber="1" containsInteger="1" minValue="1992" maxValue="2020" count="19">
        <n v="2013"/>
        <n v="2012"/>
        <n v="2016"/>
        <n v="2019"/>
        <n v="2011"/>
        <n v="1992"/>
        <n v="2017"/>
        <n v="2014"/>
        <n v="2018"/>
        <n v="2020"/>
        <n v="2004"/>
        <n v="2015"/>
        <n v="2001"/>
        <n v="2003"/>
        <n v="2008"/>
        <n v="2007"/>
        <n v="2006"/>
        <n v="2005"/>
        <n v="2010"/>
      </sharedItems>
    </cacheField>
    <cacheField name="Manufacturer" numFmtId="0">
      <sharedItems count="25">
        <s v="ford"/>
        <s v="gmc"/>
        <s v="chevrolet"/>
        <s v="toyota"/>
        <s v="jeep"/>
        <s v="nissan"/>
        <s v="ram"/>
        <s v="mazda"/>
        <s v="cadillac"/>
        <s v="honda"/>
        <s v="dodge"/>
        <s v="chrysler"/>
        <s v="acura"/>
        <s v="lincoln"/>
        <s v="lexus"/>
        <s v="mercedes-benz"/>
        <s v="infiniti"/>
        <s v="hyundai"/>
        <s v="buick"/>
        <s v="subaru"/>
        <s v="volvo"/>
        <s v="alfa-romeo"/>
        <s v="audi"/>
        <s v="bmw"/>
        <s v="volkswagen"/>
      </sharedItems>
    </cacheField>
    <cacheField name="Model" numFmtId="0">
      <sharedItems/>
    </cacheField>
    <cacheField name="Condition" numFmtId="0">
      <sharedItems containsSemiMixedTypes="0" containsString="0" containsNumber="1" containsInteger="1" minValue="3" maxValue="5"/>
    </cacheField>
    <cacheField name="Cylinders" numFmtId="0">
      <sharedItems/>
    </cacheField>
    <cacheField name="Fuel Type" numFmtId="0">
      <sharedItems/>
    </cacheField>
    <cacheField name="Odometer" numFmtId="0">
      <sharedItems containsSemiMixedTypes="0" containsString="0" containsNumber="1" containsInteger="1" minValue="1113" maxValue="281000"/>
    </cacheField>
    <cacheField name="Transmission" numFmtId="0">
      <sharedItems/>
    </cacheField>
    <cacheField name="Drive" numFmtId="0">
      <sharedItems/>
    </cacheField>
    <cacheField name="Type" numFmtId="0">
      <sharedItems/>
    </cacheField>
    <cacheField name="Color"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7316356412"/>
    <n v="15000"/>
    <n v="2013"/>
    <s v="ford"/>
    <s v="f-150 xlt"/>
    <n v="4"/>
    <s v="6 cylinders"/>
    <s v="gas"/>
    <n v="128000"/>
    <s v="automatic"/>
    <s v="rwd"/>
    <x v="0"/>
    <s v="black"/>
  </r>
  <r>
    <n v="7316343444"/>
    <n v="27990"/>
    <n v="2012"/>
    <s v="gmc"/>
    <s v="sierra 2500 hd extended cab"/>
    <n v="3"/>
    <s v="8 cylinders"/>
    <s v="gas"/>
    <n v="68696"/>
    <s v="other"/>
    <s v="4wd"/>
    <x v="1"/>
    <s v="black"/>
  </r>
  <r>
    <n v="7316304717"/>
    <n v="34590"/>
    <n v="2016"/>
    <s v="chevrolet"/>
    <s v="silverado 1500 double"/>
    <n v="3"/>
    <s v="6 cylinders"/>
    <s v="gas"/>
    <n v="29499"/>
    <s v="other"/>
    <s v="4wd"/>
    <x v="1"/>
    <s v="silver"/>
  </r>
  <r>
    <n v="7316285779"/>
    <n v="35000"/>
    <n v="2019"/>
    <s v="toyota"/>
    <s v="tacoma"/>
    <n v="4"/>
    <s v="6 cylinders"/>
    <s v="gas"/>
    <n v="43000"/>
    <s v="automatic"/>
    <s v="4wd"/>
    <x v="0"/>
    <s v="grey"/>
  </r>
  <r>
    <n v="7316257769"/>
    <n v="29990"/>
    <n v="2016"/>
    <s v="chevrolet"/>
    <s v="colorado extended cab"/>
    <n v="3"/>
    <s v="6 cylinders"/>
    <s v="gas"/>
    <n v="17302"/>
    <s v="other"/>
    <s v="4wd"/>
    <x v="1"/>
    <s v="red"/>
  </r>
  <r>
    <n v="7316133914"/>
    <n v="38590"/>
    <n v="2011"/>
    <s v="chevrolet"/>
    <s v="corvette grand sport"/>
    <n v="3"/>
    <s v="8 cylinders"/>
    <s v="gas"/>
    <n v="30237"/>
    <s v="other"/>
    <s v="rwd"/>
    <x v="2"/>
    <s v="red"/>
  </r>
  <r>
    <n v="7316130053"/>
    <n v="4500"/>
    <n v="1992"/>
    <s v="jeep"/>
    <s v="cherokee"/>
    <n v="4"/>
    <s v="6 cylinders"/>
    <s v="gas"/>
    <n v="192000"/>
    <s v="automatic"/>
    <s v="4wd"/>
    <x v="3"/>
    <s v="black"/>
  </r>
  <r>
    <n v="7315816316"/>
    <n v="32990"/>
    <n v="2017"/>
    <s v="jeep"/>
    <s v="wrangler unlimited sport"/>
    <n v="3"/>
    <s v="6 cylinders"/>
    <s v="gas"/>
    <n v="30041"/>
    <s v="other"/>
    <s v="4wd"/>
    <x v="2"/>
    <s v="silver"/>
  </r>
  <r>
    <n v="7315770394"/>
    <n v="24590"/>
    <n v="2017"/>
    <s v="chevrolet"/>
    <s v="silverado 1500 regular"/>
    <n v="3"/>
    <s v="6 cylinders"/>
    <s v="gas"/>
    <n v="40784"/>
    <s v="other"/>
    <s v="4wd"/>
    <x v="1"/>
    <s v="white"/>
  </r>
  <r>
    <n v="7315756348"/>
    <n v="30990"/>
    <n v="2016"/>
    <s v="chevrolet"/>
    <s v="colorado crew cab z71"/>
    <n v="3"/>
    <s v="4 cylinders"/>
    <s v="other"/>
    <n v="34940"/>
    <s v="other"/>
    <s v="4wd"/>
    <x v="1"/>
    <s v="blue"/>
  </r>
  <r>
    <n v="7315715960"/>
    <n v="27990"/>
    <n v="2014"/>
    <s v="toyota"/>
    <s v="tacoma access cab pickup"/>
    <n v="3"/>
    <s v="4 cylinders"/>
    <s v="other"/>
    <n v="17805"/>
    <s v="other"/>
    <s v="4wd"/>
    <x v="1"/>
    <s v="red"/>
  </r>
  <r>
    <n v="7315379459"/>
    <n v="37990"/>
    <n v="2016"/>
    <s v="chevrolet"/>
    <s v="camaro ss coupe 2d"/>
    <n v="3"/>
    <s v="8 cylinders"/>
    <s v="gas"/>
    <n v="9704"/>
    <s v="other"/>
    <s v="rwd"/>
    <x v="4"/>
    <s v="red"/>
  </r>
  <r>
    <n v="7315270785"/>
    <n v="27990"/>
    <n v="2018"/>
    <s v="nissan"/>
    <s v="frontier crew cab pro-4x"/>
    <n v="3"/>
    <s v="6 cylinders"/>
    <s v="gas"/>
    <n v="37332"/>
    <s v="other"/>
    <s v="4wd"/>
    <x v="1"/>
    <s v="silver"/>
  </r>
  <r>
    <n v="7314910156"/>
    <n v="34590"/>
    <n v="2018"/>
    <s v="ford"/>
    <s v="f150 super cab xl pickup 4d"/>
    <n v="3"/>
    <s v="6 cylinders"/>
    <s v="gas"/>
    <n v="20856"/>
    <s v="other"/>
    <s v="rwd"/>
    <x v="1"/>
    <s v="white"/>
  </r>
  <r>
    <n v="7314854462"/>
    <n v="30590"/>
    <n v="2016"/>
    <s v="toyota"/>
    <s v="tacoma double cab sr5"/>
    <n v="3"/>
    <s v="4 cylinders"/>
    <s v="other"/>
    <n v="30176"/>
    <s v="other"/>
    <s v="4wd"/>
    <x v="1"/>
    <s v="red"/>
  </r>
  <r>
    <n v="7314811916"/>
    <n v="32990"/>
    <n v="2020"/>
    <s v="jeep"/>
    <s v="wrangler sport suv 2d"/>
    <n v="3"/>
    <s v="8 cylinders"/>
    <s v="gas"/>
    <n v="20581"/>
    <s v="other"/>
    <s v="4wd"/>
    <x v="5"/>
    <s v="silver"/>
  </r>
  <r>
    <n v="7314811909"/>
    <n v="38990"/>
    <n v="2020"/>
    <s v="ford"/>
    <s v="f150 supercrew cab xlt"/>
    <n v="3"/>
    <s v="6 cylinders"/>
    <s v="gas"/>
    <n v="12231"/>
    <s v="other"/>
    <s v="4wd"/>
    <x v="1"/>
    <s v="white"/>
  </r>
  <r>
    <n v="7314584296"/>
    <n v="22590"/>
    <n v="2017"/>
    <s v="ram"/>
    <s v="1500 regular cab tradesman"/>
    <n v="3"/>
    <s v="8 cylinders"/>
    <s v="gas"/>
    <n v="39508"/>
    <s v="other"/>
    <s v="rwd"/>
    <x v="1"/>
    <s v="white"/>
  </r>
  <r>
    <n v="7314584315"/>
    <n v="31590"/>
    <n v="2020"/>
    <s v="mazda"/>
    <s v="mx-5 miata club"/>
    <n v="3"/>
    <s v="4 cylinders"/>
    <s v="gas"/>
    <n v="2195"/>
    <s v="other"/>
    <s v="rwd"/>
    <x v="2"/>
    <s v="red"/>
  </r>
  <r>
    <n v="7314584322"/>
    <n v="27990"/>
    <n v="2020"/>
    <s v="ford"/>
    <s v="ranger supercab xl pickup"/>
    <n v="3"/>
    <s v="4 cylinders"/>
    <s v="gas"/>
    <n v="10688"/>
    <s v="other"/>
    <s v="4wd"/>
    <x v="1"/>
    <s v="white"/>
  </r>
  <r>
    <n v="7314584291"/>
    <n v="31590"/>
    <n v="2019"/>
    <s v="cadillac"/>
    <s v="xt4 sport suv 4d"/>
    <n v="3"/>
    <s v="4 cylinders"/>
    <s v="other"/>
    <n v="12102"/>
    <s v="other"/>
    <s v="fwd"/>
    <x v="6"/>
    <s v="black"/>
  </r>
  <r>
    <n v="7314560853"/>
    <n v="19900"/>
    <n v="2004"/>
    <s v="ford"/>
    <s v="f250 super duty"/>
    <n v="3"/>
    <s v="8 cylinders"/>
    <s v="diesel"/>
    <n v="88000"/>
    <s v="automatic"/>
    <s v="4wd"/>
    <x v="1"/>
    <s v="blue"/>
  </r>
  <r>
    <n v="7313857831"/>
    <n v="16590"/>
    <n v="2016"/>
    <s v="jeep"/>
    <s v="renegade sport suv 4d"/>
    <n v="3"/>
    <s v="4 cylinders"/>
    <s v="gas"/>
    <n v="35835"/>
    <s v="other"/>
    <s v="4wd"/>
    <x v="2"/>
    <s v="red"/>
  </r>
  <r>
    <n v="7313857767"/>
    <n v="26990"/>
    <n v="2016"/>
    <s v="ford"/>
    <s v="f150 regular cab xl pickup"/>
    <n v="3"/>
    <s v="6 cylinders"/>
    <s v="gas"/>
    <n v="14230"/>
    <s v="other"/>
    <s v="4wd"/>
    <x v="1"/>
    <s v="black"/>
  </r>
  <r>
    <n v="7313857701"/>
    <n v="25590"/>
    <n v="2015"/>
    <s v="gmc"/>
    <s v="sierra 1500 regular cab"/>
    <n v="3"/>
    <s v="6 cylinders"/>
    <s v="other"/>
    <n v="35290"/>
    <s v="other"/>
    <s v="4wd"/>
    <x v="1"/>
    <s v="white"/>
  </r>
  <r>
    <n v="7313406529"/>
    <n v="14000"/>
    <n v="2012"/>
    <s v="honda"/>
    <s v="odyssey"/>
    <n v="4"/>
    <s v="6 cylinders"/>
    <s v="gas"/>
    <n v="95000"/>
    <s v="automatic"/>
    <s v="fwd"/>
    <x v="7"/>
    <s v="silver"/>
  </r>
  <r>
    <n v="7313319521"/>
    <n v="34990"/>
    <n v="2018"/>
    <s v="ford"/>
    <s v="mustang gt premium"/>
    <n v="3"/>
    <s v="8 cylinders"/>
    <s v="gas"/>
    <n v="18650"/>
    <s v="other"/>
    <s v="rwd"/>
    <x v="2"/>
    <s v="black"/>
  </r>
  <r>
    <n v="7312847466"/>
    <n v="22500"/>
    <n v="2001"/>
    <s v="ford"/>
    <s v="f450"/>
    <n v="3"/>
    <s v="8 cylinders"/>
    <s v="diesel"/>
    <n v="144700"/>
    <s v="manual"/>
    <s v="rwd"/>
    <x v="0"/>
    <s v="white"/>
  </r>
  <r>
    <n v="7312799035"/>
    <n v="31990"/>
    <n v="2013"/>
    <s v="toyota"/>
    <s v="tundra double cab pickup"/>
    <n v="3"/>
    <s v="8 cylinders"/>
    <s v="gas"/>
    <n v="55068"/>
    <s v="other"/>
    <s v="4wd"/>
    <x v="1"/>
    <s v="grey"/>
  </r>
  <r>
    <n v="7312754093"/>
    <n v="29990"/>
    <n v="2014"/>
    <s v="chevrolet"/>
    <s v="silverado 1500 double"/>
    <n v="3"/>
    <s v="8 cylinders"/>
    <s v="gas"/>
    <n v="26129"/>
    <s v="other"/>
    <s v="4wd"/>
    <x v="1"/>
    <s v="brown"/>
  </r>
  <r>
    <n v="7312313815"/>
    <n v="33990"/>
    <n v="2017"/>
    <s v="jeep"/>
    <s v="wrangler unlimited sahara"/>
    <n v="3"/>
    <s v="6 cylinders"/>
    <s v="other"/>
    <n v="34152"/>
    <s v="other"/>
    <s v="4wd"/>
    <x v="5"/>
    <s v="white"/>
  </r>
  <r>
    <n v="7312144944"/>
    <n v="15000"/>
    <n v="2017"/>
    <s v="dodge"/>
    <s v="charger rt 4dr sedan"/>
    <n v="4"/>
    <s v="8 cylinders"/>
    <s v="gas"/>
    <n v="90000"/>
    <s v="automatic"/>
    <s v="rwd"/>
    <x v="8"/>
    <s v="grey"/>
  </r>
  <r>
    <n v="7311960895"/>
    <n v="26590"/>
    <n v="2020"/>
    <s v="honda"/>
    <s v="civic si coupe 2d"/>
    <n v="3"/>
    <s v="4 cylinders"/>
    <s v="gas"/>
    <n v="9954"/>
    <s v="other"/>
    <s v="fwd"/>
    <x v="4"/>
    <s v="silver"/>
  </r>
  <r>
    <n v="7311818339"/>
    <n v="18590"/>
    <n v="2018"/>
    <s v="honda"/>
    <s v="civic lx sedan 4d"/>
    <n v="3"/>
    <s v="4 cylinders"/>
    <s v="gas"/>
    <n v="28942"/>
    <s v="other"/>
    <s v="fwd"/>
    <x v="8"/>
    <s v="white"/>
  </r>
  <r>
    <n v="7311818189"/>
    <n v="29590"/>
    <n v="2017"/>
    <s v="ford"/>
    <s v="expedition xlt sport"/>
    <n v="3"/>
    <s v="6 cylinders"/>
    <s v="gas"/>
    <n v="70760"/>
    <s v="other"/>
    <s v="4wd"/>
    <x v="5"/>
    <s v="blue"/>
  </r>
  <r>
    <n v="7311818157"/>
    <n v="21590"/>
    <n v="2018"/>
    <s v="honda"/>
    <s v="civic ex sedan 4d"/>
    <n v="3"/>
    <s v="4 cylinders"/>
    <s v="gas"/>
    <n v="7885"/>
    <s v="other"/>
    <s v="fwd"/>
    <x v="8"/>
    <s v="silver"/>
  </r>
  <r>
    <n v="7311409434"/>
    <n v="22590"/>
    <n v="2013"/>
    <s v="ford"/>
    <s v="f150 super cab xl pickup 4d"/>
    <n v="3"/>
    <s v="6 cylinders"/>
    <s v="other"/>
    <n v="14169"/>
    <s v="other"/>
    <s v="4wd"/>
    <x v="1"/>
    <s v="silver"/>
  </r>
  <r>
    <n v="7311351407"/>
    <n v="33990"/>
    <n v="2020"/>
    <s v="jeep"/>
    <s v="wrangler sport suv 2d"/>
    <n v="3"/>
    <s v="6 cylinders"/>
    <s v="gas"/>
    <n v="9859"/>
    <s v="other"/>
    <s v="4wd"/>
    <x v="2"/>
    <s v="red"/>
  </r>
  <r>
    <n v="7311327726"/>
    <n v="29990"/>
    <n v="2012"/>
    <s v="toyota"/>
    <s v="tacoma double cab pickup"/>
    <n v="3"/>
    <s v="6 cylinders"/>
    <s v="gas"/>
    <n v="43182"/>
    <s v="other"/>
    <s v="4wd"/>
    <x v="1"/>
    <s v="white"/>
  </r>
  <r>
    <n v="7311310782"/>
    <n v="37590"/>
    <n v="2019"/>
    <s v="ford"/>
    <s v="f150 supercrew cab xl"/>
    <n v="3"/>
    <s v="6 cylinders"/>
    <s v="gas"/>
    <n v="8663"/>
    <s v="other"/>
    <s v="4wd"/>
    <x v="1"/>
    <s v="black"/>
  </r>
  <r>
    <n v="7310644616"/>
    <n v="3000"/>
    <n v="2004"/>
    <s v="chrysler"/>
    <s v="town &amp; country"/>
    <n v="3"/>
    <s v="6 cylinders"/>
    <s v="gas"/>
    <n v="176144"/>
    <s v="automatic"/>
    <s v="fwd"/>
    <x v="7"/>
    <s v="silver"/>
  </r>
  <r>
    <n v="7309271279"/>
    <n v="15990"/>
    <n v="2016"/>
    <s v="toyota"/>
    <s v="Scion iM Hatchback 4D"/>
    <n v="3"/>
    <s v="4 cylinders"/>
    <s v="gas"/>
    <n v="29652"/>
    <s v="other"/>
    <s v="fwd"/>
    <x v="6"/>
    <s v="blue"/>
  </r>
  <r>
    <n v="7309271051"/>
    <n v="20590"/>
    <n v="2013"/>
    <s v="acura"/>
    <s v="mdx sport utility 4d"/>
    <n v="3"/>
    <s v="6 cylinders"/>
    <s v="gas"/>
    <n v="77087"/>
    <s v="other"/>
    <s v="fwd"/>
    <x v="2"/>
    <s v="silver"/>
  </r>
  <r>
    <n v="7308779719"/>
    <n v="33990"/>
    <n v="2017"/>
    <s v="ram"/>
    <s v="1500 crew cab tradesman"/>
    <n v="3"/>
    <s v="8 cylinders"/>
    <s v="gas"/>
    <n v="17033"/>
    <s v="other"/>
    <s v="4wd"/>
    <x v="1"/>
    <s v="blue"/>
  </r>
  <r>
    <n v="7308779686"/>
    <n v="36590"/>
    <n v="2019"/>
    <s v="gmc"/>
    <s v="sierra 1500 limited double"/>
    <n v="3"/>
    <s v="8 cylinders"/>
    <s v="gas"/>
    <n v="14222"/>
    <s v="other"/>
    <s v="4wd"/>
    <x v="1"/>
    <s v="blue"/>
  </r>
  <r>
    <n v="7308745779"/>
    <n v="29590"/>
    <n v="2013"/>
    <s v="gmc"/>
    <s v="sierra 1500 extended cab slt"/>
    <n v="3"/>
    <s v="8 cylinders"/>
    <s v="gas"/>
    <n v="37888"/>
    <s v="other"/>
    <s v="4wd"/>
    <x v="1"/>
    <s v="silver"/>
  </r>
  <r>
    <n v="7308730136"/>
    <n v="40590"/>
    <n v="2019"/>
    <s v="ford"/>
    <s v="f250 super duty regular cab"/>
    <n v="3"/>
    <s v="8 cylinders"/>
    <s v="other"/>
    <n v="9313"/>
    <s v="other"/>
    <s v="4wd"/>
    <x v="1"/>
    <s v="white"/>
  </r>
  <r>
    <n v="7308365829"/>
    <n v="33990"/>
    <n v="2018"/>
    <s v="jeep"/>
    <s v="wrangler unlimited willys"/>
    <n v="3"/>
    <s v="6 cylinders"/>
    <s v="gas"/>
    <n v="34636"/>
    <s v="other"/>
    <s v="4wd"/>
    <x v="2"/>
    <s v="white"/>
  </r>
  <r>
    <n v="7308255063"/>
    <n v="43990"/>
    <n v="2019"/>
    <s v="jeep"/>
    <s v="wrangler unlimited sahara"/>
    <n v="3"/>
    <s v="6 cylinders"/>
    <s v="gas"/>
    <n v="4362"/>
    <s v="other"/>
    <s v="4wd"/>
    <x v="5"/>
    <s v="black"/>
  </r>
  <r>
    <n v="7308217002"/>
    <n v="38990"/>
    <n v="2017"/>
    <s v="jeep"/>
    <s v="wrangler unlimited rubicon"/>
    <n v="3"/>
    <s v="6 cylinders"/>
    <s v="gas"/>
    <n v="20676"/>
    <s v="other"/>
    <s v="4wd"/>
    <x v="2"/>
    <s v="red"/>
  </r>
  <r>
    <n v="7308216849"/>
    <n v="39590"/>
    <n v="2018"/>
    <s v="jeep"/>
    <s v="wrangler unlimited all new"/>
    <n v="3"/>
    <s v="6 cylinders"/>
    <s v="gas"/>
    <n v="21893"/>
    <s v="other"/>
    <s v="4wd"/>
    <x v="5"/>
    <s v="silver"/>
  </r>
  <r>
    <n v="7307730503"/>
    <n v="9500"/>
    <n v="2003"/>
    <s v="chrysler"/>
    <s v="town &amp; country"/>
    <n v="4"/>
    <s v="6 cylinders"/>
    <s v="gas"/>
    <n v="30376"/>
    <s v="automatic"/>
    <s v="fwd"/>
    <x v="7"/>
    <s v="blue"/>
  </r>
  <r>
    <n v="7307218858"/>
    <n v="28590"/>
    <n v="2018"/>
    <s v="gmc"/>
    <s v="acadia sle-2 sport utility"/>
    <n v="3"/>
    <s v="6 cylinders"/>
    <s v="gas"/>
    <n v="20736"/>
    <s v="other"/>
    <s v="fwd"/>
    <x v="5"/>
    <s v="white"/>
  </r>
  <r>
    <n v="7307164168"/>
    <n v="16590"/>
    <n v="2013"/>
    <s v="lincoln"/>
    <s v="mkz sedan 4d"/>
    <n v="3"/>
    <s v="4 cylinders"/>
    <s v="gas"/>
    <n v="61087"/>
    <s v="other"/>
    <s v="fwd"/>
    <x v="8"/>
    <s v="red"/>
  </r>
  <r>
    <n v="7307164193"/>
    <n v="28990"/>
    <n v="2017"/>
    <s v="gmc"/>
    <s v="acadia slt-1 sport utility"/>
    <n v="3"/>
    <s v="6 cylinders"/>
    <s v="gas"/>
    <n v="18041"/>
    <s v="other"/>
    <s v="fwd"/>
    <x v="5"/>
    <s v="white"/>
  </r>
  <r>
    <n v="7307142186"/>
    <n v="20590"/>
    <n v="2017"/>
    <s v="lincoln"/>
    <s v="mkz premiere sedan 4d"/>
    <n v="3"/>
    <s v="4 cylinders"/>
    <s v="gas"/>
    <n v="36436"/>
    <s v="other"/>
    <s v="fwd"/>
    <x v="8"/>
    <s v="black"/>
  </r>
  <r>
    <n v="7306701617"/>
    <n v="26990"/>
    <n v="2015"/>
    <s v="lexus"/>
    <s v="nx 200t sport utility 4d"/>
    <n v="3"/>
    <s v="4 cylinders"/>
    <s v="gas"/>
    <n v="29738"/>
    <s v="other"/>
    <s v="fwd"/>
    <x v="6"/>
    <s v="red"/>
  </r>
  <r>
    <n v="7306676175"/>
    <n v="26990"/>
    <n v="2016"/>
    <s v="lexus"/>
    <s v="nx 200t sport utility 4d"/>
    <n v="3"/>
    <s v="4 cylinders"/>
    <s v="gas"/>
    <n v="31363"/>
    <s v="other"/>
    <s v="fwd"/>
    <x v="6"/>
    <s v="white"/>
  </r>
  <r>
    <n v="7306407989"/>
    <n v="17500"/>
    <n v="2008"/>
    <s v="toyota"/>
    <s v="fj cruiser"/>
    <n v="3"/>
    <s v="6 cylinders"/>
    <s v="gas"/>
    <n v="201300"/>
    <s v="manual"/>
    <s v="4wd"/>
    <x v="3"/>
    <s v="black"/>
  </r>
  <r>
    <n v="7306259907"/>
    <n v="6000"/>
    <n v="2007"/>
    <s v="mercedes-benz"/>
    <s v="e320 cdi"/>
    <n v="3"/>
    <s v="6 cylinders"/>
    <s v="diesel"/>
    <n v="124000"/>
    <s v="automatic"/>
    <s v="rwd"/>
    <x v="8"/>
    <s v="blue"/>
  </r>
  <r>
    <n v="7305672709"/>
    <n v="38990"/>
    <n v="2018"/>
    <s v="chevrolet"/>
    <s v="express cargo van"/>
    <n v="5"/>
    <s v="6 cylinders"/>
    <s v="gas"/>
    <n v="68472"/>
    <s v="automatic"/>
    <s v="rwd"/>
    <x v="9"/>
    <s v="white"/>
  </r>
  <r>
    <n v="7305672266"/>
    <n v="33990"/>
    <n v="2019"/>
    <s v="chevrolet"/>
    <s v="express cargo van"/>
    <n v="5"/>
    <s v="6 cylinders"/>
    <s v="gas"/>
    <n v="69125"/>
    <s v="automatic"/>
    <s v="rwd"/>
    <x v="9"/>
    <s v="white"/>
  </r>
  <r>
    <n v="7305672252"/>
    <n v="33590"/>
    <n v="2018"/>
    <s v="chevrolet"/>
    <s v="express cargo van"/>
    <n v="5"/>
    <s v="6 cylinders"/>
    <s v="gas"/>
    <n v="66555"/>
    <s v="automatic"/>
    <s v="rwd"/>
    <x v="9"/>
    <s v="white"/>
  </r>
  <r>
    <n v="7305666455"/>
    <n v="38990"/>
    <n v="2020"/>
    <s v="infiniti"/>
    <s v="qx60 luxe sport utility"/>
    <n v="3"/>
    <s v="6 cylinders"/>
    <s v="gas"/>
    <n v="5279"/>
    <s v="other"/>
    <s v="fwd"/>
    <x v="2"/>
    <s v="black"/>
  </r>
  <r>
    <n v="7305186870"/>
    <n v="18590"/>
    <n v="2018"/>
    <s v="hyundai"/>
    <s v="sonata sel sedan 4d"/>
    <n v="3"/>
    <s v="4 cylinders"/>
    <s v="gas"/>
    <n v="22075"/>
    <s v="other"/>
    <s v="fwd"/>
    <x v="8"/>
    <s v="white"/>
  </r>
  <r>
    <n v="7305150004"/>
    <n v="14990"/>
    <n v="2016"/>
    <s v="toyota"/>
    <s v="Scion iM Hatchback 4D"/>
    <n v="3"/>
    <s v="4 cylinders"/>
    <s v="gas"/>
    <n v="65203"/>
    <s v="other"/>
    <s v="fwd"/>
    <x v="6"/>
    <s v="red"/>
  </r>
  <r>
    <n v="7305149985"/>
    <n v="39990"/>
    <n v="2020"/>
    <s v="acura"/>
    <s v="mdx sh-awd sport utility"/>
    <n v="3"/>
    <s v="6 cylinders"/>
    <s v="gas"/>
    <n v="1237"/>
    <s v="other"/>
    <s v="awd"/>
    <x v="2"/>
    <s v="white"/>
  </r>
  <r>
    <n v="7304785580"/>
    <n v="4000"/>
    <n v="2006"/>
    <s v="jeep"/>
    <s v="grand cherokee laredo"/>
    <n v="3"/>
    <s v="6 cylinders"/>
    <s v="gas"/>
    <n v="281000"/>
    <s v="automatic"/>
    <s v="rwd"/>
    <x v="5"/>
    <s v="black"/>
  </r>
  <r>
    <n v="7304685581"/>
    <n v="32990"/>
    <n v="2019"/>
    <s v="jeep"/>
    <s v="wrangler sport suv 2d"/>
    <n v="3"/>
    <s v="6 cylinders"/>
    <s v="other"/>
    <n v="1423"/>
    <s v="other"/>
    <s v="4wd"/>
    <x v="5"/>
    <s v="yellow"/>
  </r>
  <r>
    <n v="7304685502"/>
    <n v="27590"/>
    <n v="2012"/>
    <s v="jeep"/>
    <s v="wrangler unlimited sport"/>
    <n v="3"/>
    <s v="6 cylinders"/>
    <s v="gas"/>
    <n v="52172"/>
    <s v="other"/>
    <s v="4wd"/>
    <x v="5"/>
    <s v="black"/>
  </r>
  <r>
    <n v="7304646033"/>
    <n v="18590"/>
    <n v="2017"/>
    <s v="toyota"/>
    <s v="camry le sedan 4d"/>
    <n v="3"/>
    <s v="6 cylinders"/>
    <s v="gas"/>
    <n v="30223"/>
    <s v="other"/>
    <s v="fwd"/>
    <x v="8"/>
    <s v="silver"/>
  </r>
  <r>
    <n v="7304184221"/>
    <n v="40990"/>
    <n v="2017"/>
    <s v="jeep"/>
    <s v="wrangler unlimited rubicon"/>
    <n v="3"/>
    <s v="6 cylinders"/>
    <s v="other"/>
    <n v="30092"/>
    <s v="other"/>
    <s v="4wd"/>
    <x v="2"/>
    <s v="black"/>
  </r>
  <r>
    <n v="7304158673"/>
    <n v="33590"/>
    <n v="2017"/>
    <s v="jeep"/>
    <s v="wrangler unlimited sport"/>
    <n v="3"/>
    <s v="6 cylinders"/>
    <s v="gas"/>
    <n v="37919"/>
    <s v="other"/>
    <s v="4wd"/>
    <x v="5"/>
    <s v="black"/>
  </r>
  <r>
    <n v="7304134738"/>
    <n v="31590"/>
    <n v="2017"/>
    <s v="jeep"/>
    <s v="wrangler unlimited sport"/>
    <n v="3"/>
    <s v="6 cylinders"/>
    <s v="gas"/>
    <n v="35391"/>
    <s v="other"/>
    <s v="4wd"/>
    <x v="5"/>
    <s v="black"/>
  </r>
  <r>
    <n v="7304111898"/>
    <n v="30990"/>
    <n v="2017"/>
    <s v="jeep"/>
    <s v="wrangler unlimited sport"/>
    <n v="3"/>
    <s v="6 cylinders"/>
    <s v="gas"/>
    <n v="43039"/>
    <s v="other"/>
    <s v="4wd"/>
    <x v="5"/>
    <s v="silver"/>
  </r>
  <r>
    <n v="7303661350"/>
    <n v="20590"/>
    <n v="2018"/>
    <s v="chrysler"/>
    <s v="300 limited sedan 4d"/>
    <n v="3"/>
    <s v="6 cylinders"/>
    <s v="gas"/>
    <n v="71021"/>
    <s v="other"/>
    <s v="rwd"/>
    <x v="8"/>
    <s v="black"/>
  </r>
  <r>
    <n v="7303236380"/>
    <n v="26990"/>
    <n v="2018"/>
    <s v="gmc"/>
    <s v="acadia sle-2 sport utility"/>
    <n v="3"/>
    <s v="6 cylinders"/>
    <s v="gas"/>
    <n v="26514"/>
    <s v="other"/>
    <s v="fwd"/>
    <x v="5"/>
    <s v="white"/>
  </r>
  <r>
    <n v="7303130875"/>
    <n v="36590"/>
    <n v="2020"/>
    <s v="gmc"/>
    <s v="acadia denali sport utility"/>
    <n v="3"/>
    <s v="6 cylinders"/>
    <s v="gas"/>
    <n v="33026"/>
    <s v="other"/>
    <s v="fwd"/>
    <x v="5"/>
    <s v="black"/>
  </r>
  <r>
    <n v="7303065930"/>
    <n v="30990"/>
    <n v="2020"/>
    <s v="gmc"/>
    <s v="acadia slt sport utility 4d"/>
    <n v="3"/>
    <s v="6 cylinders"/>
    <s v="gas"/>
    <n v="35200"/>
    <s v="other"/>
    <s v="fwd"/>
    <x v="5"/>
    <s v="white"/>
  </r>
  <r>
    <n v="7303065864"/>
    <n v="24590"/>
    <n v="2018"/>
    <s v="lincoln"/>
    <s v="mkz select sedan 4d"/>
    <n v="3"/>
    <s v="4 cylinders"/>
    <s v="gas"/>
    <n v="16081"/>
    <s v="automatic"/>
    <s v="fwd"/>
    <x v="8"/>
    <s v="white"/>
  </r>
  <r>
    <n v="7302597055"/>
    <n v="23990"/>
    <n v="2015"/>
    <s v="lexus"/>
    <s v="nx 200t sport utility 4d"/>
    <n v="3"/>
    <s v="4 cylinders"/>
    <s v="other"/>
    <n v="48462"/>
    <s v="other"/>
    <s v="fwd"/>
    <x v="6"/>
    <s v="silver"/>
  </r>
  <r>
    <n v="7302537601"/>
    <n v="25590"/>
    <n v="2020"/>
    <s v="buick"/>
    <s v="encore gx select sport"/>
    <n v="3"/>
    <s v="4 cylinders"/>
    <s v="gas"/>
    <n v="1113"/>
    <s v="automatic"/>
    <s v="fwd"/>
    <x v="5"/>
    <s v="red"/>
  </r>
  <r>
    <n v="7302327214"/>
    <n v="19000"/>
    <n v="2017"/>
    <s v="subaru"/>
    <s v="forester"/>
    <n v="5"/>
    <s v="4 cylinders"/>
    <s v="gas"/>
    <n v="22700"/>
    <s v="automatic"/>
    <s v="fwd"/>
    <x v="5"/>
    <s v="red"/>
  </r>
  <r>
    <n v="7302108846"/>
    <n v="17590"/>
    <n v="2015"/>
    <s v="volvo"/>
    <s v="s60 t5 premier sedan 4d"/>
    <n v="3"/>
    <s v="4 cylinders"/>
    <s v="gas"/>
    <n v="63512"/>
    <s v="automatic"/>
    <s v="fwd"/>
    <x v="8"/>
    <s v="blue"/>
  </r>
  <r>
    <n v="7302062793"/>
    <n v="36590"/>
    <n v="2020"/>
    <s v="volvo"/>
    <s v="s60 t6 r-design sedan 4d"/>
    <n v="3"/>
    <s v="4 cylinders"/>
    <s v="gas"/>
    <n v="18506"/>
    <s v="other"/>
    <s v="fwd"/>
    <x v="8"/>
    <s v="blue"/>
  </r>
  <r>
    <n v="7302043460"/>
    <n v="35990"/>
    <n v="2020"/>
    <s v="volvo"/>
    <s v="s60 t6 inscription sedan"/>
    <n v="3"/>
    <s v="4 cylinders"/>
    <s v="other"/>
    <n v="11878"/>
    <s v="other"/>
    <s v="fwd"/>
    <x v="8"/>
    <s v="blue"/>
  </r>
  <r>
    <n v="7302000016"/>
    <n v="38590"/>
    <n v="2019"/>
    <s v="volvo"/>
    <s v="s60 t8 r-design sedan 4d"/>
    <n v="3"/>
    <s v="4 cylinders"/>
    <s v="gas"/>
    <n v="14054"/>
    <s v="automatic"/>
    <s v="fwd"/>
    <x v="8"/>
    <s v="black"/>
  </r>
  <r>
    <n v="7301673626"/>
    <n v="29590"/>
    <n v="2018"/>
    <s v="lincoln"/>
    <s v="continental select sedan"/>
    <n v="3"/>
    <s v="6 cylinders"/>
    <s v="other"/>
    <n v="33047"/>
    <s v="automatic"/>
    <s v="fwd"/>
    <x v="8"/>
    <s v="white"/>
  </r>
  <r>
    <n v="7301673609"/>
    <n v="32590"/>
    <n v="2018"/>
    <s v="alfa-romeo"/>
    <s v="romeo stelvio sport suv 4d"/>
    <n v="3"/>
    <s v="4 cylinders"/>
    <s v="other"/>
    <n v="14863"/>
    <s v="other"/>
    <s v="rwd"/>
    <x v="6"/>
    <s v="blue"/>
  </r>
  <r>
    <n v="7301647209"/>
    <n v="27590"/>
    <n v="2018"/>
    <s v="infiniti"/>
    <s v="qx60 3.5 sport utility"/>
    <n v="3"/>
    <s v="6 cylinders"/>
    <s v="gas"/>
    <n v="41119"/>
    <s v="automatic"/>
    <s v="4wd"/>
    <x v="5"/>
    <s v="blue"/>
  </r>
  <r>
    <n v="7301624602"/>
    <n v="38990"/>
    <n v="2020"/>
    <s v="audi"/>
    <s v="q5 45 tfsi premium plus"/>
    <n v="3"/>
    <s v="4 cylinders"/>
    <s v="gas"/>
    <n v="19067"/>
    <s v="other"/>
    <s v="awd"/>
    <x v="5"/>
    <s v="white"/>
  </r>
  <r>
    <n v="7316878036"/>
    <n v="21950"/>
    <n v="2012"/>
    <s v="toyota"/>
    <s v="tacoma 4x4"/>
    <n v="4"/>
    <s v="4 cylinders"/>
    <s v="gas"/>
    <n v="143060"/>
    <s v="manual"/>
    <s v="4wd"/>
    <x v="0"/>
    <s v="silver"/>
  </r>
  <r>
    <n v="7316874816"/>
    <n v="13950"/>
    <n v="2011"/>
    <s v="toyota"/>
    <s v="tacoma"/>
    <n v="3"/>
    <s v="4 cylinders"/>
    <s v="gas"/>
    <n v="151060"/>
    <s v="automatic"/>
    <s v="rwd"/>
    <x v="0"/>
    <s v="silver"/>
  </r>
  <r>
    <n v="7316873897"/>
    <n v="5900"/>
    <n v="2001"/>
    <s v="ford"/>
    <s v="F-350"/>
    <n v="3"/>
    <s v="8 cylinders"/>
    <s v="diesel"/>
    <n v="200000"/>
    <s v="automatic"/>
    <s v="rwd"/>
    <x v="0"/>
    <s v="black"/>
  </r>
  <r>
    <n v="7316872263"/>
    <n v="12950"/>
    <n v="2005"/>
    <s v="bmw"/>
    <s v="z4"/>
    <n v="4"/>
    <s v="6 cylinders"/>
    <s v="gas"/>
    <n v="69586"/>
    <s v="automatic"/>
    <s v="rwd"/>
    <x v="10"/>
    <s v="white"/>
  </r>
  <r>
    <n v="7316871664"/>
    <n v="18950"/>
    <n v="2010"/>
    <s v="ford"/>
    <s v="f150 lariat supercrew 4x4"/>
    <n v="3"/>
    <s v="8 cylinders"/>
    <s v="gas"/>
    <n v="151403"/>
    <s v="automatic"/>
    <s v="4wd"/>
    <x v="1"/>
    <s v="black"/>
  </r>
  <r>
    <n v="7316871204"/>
    <n v="6995"/>
    <n v="2011"/>
    <s v="volkswagen"/>
    <s v="jetta sel"/>
    <n v="4"/>
    <s v="5 cylinders"/>
    <s v="gas"/>
    <n v="172752"/>
    <s v="automatic"/>
    <s v="fwd"/>
    <x v="8"/>
    <s v="black"/>
  </r>
  <r>
    <n v="7316870942"/>
    <n v="12500"/>
    <n v="2008"/>
    <s v="ford"/>
    <s v="ranger xlt"/>
    <n v="4"/>
    <s v="6 cylinders"/>
    <s v="gas"/>
    <n v="141345"/>
    <s v="automatic"/>
    <s v="rwd"/>
    <x v="0"/>
    <s v="grey"/>
  </r>
  <r>
    <n v="7316870516"/>
    <n v="16950"/>
    <n v="2007"/>
    <s v="toyota"/>
    <s v="tacoma double cab"/>
    <n v="3"/>
    <s v="6 cylinders"/>
    <s v="gas"/>
    <n v="156792"/>
    <s v="automatic"/>
    <s v="rwd"/>
    <x v="0"/>
    <s v="white"/>
  </r>
  <r>
    <n v="7316870143"/>
    <n v="22950"/>
    <n v="2014"/>
    <s v="ford"/>
    <s v="f150 supercrew cab xlt"/>
    <n v="4"/>
    <s v="8 cylinders"/>
    <s v="gas"/>
    <n v="166380"/>
    <s v="automatic"/>
    <s v="4wd"/>
    <x v="0"/>
    <s v="black"/>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7316356412"/>
    <n v="15000"/>
    <n v="2013"/>
    <s v="ford"/>
    <s v="f-150 xlt"/>
    <n v="4"/>
    <s v="6 cylinders"/>
    <s v="gas"/>
    <n v="128000"/>
    <s v="automatic"/>
    <s v="rwd"/>
    <x v="0"/>
    <s v="black"/>
  </r>
  <r>
    <n v="7316343444"/>
    <n v="27990"/>
    <n v="2012"/>
    <s v="gmc"/>
    <s v="sierra 2500 hd extended cab"/>
    <n v="3"/>
    <s v="8 cylinders"/>
    <s v="gas"/>
    <n v="68696"/>
    <s v="other"/>
    <s v="4wd"/>
    <x v="1"/>
    <s v="black"/>
  </r>
  <r>
    <n v="7316304717"/>
    <n v="34590"/>
    <n v="2016"/>
    <s v="chevrolet"/>
    <s v="silverado 1500 double"/>
    <n v="3"/>
    <s v="6 cylinders"/>
    <s v="gas"/>
    <n v="29499"/>
    <s v="other"/>
    <s v="4wd"/>
    <x v="1"/>
    <s v="silver"/>
  </r>
  <r>
    <n v="7316285779"/>
    <n v="35000"/>
    <n v="2019"/>
    <s v="toyota"/>
    <s v="tacoma"/>
    <n v="4"/>
    <s v="6 cylinders"/>
    <s v="gas"/>
    <n v="43000"/>
    <s v="automatic"/>
    <s v="4wd"/>
    <x v="0"/>
    <s v="grey"/>
  </r>
  <r>
    <n v="7316257769"/>
    <n v="29990"/>
    <n v="2016"/>
    <s v="chevrolet"/>
    <s v="colorado extended cab"/>
    <n v="3"/>
    <s v="6 cylinders"/>
    <s v="gas"/>
    <n v="17302"/>
    <s v="other"/>
    <s v="4wd"/>
    <x v="1"/>
    <s v="red"/>
  </r>
  <r>
    <n v="7316133914"/>
    <n v="38590"/>
    <n v="2011"/>
    <s v="chevrolet"/>
    <s v="corvette grand sport"/>
    <n v="3"/>
    <s v="8 cylinders"/>
    <s v="gas"/>
    <n v="30237"/>
    <s v="other"/>
    <s v="rwd"/>
    <x v="2"/>
    <s v="red"/>
  </r>
  <r>
    <n v="7316130053"/>
    <n v="4500"/>
    <n v="1992"/>
    <s v="jeep"/>
    <s v="cherokee"/>
    <n v="4"/>
    <s v="6 cylinders"/>
    <s v="gas"/>
    <n v="192000"/>
    <s v="automatic"/>
    <s v="4wd"/>
    <x v="3"/>
    <s v="black"/>
  </r>
  <r>
    <n v="7315816316"/>
    <n v="32990"/>
    <n v="2017"/>
    <s v="jeep"/>
    <s v="wrangler unlimited sport"/>
    <n v="3"/>
    <s v="6 cylinders"/>
    <s v="gas"/>
    <n v="30041"/>
    <s v="other"/>
    <s v="4wd"/>
    <x v="2"/>
    <s v="silver"/>
  </r>
  <r>
    <n v="7315770394"/>
    <n v="24590"/>
    <n v="2017"/>
    <s v="chevrolet"/>
    <s v="silverado 1500 regular"/>
    <n v="3"/>
    <s v="6 cylinders"/>
    <s v="gas"/>
    <n v="40784"/>
    <s v="other"/>
    <s v="4wd"/>
    <x v="1"/>
    <s v="white"/>
  </r>
  <r>
    <n v="7315756348"/>
    <n v="30990"/>
    <n v="2016"/>
    <s v="chevrolet"/>
    <s v="colorado crew cab z71"/>
    <n v="3"/>
    <s v="4 cylinders"/>
    <s v="other"/>
    <n v="34940"/>
    <s v="other"/>
    <s v="4wd"/>
    <x v="1"/>
    <s v="blue"/>
  </r>
  <r>
    <n v="7315715960"/>
    <n v="27990"/>
    <n v="2014"/>
    <s v="toyota"/>
    <s v="tacoma access cab pickup"/>
    <n v="3"/>
    <s v="4 cylinders"/>
    <s v="other"/>
    <n v="17805"/>
    <s v="other"/>
    <s v="4wd"/>
    <x v="1"/>
    <s v="red"/>
  </r>
  <r>
    <n v="7315379459"/>
    <n v="37990"/>
    <n v="2016"/>
    <s v="chevrolet"/>
    <s v="camaro ss coupe 2d"/>
    <n v="3"/>
    <s v="8 cylinders"/>
    <s v="gas"/>
    <n v="9704"/>
    <s v="other"/>
    <s v="rwd"/>
    <x v="4"/>
    <s v="red"/>
  </r>
  <r>
    <n v="7315270785"/>
    <n v="27990"/>
    <n v="2018"/>
    <s v="nissan"/>
    <s v="frontier crew cab pro-4x"/>
    <n v="3"/>
    <s v="6 cylinders"/>
    <s v="gas"/>
    <n v="37332"/>
    <s v="other"/>
    <s v="4wd"/>
    <x v="1"/>
    <s v="silver"/>
  </r>
  <r>
    <n v="7314910156"/>
    <n v="34590"/>
    <n v="2018"/>
    <s v="ford"/>
    <s v="f150 super cab xl pickup 4d"/>
    <n v="3"/>
    <s v="6 cylinders"/>
    <s v="gas"/>
    <n v="20856"/>
    <s v="other"/>
    <s v="rwd"/>
    <x v="1"/>
    <s v="white"/>
  </r>
  <r>
    <n v="7314854462"/>
    <n v="30590"/>
    <n v="2016"/>
    <s v="toyota"/>
    <s v="tacoma double cab sr5"/>
    <n v="3"/>
    <s v="4 cylinders"/>
    <s v="other"/>
    <n v="30176"/>
    <s v="other"/>
    <s v="4wd"/>
    <x v="1"/>
    <s v="red"/>
  </r>
  <r>
    <n v="7314811916"/>
    <n v="32990"/>
    <n v="2020"/>
    <s v="jeep"/>
    <s v="wrangler sport suv 2d"/>
    <n v="3"/>
    <s v="8 cylinders"/>
    <s v="gas"/>
    <n v="20581"/>
    <s v="other"/>
    <s v="4wd"/>
    <x v="5"/>
    <s v="silver"/>
  </r>
  <r>
    <n v="7314811909"/>
    <n v="38990"/>
    <n v="2020"/>
    <s v="ford"/>
    <s v="f150 supercrew cab xlt"/>
    <n v="3"/>
    <s v="6 cylinders"/>
    <s v="gas"/>
    <n v="12231"/>
    <s v="other"/>
    <s v="4wd"/>
    <x v="1"/>
    <s v="white"/>
  </r>
  <r>
    <n v="7314584296"/>
    <n v="22590"/>
    <n v="2017"/>
    <s v="ram"/>
    <s v="1500 regular cab tradesman"/>
    <n v="3"/>
    <s v="8 cylinders"/>
    <s v="gas"/>
    <n v="39508"/>
    <s v="other"/>
    <s v="rwd"/>
    <x v="1"/>
    <s v="white"/>
  </r>
  <r>
    <n v="7314584315"/>
    <n v="31590"/>
    <n v="2020"/>
    <s v="mazda"/>
    <s v="mx-5 miata club"/>
    <n v="3"/>
    <s v="4 cylinders"/>
    <s v="gas"/>
    <n v="2195"/>
    <s v="other"/>
    <s v="rwd"/>
    <x v="2"/>
    <s v="red"/>
  </r>
  <r>
    <n v="7314584322"/>
    <n v="27990"/>
    <n v="2020"/>
    <s v="ford"/>
    <s v="ranger supercab xl pickup"/>
    <n v="3"/>
    <s v="4 cylinders"/>
    <s v="gas"/>
    <n v="10688"/>
    <s v="other"/>
    <s v="4wd"/>
    <x v="1"/>
    <s v="white"/>
  </r>
  <r>
    <n v="7314584291"/>
    <n v="31590"/>
    <n v="2019"/>
    <s v="cadillac"/>
    <s v="xt4 sport suv 4d"/>
    <n v="3"/>
    <s v="4 cylinders"/>
    <s v="other"/>
    <n v="12102"/>
    <s v="other"/>
    <s v="fwd"/>
    <x v="6"/>
    <s v="black"/>
  </r>
  <r>
    <n v="7314560853"/>
    <n v="19900"/>
    <n v="2004"/>
    <s v="ford"/>
    <s v="f250 super duty"/>
    <n v="3"/>
    <s v="8 cylinders"/>
    <s v="diesel"/>
    <n v="88000"/>
    <s v="automatic"/>
    <s v="4wd"/>
    <x v="1"/>
    <s v="blue"/>
  </r>
  <r>
    <n v="7313857831"/>
    <n v="16590"/>
    <n v="2016"/>
    <s v="jeep"/>
    <s v="renegade sport suv 4d"/>
    <n v="3"/>
    <s v="4 cylinders"/>
    <s v="gas"/>
    <n v="35835"/>
    <s v="other"/>
    <s v="4wd"/>
    <x v="2"/>
    <s v="red"/>
  </r>
  <r>
    <n v="7313857767"/>
    <n v="26990"/>
    <n v="2016"/>
    <s v="ford"/>
    <s v="f150 regular cab xl pickup"/>
    <n v="3"/>
    <s v="6 cylinders"/>
    <s v="gas"/>
    <n v="14230"/>
    <s v="other"/>
    <s v="4wd"/>
    <x v="1"/>
    <s v="black"/>
  </r>
  <r>
    <n v="7313857701"/>
    <n v="25590"/>
    <n v="2015"/>
    <s v="gmc"/>
    <s v="sierra 1500 regular cab"/>
    <n v="3"/>
    <s v="6 cylinders"/>
    <s v="other"/>
    <n v="35290"/>
    <s v="other"/>
    <s v="4wd"/>
    <x v="1"/>
    <s v="white"/>
  </r>
  <r>
    <n v="7313406529"/>
    <n v="14000"/>
    <n v="2012"/>
    <s v="honda"/>
    <s v="odyssey"/>
    <n v="4"/>
    <s v="6 cylinders"/>
    <s v="gas"/>
    <n v="95000"/>
    <s v="automatic"/>
    <s v="fwd"/>
    <x v="7"/>
    <s v="silver"/>
  </r>
  <r>
    <n v="7313319521"/>
    <n v="34990"/>
    <n v="2018"/>
    <s v="ford"/>
    <s v="mustang gt premium"/>
    <n v="3"/>
    <s v="8 cylinders"/>
    <s v="gas"/>
    <n v="18650"/>
    <s v="other"/>
    <s v="rwd"/>
    <x v="2"/>
    <s v="black"/>
  </r>
  <r>
    <n v="7312847466"/>
    <n v="22500"/>
    <n v="2001"/>
    <s v="ford"/>
    <s v="f450"/>
    <n v="3"/>
    <s v="8 cylinders"/>
    <s v="diesel"/>
    <n v="144700"/>
    <s v="manual"/>
    <s v="rwd"/>
    <x v="0"/>
    <s v="white"/>
  </r>
  <r>
    <n v="7312799035"/>
    <n v="31990"/>
    <n v="2013"/>
    <s v="toyota"/>
    <s v="tundra double cab pickup"/>
    <n v="3"/>
    <s v="8 cylinders"/>
    <s v="gas"/>
    <n v="55068"/>
    <s v="other"/>
    <s v="4wd"/>
    <x v="1"/>
    <s v="grey"/>
  </r>
  <r>
    <n v="7312754093"/>
    <n v="29990"/>
    <n v="2014"/>
    <s v="chevrolet"/>
    <s v="silverado 1500 double"/>
    <n v="3"/>
    <s v="8 cylinders"/>
    <s v="gas"/>
    <n v="26129"/>
    <s v="other"/>
    <s v="4wd"/>
    <x v="1"/>
    <s v="brown"/>
  </r>
  <r>
    <n v="7312313815"/>
    <n v="33990"/>
    <n v="2017"/>
    <s v="jeep"/>
    <s v="wrangler unlimited sahara"/>
    <n v="3"/>
    <s v="6 cylinders"/>
    <s v="other"/>
    <n v="34152"/>
    <s v="other"/>
    <s v="4wd"/>
    <x v="5"/>
    <s v="white"/>
  </r>
  <r>
    <n v="7312144944"/>
    <n v="15000"/>
    <n v="2017"/>
    <s v="dodge"/>
    <s v="charger rt 4dr sedan"/>
    <n v="4"/>
    <s v="8 cylinders"/>
    <s v="gas"/>
    <n v="90000"/>
    <s v="automatic"/>
    <s v="rwd"/>
    <x v="8"/>
    <s v="grey"/>
  </r>
  <r>
    <n v="7311960895"/>
    <n v="26590"/>
    <n v="2020"/>
    <s v="honda"/>
    <s v="civic si coupe 2d"/>
    <n v="3"/>
    <s v="4 cylinders"/>
    <s v="gas"/>
    <n v="9954"/>
    <s v="other"/>
    <s v="fwd"/>
    <x v="4"/>
    <s v="silver"/>
  </r>
  <r>
    <n v="7311818339"/>
    <n v="18590"/>
    <n v="2018"/>
    <s v="honda"/>
    <s v="civic lx sedan 4d"/>
    <n v="3"/>
    <s v="4 cylinders"/>
    <s v="gas"/>
    <n v="28942"/>
    <s v="other"/>
    <s v="fwd"/>
    <x v="8"/>
    <s v="white"/>
  </r>
  <r>
    <n v="7311818189"/>
    <n v="29590"/>
    <n v="2017"/>
    <s v="ford"/>
    <s v="expedition xlt sport"/>
    <n v="3"/>
    <s v="6 cylinders"/>
    <s v="gas"/>
    <n v="70760"/>
    <s v="other"/>
    <s v="4wd"/>
    <x v="5"/>
    <s v="blue"/>
  </r>
  <r>
    <n v="7311818157"/>
    <n v="21590"/>
    <n v="2018"/>
    <s v="honda"/>
    <s v="civic ex sedan 4d"/>
    <n v="3"/>
    <s v="4 cylinders"/>
    <s v="gas"/>
    <n v="7885"/>
    <s v="other"/>
    <s v="fwd"/>
    <x v="8"/>
    <s v="silver"/>
  </r>
  <r>
    <n v="7311409434"/>
    <n v="22590"/>
    <n v="2013"/>
    <s v="ford"/>
    <s v="f150 super cab xl pickup 4d"/>
    <n v="3"/>
    <s v="6 cylinders"/>
    <s v="other"/>
    <n v="14169"/>
    <s v="other"/>
    <s v="4wd"/>
    <x v="1"/>
    <s v="silver"/>
  </r>
  <r>
    <n v="7311351407"/>
    <n v="33990"/>
    <n v="2020"/>
    <s v="jeep"/>
    <s v="wrangler sport suv 2d"/>
    <n v="3"/>
    <s v="6 cylinders"/>
    <s v="gas"/>
    <n v="9859"/>
    <s v="other"/>
    <s v="4wd"/>
    <x v="2"/>
    <s v="red"/>
  </r>
  <r>
    <n v="7311327726"/>
    <n v="29990"/>
    <n v="2012"/>
    <s v="toyota"/>
    <s v="tacoma double cab pickup"/>
    <n v="3"/>
    <s v="6 cylinders"/>
    <s v="gas"/>
    <n v="43182"/>
    <s v="other"/>
    <s v="4wd"/>
    <x v="1"/>
    <s v="white"/>
  </r>
  <r>
    <n v="7311310782"/>
    <n v="37590"/>
    <n v="2019"/>
    <s v="ford"/>
    <s v="f150 supercrew cab xl"/>
    <n v="3"/>
    <s v="6 cylinders"/>
    <s v="gas"/>
    <n v="8663"/>
    <s v="other"/>
    <s v="4wd"/>
    <x v="1"/>
    <s v="black"/>
  </r>
  <r>
    <n v="7310644616"/>
    <n v="3000"/>
    <n v="2004"/>
    <s v="chrysler"/>
    <s v="town &amp; country"/>
    <n v="3"/>
    <s v="6 cylinders"/>
    <s v="gas"/>
    <n v="176144"/>
    <s v="automatic"/>
    <s v="fwd"/>
    <x v="7"/>
    <s v="silver"/>
  </r>
  <r>
    <n v="7309271279"/>
    <n v="15990"/>
    <n v="2016"/>
    <s v="toyota"/>
    <s v="Scion iM Hatchback 4D"/>
    <n v="3"/>
    <s v="4 cylinders"/>
    <s v="gas"/>
    <n v="29652"/>
    <s v="other"/>
    <s v="fwd"/>
    <x v="6"/>
    <s v="blue"/>
  </r>
  <r>
    <n v="7309271051"/>
    <n v="20590"/>
    <n v="2013"/>
    <s v="acura"/>
    <s v="mdx sport utility 4d"/>
    <n v="3"/>
    <s v="6 cylinders"/>
    <s v="gas"/>
    <n v="77087"/>
    <s v="other"/>
    <s v="fwd"/>
    <x v="2"/>
    <s v="silver"/>
  </r>
  <r>
    <n v="7308779719"/>
    <n v="33990"/>
    <n v="2017"/>
    <s v="ram"/>
    <s v="1500 crew cab tradesman"/>
    <n v="3"/>
    <s v="8 cylinders"/>
    <s v="gas"/>
    <n v="17033"/>
    <s v="other"/>
    <s v="4wd"/>
    <x v="1"/>
    <s v="blue"/>
  </r>
  <r>
    <n v="7308779686"/>
    <n v="36590"/>
    <n v="2019"/>
    <s v="gmc"/>
    <s v="sierra 1500 limited double"/>
    <n v="3"/>
    <s v="8 cylinders"/>
    <s v="gas"/>
    <n v="14222"/>
    <s v="other"/>
    <s v="4wd"/>
    <x v="1"/>
    <s v="blue"/>
  </r>
  <r>
    <n v="7308745779"/>
    <n v="29590"/>
    <n v="2013"/>
    <s v="gmc"/>
    <s v="sierra 1500 extended cab slt"/>
    <n v="3"/>
    <s v="8 cylinders"/>
    <s v="gas"/>
    <n v="37888"/>
    <s v="other"/>
    <s v="4wd"/>
    <x v="1"/>
    <s v="silver"/>
  </r>
  <r>
    <n v="7308730136"/>
    <n v="40590"/>
    <n v="2019"/>
    <s v="ford"/>
    <s v="f250 super duty regular cab"/>
    <n v="3"/>
    <s v="8 cylinders"/>
    <s v="other"/>
    <n v="9313"/>
    <s v="other"/>
    <s v="4wd"/>
    <x v="1"/>
    <s v="white"/>
  </r>
  <r>
    <n v="7308365829"/>
    <n v="33990"/>
    <n v="2018"/>
    <s v="jeep"/>
    <s v="wrangler unlimited willys"/>
    <n v="3"/>
    <s v="6 cylinders"/>
    <s v="gas"/>
    <n v="34636"/>
    <s v="other"/>
    <s v="4wd"/>
    <x v="2"/>
    <s v="white"/>
  </r>
  <r>
    <n v="7308255063"/>
    <n v="43990"/>
    <n v="2019"/>
    <s v="jeep"/>
    <s v="wrangler unlimited sahara"/>
    <n v="3"/>
    <s v="6 cylinders"/>
    <s v="gas"/>
    <n v="4362"/>
    <s v="other"/>
    <s v="4wd"/>
    <x v="5"/>
    <s v="black"/>
  </r>
  <r>
    <n v="7308217002"/>
    <n v="38990"/>
    <n v="2017"/>
    <s v="jeep"/>
    <s v="wrangler unlimited rubicon"/>
    <n v="3"/>
    <s v="6 cylinders"/>
    <s v="gas"/>
    <n v="20676"/>
    <s v="other"/>
    <s v="4wd"/>
    <x v="2"/>
    <s v="red"/>
  </r>
  <r>
    <n v="7308216849"/>
    <n v="39590"/>
    <n v="2018"/>
    <s v="jeep"/>
    <s v="wrangler unlimited all new"/>
    <n v="3"/>
    <s v="6 cylinders"/>
    <s v="gas"/>
    <n v="21893"/>
    <s v="other"/>
    <s v="4wd"/>
    <x v="5"/>
    <s v="silver"/>
  </r>
  <r>
    <n v="7307730503"/>
    <n v="9500"/>
    <n v="2003"/>
    <s v="chrysler"/>
    <s v="town &amp; country"/>
    <n v="4"/>
    <s v="6 cylinders"/>
    <s v="gas"/>
    <n v="30376"/>
    <s v="automatic"/>
    <s v="fwd"/>
    <x v="7"/>
    <s v="blue"/>
  </r>
  <r>
    <n v="7307218858"/>
    <n v="28590"/>
    <n v="2018"/>
    <s v="gmc"/>
    <s v="acadia sle-2 sport utility"/>
    <n v="3"/>
    <s v="6 cylinders"/>
    <s v="gas"/>
    <n v="20736"/>
    <s v="other"/>
    <s v="fwd"/>
    <x v="5"/>
    <s v="white"/>
  </r>
  <r>
    <n v="7307164168"/>
    <n v="16590"/>
    <n v="2013"/>
    <s v="lincoln"/>
    <s v="mkz sedan 4d"/>
    <n v="3"/>
    <s v="4 cylinders"/>
    <s v="gas"/>
    <n v="61087"/>
    <s v="other"/>
    <s v="fwd"/>
    <x v="8"/>
    <s v="red"/>
  </r>
  <r>
    <n v="7307164193"/>
    <n v="28990"/>
    <n v="2017"/>
    <s v="gmc"/>
    <s v="acadia slt-1 sport utility"/>
    <n v="3"/>
    <s v="6 cylinders"/>
    <s v="gas"/>
    <n v="18041"/>
    <s v="other"/>
    <s v="fwd"/>
    <x v="5"/>
    <s v="white"/>
  </r>
  <r>
    <n v="7307142186"/>
    <n v="20590"/>
    <n v="2017"/>
    <s v="lincoln"/>
    <s v="mkz premiere sedan 4d"/>
    <n v="3"/>
    <s v="4 cylinders"/>
    <s v="gas"/>
    <n v="36436"/>
    <s v="other"/>
    <s v="fwd"/>
    <x v="8"/>
    <s v="black"/>
  </r>
  <r>
    <n v="7306701617"/>
    <n v="26990"/>
    <n v="2015"/>
    <s v="lexus"/>
    <s v="nx 200t sport utility 4d"/>
    <n v="3"/>
    <s v="4 cylinders"/>
    <s v="gas"/>
    <n v="29738"/>
    <s v="other"/>
    <s v="fwd"/>
    <x v="6"/>
    <s v="red"/>
  </r>
  <r>
    <n v="7306676175"/>
    <n v="26990"/>
    <n v="2016"/>
    <s v="lexus"/>
    <s v="nx 200t sport utility 4d"/>
    <n v="3"/>
    <s v="4 cylinders"/>
    <s v="gas"/>
    <n v="31363"/>
    <s v="other"/>
    <s v="fwd"/>
    <x v="6"/>
    <s v="white"/>
  </r>
  <r>
    <n v="7306407989"/>
    <n v="17500"/>
    <n v="2008"/>
    <s v="toyota"/>
    <s v="fj cruiser"/>
    <n v="3"/>
    <s v="6 cylinders"/>
    <s v="gas"/>
    <n v="201300"/>
    <s v="manual"/>
    <s v="4wd"/>
    <x v="3"/>
    <s v="black"/>
  </r>
  <r>
    <n v="7306259907"/>
    <n v="6000"/>
    <n v="2007"/>
    <s v="mercedes-benz"/>
    <s v="e320 cdi"/>
    <n v="3"/>
    <s v="6 cylinders"/>
    <s v="diesel"/>
    <n v="124000"/>
    <s v="automatic"/>
    <s v="rwd"/>
    <x v="8"/>
    <s v="blue"/>
  </r>
  <r>
    <n v="7305672709"/>
    <n v="38990"/>
    <n v="2018"/>
    <s v="chevrolet"/>
    <s v="express cargo van"/>
    <n v="5"/>
    <s v="6 cylinders"/>
    <s v="gas"/>
    <n v="68472"/>
    <s v="automatic"/>
    <s v="rwd"/>
    <x v="9"/>
    <s v="white"/>
  </r>
  <r>
    <n v="7305672266"/>
    <n v="33990"/>
    <n v="2019"/>
    <s v="chevrolet"/>
    <s v="express cargo van"/>
    <n v="5"/>
    <s v="6 cylinders"/>
    <s v="gas"/>
    <n v="69125"/>
    <s v="automatic"/>
    <s v="rwd"/>
    <x v="9"/>
    <s v="white"/>
  </r>
  <r>
    <n v="7305672252"/>
    <n v="33590"/>
    <n v="2018"/>
    <s v="chevrolet"/>
    <s v="express cargo van"/>
    <n v="5"/>
    <s v="6 cylinders"/>
    <s v="gas"/>
    <n v="66555"/>
    <s v="automatic"/>
    <s v="rwd"/>
    <x v="9"/>
    <s v="white"/>
  </r>
  <r>
    <n v="7305666455"/>
    <n v="38990"/>
    <n v="2020"/>
    <s v="infiniti"/>
    <s v="qx60 luxe sport utility"/>
    <n v="3"/>
    <s v="6 cylinders"/>
    <s v="gas"/>
    <n v="5279"/>
    <s v="other"/>
    <s v="fwd"/>
    <x v="2"/>
    <s v="black"/>
  </r>
  <r>
    <n v="7305186870"/>
    <n v="18590"/>
    <n v="2018"/>
    <s v="hyundai"/>
    <s v="sonata sel sedan 4d"/>
    <n v="3"/>
    <s v="4 cylinders"/>
    <s v="gas"/>
    <n v="22075"/>
    <s v="other"/>
    <s v="fwd"/>
    <x v="8"/>
    <s v="white"/>
  </r>
  <r>
    <n v="7305150004"/>
    <n v="14990"/>
    <n v="2016"/>
    <s v="toyota"/>
    <s v="Scion iM Hatchback 4D"/>
    <n v="3"/>
    <s v="4 cylinders"/>
    <s v="gas"/>
    <n v="65203"/>
    <s v="other"/>
    <s v="fwd"/>
    <x v="6"/>
    <s v="red"/>
  </r>
  <r>
    <n v="7305149985"/>
    <n v="39990"/>
    <n v="2020"/>
    <s v="acura"/>
    <s v="mdx sh-awd sport utility"/>
    <n v="3"/>
    <s v="6 cylinders"/>
    <s v="gas"/>
    <n v="1237"/>
    <s v="other"/>
    <s v="awd"/>
    <x v="2"/>
    <s v="white"/>
  </r>
  <r>
    <n v="7304785580"/>
    <n v="4000"/>
    <n v="2006"/>
    <s v="jeep"/>
    <s v="grand cherokee laredo"/>
    <n v="3"/>
    <s v="6 cylinders"/>
    <s v="gas"/>
    <n v="281000"/>
    <s v="automatic"/>
    <s v="rwd"/>
    <x v="5"/>
    <s v="black"/>
  </r>
  <r>
    <n v="7304685581"/>
    <n v="32990"/>
    <n v="2019"/>
    <s v="jeep"/>
    <s v="wrangler sport suv 2d"/>
    <n v="3"/>
    <s v="6 cylinders"/>
    <s v="other"/>
    <n v="1423"/>
    <s v="other"/>
    <s v="4wd"/>
    <x v="5"/>
    <s v="yellow"/>
  </r>
  <r>
    <n v="7304685502"/>
    <n v="27590"/>
    <n v="2012"/>
    <s v="jeep"/>
    <s v="wrangler unlimited sport"/>
    <n v="3"/>
    <s v="6 cylinders"/>
    <s v="gas"/>
    <n v="52172"/>
    <s v="other"/>
    <s v="4wd"/>
    <x v="5"/>
    <s v="black"/>
  </r>
  <r>
    <n v="7304646033"/>
    <n v="18590"/>
    <n v="2017"/>
    <s v="toyota"/>
    <s v="camry le sedan 4d"/>
    <n v="3"/>
    <s v="6 cylinders"/>
    <s v="gas"/>
    <n v="30223"/>
    <s v="other"/>
    <s v="fwd"/>
    <x v="8"/>
    <s v="silver"/>
  </r>
  <r>
    <n v="7304184221"/>
    <n v="40990"/>
    <n v="2017"/>
    <s v="jeep"/>
    <s v="wrangler unlimited rubicon"/>
    <n v="3"/>
    <s v="6 cylinders"/>
    <s v="other"/>
    <n v="30092"/>
    <s v="other"/>
    <s v="4wd"/>
    <x v="2"/>
    <s v="black"/>
  </r>
  <r>
    <n v="7304158673"/>
    <n v="33590"/>
    <n v="2017"/>
    <s v="jeep"/>
    <s v="wrangler unlimited sport"/>
    <n v="3"/>
    <s v="6 cylinders"/>
    <s v="gas"/>
    <n v="37919"/>
    <s v="other"/>
    <s v="4wd"/>
    <x v="5"/>
    <s v="black"/>
  </r>
  <r>
    <n v="7304134738"/>
    <n v="31590"/>
    <n v="2017"/>
    <s v="jeep"/>
    <s v="wrangler unlimited sport"/>
    <n v="3"/>
    <s v="6 cylinders"/>
    <s v="gas"/>
    <n v="35391"/>
    <s v="other"/>
    <s v="4wd"/>
    <x v="5"/>
    <s v="black"/>
  </r>
  <r>
    <n v="7304111898"/>
    <n v="30990"/>
    <n v="2017"/>
    <s v="jeep"/>
    <s v="wrangler unlimited sport"/>
    <n v="3"/>
    <s v="6 cylinders"/>
    <s v="gas"/>
    <n v="43039"/>
    <s v="other"/>
    <s v="4wd"/>
    <x v="5"/>
    <s v="silver"/>
  </r>
  <r>
    <n v="7303661350"/>
    <n v="20590"/>
    <n v="2018"/>
    <s v="chrysler"/>
    <s v="300 limited sedan 4d"/>
    <n v="3"/>
    <s v="6 cylinders"/>
    <s v="gas"/>
    <n v="71021"/>
    <s v="other"/>
    <s v="rwd"/>
    <x v="8"/>
    <s v="black"/>
  </r>
  <r>
    <n v="7303236380"/>
    <n v="26990"/>
    <n v="2018"/>
    <s v="gmc"/>
    <s v="acadia sle-2 sport utility"/>
    <n v="3"/>
    <s v="6 cylinders"/>
    <s v="gas"/>
    <n v="26514"/>
    <s v="other"/>
    <s v="fwd"/>
    <x v="5"/>
    <s v="white"/>
  </r>
  <r>
    <n v="7303130875"/>
    <n v="36590"/>
    <n v="2020"/>
    <s v="gmc"/>
    <s v="acadia denali sport utility"/>
    <n v="3"/>
    <s v="6 cylinders"/>
    <s v="gas"/>
    <n v="33026"/>
    <s v="other"/>
    <s v="fwd"/>
    <x v="5"/>
    <s v="black"/>
  </r>
  <r>
    <n v="7303065930"/>
    <n v="30990"/>
    <n v="2020"/>
    <s v="gmc"/>
    <s v="acadia slt sport utility 4d"/>
    <n v="3"/>
    <s v="6 cylinders"/>
    <s v="gas"/>
    <n v="35200"/>
    <s v="other"/>
    <s v="fwd"/>
    <x v="5"/>
    <s v="white"/>
  </r>
  <r>
    <n v="7303065864"/>
    <n v="24590"/>
    <n v="2018"/>
    <s v="lincoln"/>
    <s v="mkz select sedan 4d"/>
    <n v="3"/>
    <s v="4 cylinders"/>
    <s v="gas"/>
    <n v="16081"/>
    <s v="automatic"/>
    <s v="fwd"/>
    <x v="8"/>
    <s v="white"/>
  </r>
  <r>
    <n v="7302597055"/>
    <n v="23990"/>
    <n v="2015"/>
    <s v="lexus"/>
    <s v="nx 200t sport utility 4d"/>
    <n v="3"/>
    <s v="4 cylinders"/>
    <s v="other"/>
    <n v="48462"/>
    <s v="other"/>
    <s v="fwd"/>
    <x v="6"/>
    <s v="silver"/>
  </r>
  <r>
    <n v="7302537601"/>
    <n v="25590"/>
    <n v="2020"/>
    <s v="buick"/>
    <s v="encore gx select sport"/>
    <n v="3"/>
    <s v="4 cylinders"/>
    <s v="gas"/>
    <n v="1113"/>
    <s v="automatic"/>
    <s v="fwd"/>
    <x v="5"/>
    <s v="red"/>
  </r>
  <r>
    <n v="7302327214"/>
    <n v="19000"/>
    <n v="2017"/>
    <s v="subaru"/>
    <s v="forester"/>
    <n v="5"/>
    <s v="4 cylinders"/>
    <s v="gas"/>
    <n v="22700"/>
    <s v="automatic"/>
    <s v="fwd"/>
    <x v="5"/>
    <s v="red"/>
  </r>
  <r>
    <n v="7302108846"/>
    <n v="17590"/>
    <n v="2015"/>
    <s v="volvo"/>
    <s v="s60 t5 premier sedan 4d"/>
    <n v="3"/>
    <s v="4 cylinders"/>
    <s v="gas"/>
    <n v="63512"/>
    <s v="automatic"/>
    <s v="fwd"/>
    <x v="8"/>
    <s v="blue"/>
  </r>
  <r>
    <n v="7302062793"/>
    <n v="36590"/>
    <n v="2020"/>
    <s v="volvo"/>
    <s v="s60 t6 r-design sedan 4d"/>
    <n v="3"/>
    <s v="4 cylinders"/>
    <s v="gas"/>
    <n v="18506"/>
    <s v="other"/>
    <s v="fwd"/>
    <x v="8"/>
    <s v="blue"/>
  </r>
  <r>
    <n v="7302043460"/>
    <n v="35990"/>
    <n v="2020"/>
    <s v="volvo"/>
    <s v="s60 t6 inscription sedan"/>
    <n v="3"/>
    <s v="4 cylinders"/>
    <s v="other"/>
    <n v="11878"/>
    <s v="other"/>
    <s v="fwd"/>
    <x v="8"/>
    <s v="blue"/>
  </r>
  <r>
    <n v="7302000016"/>
    <n v="38590"/>
    <n v="2019"/>
    <s v="volvo"/>
    <s v="s60 t8 r-design sedan 4d"/>
    <n v="3"/>
    <s v="4 cylinders"/>
    <s v="gas"/>
    <n v="14054"/>
    <s v="automatic"/>
    <s v="fwd"/>
    <x v="8"/>
    <s v="black"/>
  </r>
  <r>
    <n v="7301673626"/>
    <n v="29590"/>
    <n v="2018"/>
    <s v="lincoln"/>
    <s v="continental select sedan"/>
    <n v="3"/>
    <s v="6 cylinders"/>
    <s v="other"/>
    <n v="33047"/>
    <s v="automatic"/>
    <s v="fwd"/>
    <x v="8"/>
    <s v="white"/>
  </r>
  <r>
    <n v="7301673609"/>
    <n v="32590"/>
    <n v="2018"/>
    <s v="alfa-romeo"/>
    <s v="romeo stelvio sport suv 4d"/>
    <n v="3"/>
    <s v="4 cylinders"/>
    <s v="other"/>
    <n v="14863"/>
    <s v="other"/>
    <s v="rwd"/>
    <x v="6"/>
    <s v="blue"/>
  </r>
  <r>
    <n v="7301647209"/>
    <n v="27590"/>
    <n v="2018"/>
    <s v="infiniti"/>
    <s v="qx60 3.5 sport utility"/>
    <n v="3"/>
    <s v="6 cylinders"/>
    <s v="gas"/>
    <n v="41119"/>
    <s v="automatic"/>
    <s v="4wd"/>
    <x v="5"/>
    <s v="blue"/>
  </r>
  <r>
    <n v="7301624602"/>
    <n v="38990"/>
    <n v="2020"/>
    <s v="audi"/>
    <s v="q5 45 tfsi premium plus"/>
    <n v="3"/>
    <s v="4 cylinders"/>
    <s v="gas"/>
    <n v="19067"/>
    <s v="other"/>
    <s v="awd"/>
    <x v="5"/>
    <s v="white"/>
  </r>
  <r>
    <n v="7316878036"/>
    <n v="21950"/>
    <n v="2012"/>
    <s v="toyota"/>
    <s v="tacoma 4x4"/>
    <n v="4"/>
    <s v="4 cylinders"/>
    <s v="gas"/>
    <n v="143060"/>
    <s v="manual"/>
    <s v="4wd"/>
    <x v="0"/>
    <s v="silver"/>
  </r>
  <r>
    <n v="7316874816"/>
    <n v="13950"/>
    <n v="2011"/>
    <s v="toyota"/>
    <s v="tacoma"/>
    <n v="3"/>
    <s v="4 cylinders"/>
    <s v="gas"/>
    <n v="151060"/>
    <s v="automatic"/>
    <s v="rwd"/>
    <x v="0"/>
    <s v="silver"/>
  </r>
  <r>
    <n v="7316873897"/>
    <n v="5900"/>
    <n v="2001"/>
    <s v="ford"/>
    <s v="F-350"/>
    <n v="3"/>
    <s v="8 cylinders"/>
    <s v="diesel"/>
    <n v="200000"/>
    <s v="automatic"/>
    <s v="rwd"/>
    <x v="0"/>
    <s v="black"/>
  </r>
  <r>
    <n v="7316872263"/>
    <n v="12950"/>
    <n v="2005"/>
    <s v="bmw"/>
    <s v="z4"/>
    <n v="4"/>
    <s v="6 cylinders"/>
    <s v="gas"/>
    <n v="69586"/>
    <s v="automatic"/>
    <s v="rwd"/>
    <x v="10"/>
    <s v="white"/>
  </r>
  <r>
    <n v="7316871664"/>
    <n v="18950"/>
    <n v="2010"/>
    <s v="ford"/>
    <s v="f150 lariat supercrew 4x4"/>
    <n v="3"/>
    <s v="8 cylinders"/>
    <s v="gas"/>
    <n v="151403"/>
    <s v="automatic"/>
    <s v="4wd"/>
    <x v="1"/>
    <s v="black"/>
  </r>
  <r>
    <n v="7316871204"/>
    <n v="6995"/>
    <n v="2011"/>
    <s v="volkswagen"/>
    <s v="jetta sel"/>
    <n v="4"/>
    <s v="5 cylinders"/>
    <s v="gas"/>
    <n v="172752"/>
    <s v="automatic"/>
    <s v="fwd"/>
    <x v="8"/>
    <s v="black"/>
  </r>
  <r>
    <n v="7316870942"/>
    <n v="12500"/>
    <n v="2008"/>
    <s v="ford"/>
    <s v="ranger xlt"/>
    <n v="4"/>
    <s v="6 cylinders"/>
    <s v="gas"/>
    <n v="141345"/>
    <s v="automatic"/>
    <s v="rwd"/>
    <x v="0"/>
    <s v="grey"/>
  </r>
  <r>
    <n v="7316870516"/>
    <n v="16950"/>
    <n v="2007"/>
    <s v="toyota"/>
    <s v="tacoma double cab"/>
    <n v="3"/>
    <s v="6 cylinders"/>
    <s v="gas"/>
    <n v="156792"/>
    <s v="automatic"/>
    <s v="rwd"/>
    <x v="0"/>
    <s v="white"/>
  </r>
  <r>
    <n v="7316870143"/>
    <n v="22950"/>
    <n v="2014"/>
    <s v="ford"/>
    <s v="f150 supercrew cab xlt"/>
    <n v="4"/>
    <s v="8 cylinders"/>
    <s v="gas"/>
    <n v="166380"/>
    <s v="automatic"/>
    <s v="4wd"/>
    <x v="0"/>
    <s v="black"/>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n v="2013"/>
    <s v="ford"/>
    <s v="f-150 xlt"/>
    <n v="4"/>
    <s v="6 cylinders"/>
    <s v="gas"/>
    <n v="128000"/>
    <s v="automatic"/>
    <s v="rwd"/>
    <s v="truck"/>
    <s v="black"/>
  </r>
  <r>
    <x v="1"/>
    <x v="1"/>
    <n v="2012"/>
    <s v="gmc"/>
    <s v="sierra 2500 hd extended cab"/>
    <n v="3"/>
    <s v="8 cylinders"/>
    <s v="gas"/>
    <n v="68696"/>
    <s v="other"/>
    <s v="4wd"/>
    <s v="pickup"/>
    <s v="black"/>
  </r>
  <r>
    <x v="2"/>
    <x v="2"/>
    <n v="2016"/>
    <s v="chevrolet"/>
    <s v="silverado 1500 double"/>
    <n v="3"/>
    <s v="6 cylinders"/>
    <s v="gas"/>
    <n v="29499"/>
    <s v="other"/>
    <s v="4wd"/>
    <s v="pickup"/>
    <s v="silver"/>
  </r>
  <r>
    <x v="3"/>
    <x v="3"/>
    <n v="2019"/>
    <s v="toyota"/>
    <s v="tacoma"/>
    <n v="4"/>
    <s v="6 cylinders"/>
    <s v="gas"/>
    <n v="43000"/>
    <s v="automatic"/>
    <s v="4wd"/>
    <s v="truck"/>
    <s v="grey"/>
  </r>
  <r>
    <x v="4"/>
    <x v="4"/>
    <n v="2016"/>
    <s v="chevrolet"/>
    <s v="colorado extended cab"/>
    <n v="3"/>
    <s v="6 cylinders"/>
    <s v="gas"/>
    <n v="17302"/>
    <s v="other"/>
    <s v="4wd"/>
    <s v="pickup"/>
    <s v="red"/>
  </r>
  <r>
    <x v="5"/>
    <x v="5"/>
    <n v="2011"/>
    <s v="chevrolet"/>
    <s v="corvette grand sport"/>
    <n v="3"/>
    <s v="8 cylinders"/>
    <s v="gas"/>
    <n v="30237"/>
    <s v="other"/>
    <s v="rwd"/>
    <s v="other"/>
    <s v="red"/>
  </r>
  <r>
    <x v="6"/>
    <x v="6"/>
    <n v="1992"/>
    <s v="jeep"/>
    <s v="cherokee"/>
    <n v="4"/>
    <s v="6 cylinders"/>
    <s v="gas"/>
    <n v="192000"/>
    <s v="automatic"/>
    <s v="4wd"/>
    <s v="offroad"/>
    <s v="black"/>
  </r>
  <r>
    <x v="7"/>
    <x v="7"/>
    <n v="2017"/>
    <s v="jeep"/>
    <s v="wrangler unlimited sport"/>
    <n v="3"/>
    <s v="6 cylinders"/>
    <s v="gas"/>
    <n v="30041"/>
    <s v="other"/>
    <s v="4wd"/>
    <s v="other"/>
    <s v="silver"/>
  </r>
  <r>
    <x v="8"/>
    <x v="8"/>
    <n v="2017"/>
    <s v="chevrolet"/>
    <s v="silverado 1500 regular"/>
    <n v="3"/>
    <s v="6 cylinders"/>
    <s v="gas"/>
    <n v="40784"/>
    <s v="other"/>
    <s v="4wd"/>
    <s v="pickup"/>
    <s v="white"/>
  </r>
  <r>
    <x v="9"/>
    <x v="9"/>
    <n v="2016"/>
    <s v="chevrolet"/>
    <s v="colorado crew cab z71"/>
    <n v="3"/>
    <s v="4 cylinders"/>
    <s v="other"/>
    <n v="34940"/>
    <s v="other"/>
    <s v="4wd"/>
    <s v="pickup"/>
    <s v="blue"/>
  </r>
  <r>
    <x v="10"/>
    <x v="1"/>
    <n v="2014"/>
    <s v="toyota"/>
    <s v="tacoma access cab pickup"/>
    <n v="3"/>
    <s v="4 cylinders"/>
    <s v="other"/>
    <n v="17805"/>
    <s v="other"/>
    <s v="4wd"/>
    <s v="pickup"/>
    <s v="red"/>
  </r>
  <r>
    <x v="11"/>
    <x v="10"/>
    <n v="2016"/>
    <s v="chevrolet"/>
    <s v="camaro ss coupe 2d"/>
    <n v="3"/>
    <s v="8 cylinders"/>
    <s v="gas"/>
    <n v="9704"/>
    <s v="other"/>
    <s v="rwd"/>
    <s v="coupe"/>
    <s v="red"/>
  </r>
  <r>
    <x v="12"/>
    <x v="1"/>
    <n v="2018"/>
    <s v="nissan"/>
    <s v="frontier crew cab pro-4x"/>
    <n v="3"/>
    <s v="6 cylinders"/>
    <s v="gas"/>
    <n v="37332"/>
    <s v="other"/>
    <s v="4wd"/>
    <s v="pickup"/>
    <s v="silver"/>
  </r>
  <r>
    <x v="13"/>
    <x v="2"/>
    <n v="2018"/>
    <s v="ford"/>
    <s v="f150 super cab xl pickup 4d"/>
    <n v="3"/>
    <s v="6 cylinders"/>
    <s v="gas"/>
    <n v="20856"/>
    <s v="other"/>
    <s v="rwd"/>
    <s v="pickup"/>
    <s v="white"/>
  </r>
  <r>
    <x v="14"/>
    <x v="11"/>
    <n v="2016"/>
    <s v="toyota"/>
    <s v="tacoma double cab sr5"/>
    <n v="3"/>
    <s v="4 cylinders"/>
    <s v="other"/>
    <n v="30176"/>
    <s v="other"/>
    <s v="4wd"/>
    <s v="pickup"/>
    <s v="red"/>
  </r>
  <r>
    <x v="15"/>
    <x v="7"/>
    <n v="2020"/>
    <s v="jeep"/>
    <s v="wrangler sport suv 2d"/>
    <n v="3"/>
    <s v="8 cylinders"/>
    <s v="gas"/>
    <n v="20581"/>
    <s v="other"/>
    <s v="4wd"/>
    <s v="SUV"/>
    <s v="silver"/>
  </r>
  <r>
    <x v="16"/>
    <x v="12"/>
    <n v="2020"/>
    <s v="ford"/>
    <s v="f150 supercrew cab xlt"/>
    <n v="3"/>
    <s v="6 cylinders"/>
    <s v="gas"/>
    <n v="12231"/>
    <s v="other"/>
    <s v="4wd"/>
    <s v="pickup"/>
    <s v="white"/>
  </r>
  <r>
    <x v="17"/>
    <x v="13"/>
    <n v="2017"/>
    <s v="ram"/>
    <s v="1500 regular cab tradesman"/>
    <n v="3"/>
    <s v="8 cylinders"/>
    <s v="gas"/>
    <n v="39508"/>
    <s v="other"/>
    <s v="rwd"/>
    <s v="pickup"/>
    <s v="white"/>
  </r>
  <r>
    <x v="18"/>
    <x v="14"/>
    <n v="2020"/>
    <s v="mazda"/>
    <s v="mx-5 miata club"/>
    <n v="3"/>
    <s v="4 cylinders"/>
    <s v="gas"/>
    <n v="2195"/>
    <s v="other"/>
    <s v="rwd"/>
    <s v="other"/>
    <s v="red"/>
  </r>
  <r>
    <x v="19"/>
    <x v="1"/>
    <n v="2020"/>
    <s v="ford"/>
    <s v="ranger supercab xl pickup"/>
    <n v="3"/>
    <s v="4 cylinders"/>
    <s v="gas"/>
    <n v="10688"/>
    <s v="other"/>
    <s v="4wd"/>
    <s v="pickup"/>
    <s v="white"/>
  </r>
  <r>
    <x v="20"/>
    <x v="14"/>
    <n v="2019"/>
    <s v="cadillac"/>
    <s v="xt4 sport suv 4d"/>
    <n v="3"/>
    <s v="4 cylinders"/>
    <s v="other"/>
    <n v="12102"/>
    <s v="other"/>
    <s v="fwd"/>
    <s v="hatchback"/>
    <s v="black"/>
  </r>
  <r>
    <x v="21"/>
    <x v="15"/>
    <n v="2004"/>
    <s v="ford"/>
    <s v="f250 super duty"/>
    <n v="3"/>
    <s v="8 cylinders"/>
    <s v="diesel"/>
    <n v="88000"/>
    <s v="automatic"/>
    <s v="4wd"/>
    <s v="pickup"/>
    <s v="blue"/>
  </r>
  <r>
    <x v="22"/>
    <x v="16"/>
    <n v="2016"/>
    <s v="jeep"/>
    <s v="renegade sport suv 4d"/>
    <n v="3"/>
    <s v="4 cylinders"/>
    <s v="gas"/>
    <n v="35835"/>
    <s v="other"/>
    <s v="4wd"/>
    <s v="other"/>
    <s v="red"/>
  </r>
  <r>
    <x v="23"/>
    <x v="17"/>
    <n v="2016"/>
    <s v="ford"/>
    <s v="f150 regular cab xl pickup"/>
    <n v="3"/>
    <s v="6 cylinders"/>
    <s v="gas"/>
    <n v="14230"/>
    <s v="other"/>
    <s v="4wd"/>
    <s v="pickup"/>
    <s v="black"/>
  </r>
  <r>
    <x v="24"/>
    <x v="18"/>
    <n v="2015"/>
    <s v="gmc"/>
    <s v="sierra 1500 regular cab"/>
    <n v="3"/>
    <s v="6 cylinders"/>
    <s v="other"/>
    <n v="35290"/>
    <s v="other"/>
    <s v="4wd"/>
    <s v="pickup"/>
    <s v="white"/>
  </r>
  <r>
    <x v="25"/>
    <x v="19"/>
    <n v="2012"/>
    <s v="honda"/>
    <s v="odyssey"/>
    <n v="4"/>
    <s v="6 cylinders"/>
    <s v="gas"/>
    <n v="95000"/>
    <s v="automatic"/>
    <s v="fwd"/>
    <s v="mini-van"/>
    <s v="silver"/>
  </r>
  <r>
    <x v="26"/>
    <x v="20"/>
    <n v="2018"/>
    <s v="ford"/>
    <s v="mustang gt premium"/>
    <n v="3"/>
    <s v="8 cylinders"/>
    <s v="gas"/>
    <n v="18650"/>
    <s v="other"/>
    <s v="rwd"/>
    <s v="other"/>
    <s v="black"/>
  </r>
  <r>
    <x v="27"/>
    <x v="21"/>
    <n v="2001"/>
    <s v="ford"/>
    <s v="f450"/>
    <n v="3"/>
    <s v="8 cylinders"/>
    <s v="diesel"/>
    <n v="144700"/>
    <s v="manual"/>
    <s v="rwd"/>
    <s v="truck"/>
    <s v="white"/>
  </r>
  <r>
    <x v="28"/>
    <x v="22"/>
    <n v="2013"/>
    <s v="toyota"/>
    <s v="tundra double cab pickup"/>
    <n v="3"/>
    <s v="8 cylinders"/>
    <s v="gas"/>
    <n v="55068"/>
    <s v="other"/>
    <s v="4wd"/>
    <s v="pickup"/>
    <s v="grey"/>
  </r>
  <r>
    <x v="29"/>
    <x v="4"/>
    <n v="2014"/>
    <s v="chevrolet"/>
    <s v="silverado 1500 double"/>
    <n v="3"/>
    <s v="8 cylinders"/>
    <s v="gas"/>
    <n v="26129"/>
    <s v="other"/>
    <s v="4wd"/>
    <s v="pickup"/>
    <s v="brown"/>
  </r>
  <r>
    <x v="30"/>
    <x v="23"/>
    <n v="2017"/>
    <s v="jeep"/>
    <s v="wrangler unlimited sahara"/>
    <n v="3"/>
    <s v="6 cylinders"/>
    <s v="other"/>
    <n v="34152"/>
    <s v="other"/>
    <s v="4wd"/>
    <s v="SUV"/>
    <s v="white"/>
  </r>
  <r>
    <x v="31"/>
    <x v="0"/>
    <n v="2017"/>
    <s v="dodge"/>
    <s v="charger rt 4dr sedan"/>
    <n v="4"/>
    <s v="8 cylinders"/>
    <s v="gas"/>
    <n v="90000"/>
    <s v="automatic"/>
    <s v="rwd"/>
    <s v="sedan"/>
    <s v="grey"/>
  </r>
  <r>
    <x v="32"/>
    <x v="24"/>
    <n v="2020"/>
    <s v="honda"/>
    <s v="civic si coupe 2d"/>
    <n v="3"/>
    <s v="4 cylinders"/>
    <s v="gas"/>
    <n v="9954"/>
    <s v="other"/>
    <s v="fwd"/>
    <s v="coupe"/>
    <s v="silver"/>
  </r>
  <r>
    <x v="33"/>
    <x v="25"/>
    <n v="2018"/>
    <s v="honda"/>
    <s v="civic lx sedan 4d"/>
    <n v="3"/>
    <s v="4 cylinders"/>
    <s v="gas"/>
    <n v="28942"/>
    <s v="other"/>
    <s v="fwd"/>
    <s v="sedan"/>
    <s v="white"/>
  </r>
  <r>
    <x v="34"/>
    <x v="26"/>
    <n v="2017"/>
    <s v="ford"/>
    <s v="expedition xlt sport"/>
    <n v="3"/>
    <s v="6 cylinders"/>
    <s v="gas"/>
    <n v="70760"/>
    <s v="other"/>
    <s v="4wd"/>
    <s v="SUV"/>
    <s v="blue"/>
  </r>
  <r>
    <x v="35"/>
    <x v="27"/>
    <n v="2018"/>
    <s v="honda"/>
    <s v="civic ex sedan 4d"/>
    <n v="3"/>
    <s v="4 cylinders"/>
    <s v="gas"/>
    <n v="7885"/>
    <s v="other"/>
    <s v="fwd"/>
    <s v="sedan"/>
    <s v="silver"/>
  </r>
  <r>
    <x v="36"/>
    <x v="13"/>
    <n v="2013"/>
    <s v="ford"/>
    <s v="f150 super cab xl pickup 4d"/>
    <n v="3"/>
    <s v="6 cylinders"/>
    <s v="other"/>
    <n v="14169"/>
    <s v="other"/>
    <s v="4wd"/>
    <s v="pickup"/>
    <s v="silver"/>
  </r>
  <r>
    <x v="37"/>
    <x v="23"/>
    <n v="2020"/>
    <s v="jeep"/>
    <s v="wrangler sport suv 2d"/>
    <n v="3"/>
    <s v="6 cylinders"/>
    <s v="gas"/>
    <n v="9859"/>
    <s v="other"/>
    <s v="4wd"/>
    <s v="other"/>
    <s v="red"/>
  </r>
  <r>
    <x v="38"/>
    <x v="4"/>
    <n v="2012"/>
    <s v="toyota"/>
    <s v="tacoma double cab pickup"/>
    <n v="3"/>
    <s v="6 cylinders"/>
    <s v="gas"/>
    <n v="43182"/>
    <s v="other"/>
    <s v="4wd"/>
    <s v="pickup"/>
    <s v="white"/>
  </r>
  <r>
    <x v="39"/>
    <x v="28"/>
    <n v="2019"/>
    <s v="ford"/>
    <s v="f150 supercrew cab xl"/>
    <n v="3"/>
    <s v="6 cylinders"/>
    <s v="gas"/>
    <n v="8663"/>
    <s v="other"/>
    <s v="4wd"/>
    <s v="pickup"/>
    <s v="black"/>
  </r>
  <r>
    <x v="40"/>
    <x v="29"/>
    <n v="2004"/>
    <s v="chrysler"/>
    <s v="town &amp; country"/>
    <n v="3"/>
    <s v="6 cylinders"/>
    <s v="gas"/>
    <n v="176144"/>
    <s v="automatic"/>
    <s v="fwd"/>
    <s v="mini-van"/>
    <s v="silver"/>
  </r>
  <r>
    <x v="41"/>
    <x v="30"/>
    <n v="2016"/>
    <s v="toyota"/>
    <s v="Scion iM Hatchback 4D"/>
    <n v="3"/>
    <s v="4 cylinders"/>
    <s v="gas"/>
    <n v="29652"/>
    <s v="other"/>
    <s v="fwd"/>
    <s v="hatchback"/>
    <s v="blue"/>
  </r>
  <r>
    <x v="42"/>
    <x v="31"/>
    <n v="2013"/>
    <s v="acura"/>
    <s v="mdx sport utility 4d"/>
    <n v="3"/>
    <s v="6 cylinders"/>
    <s v="gas"/>
    <n v="77087"/>
    <s v="other"/>
    <s v="fwd"/>
    <s v="other"/>
    <s v="silver"/>
  </r>
  <r>
    <x v="43"/>
    <x v="23"/>
    <n v="2017"/>
    <s v="ram"/>
    <s v="1500 crew cab tradesman"/>
    <n v="3"/>
    <s v="8 cylinders"/>
    <s v="gas"/>
    <n v="17033"/>
    <s v="other"/>
    <s v="4wd"/>
    <s v="pickup"/>
    <s v="blue"/>
  </r>
  <r>
    <x v="44"/>
    <x v="32"/>
    <n v="2019"/>
    <s v="gmc"/>
    <s v="sierra 1500 limited double"/>
    <n v="3"/>
    <s v="8 cylinders"/>
    <s v="gas"/>
    <n v="14222"/>
    <s v="other"/>
    <s v="4wd"/>
    <s v="pickup"/>
    <s v="blue"/>
  </r>
  <r>
    <x v="45"/>
    <x v="26"/>
    <n v="2013"/>
    <s v="gmc"/>
    <s v="sierra 1500 extended cab slt"/>
    <n v="3"/>
    <s v="8 cylinders"/>
    <s v="gas"/>
    <n v="37888"/>
    <s v="other"/>
    <s v="4wd"/>
    <s v="pickup"/>
    <s v="silver"/>
  </r>
  <r>
    <x v="46"/>
    <x v="33"/>
    <n v="2019"/>
    <s v="ford"/>
    <s v="f250 super duty regular cab"/>
    <n v="3"/>
    <s v="8 cylinders"/>
    <s v="other"/>
    <n v="9313"/>
    <s v="other"/>
    <s v="4wd"/>
    <s v="pickup"/>
    <s v="white"/>
  </r>
  <r>
    <x v="47"/>
    <x v="23"/>
    <n v="2018"/>
    <s v="jeep"/>
    <s v="wrangler unlimited willys"/>
    <n v="3"/>
    <s v="6 cylinders"/>
    <s v="gas"/>
    <n v="34636"/>
    <s v="other"/>
    <s v="4wd"/>
    <s v="other"/>
    <s v="white"/>
  </r>
  <r>
    <x v="48"/>
    <x v="34"/>
    <n v="2019"/>
    <s v="jeep"/>
    <s v="wrangler unlimited sahara"/>
    <n v="3"/>
    <s v="6 cylinders"/>
    <s v="gas"/>
    <n v="4362"/>
    <s v="other"/>
    <s v="4wd"/>
    <s v="SUV"/>
    <s v="black"/>
  </r>
  <r>
    <x v="49"/>
    <x v="12"/>
    <n v="2017"/>
    <s v="jeep"/>
    <s v="wrangler unlimited rubicon"/>
    <n v="3"/>
    <s v="6 cylinders"/>
    <s v="gas"/>
    <n v="20676"/>
    <s v="other"/>
    <s v="4wd"/>
    <s v="other"/>
    <s v="red"/>
  </r>
  <r>
    <x v="50"/>
    <x v="35"/>
    <n v="2018"/>
    <s v="jeep"/>
    <s v="wrangler unlimited all new"/>
    <n v="3"/>
    <s v="6 cylinders"/>
    <s v="gas"/>
    <n v="21893"/>
    <s v="other"/>
    <s v="4wd"/>
    <s v="SUV"/>
    <s v="silver"/>
  </r>
  <r>
    <x v="51"/>
    <x v="36"/>
    <n v="2003"/>
    <s v="chrysler"/>
    <s v="town &amp; country"/>
    <n v="4"/>
    <s v="6 cylinders"/>
    <s v="gas"/>
    <n v="30376"/>
    <s v="automatic"/>
    <s v="fwd"/>
    <s v="mini-van"/>
    <s v="blue"/>
  </r>
  <r>
    <x v="52"/>
    <x v="37"/>
    <n v="2018"/>
    <s v="gmc"/>
    <s v="acadia sle-2 sport utility"/>
    <n v="3"/>
    <s v="6 cylinders"/>
    <s v="gas"/>
    <n v="20736"/>
    <s v="other"/>
    <s v="fwd"/>
    <s v="SUV"/>
    <s v="white"/>
  </r>
  <r>
    <x v="53"/>
    <x v="16"/>
    <n v="2013"/>
    <s v="lincoln"/>
    <s v="mkz sedan 4d"/>
    <n v="3"/>
    <s v="4 cylinders"/>
    <s v="gas"/>
    <n v="61087"/>
    <s v="other"/>
    <s v="fwd"/>
    <s v="sedan"/>
    <s v="red"/>
  </r>
  <r>
    <x v="54"/>
    <x v="38"/>
    <n v="2017"/>
    <s v="gmc"/>
    <s v="acadia slt-1 sport utility"/>
    <n v="3"/>
    <s v="6 cylinders"/>
    <s v="gas"/>
    <n v="18041"/>
    <s v="other"/>
    <s v="fwd"/>
    <s v="SUV"/>
    <s v="white"/>
  </r>
  <r>
    <x v="55"/>
    <x v="31"/>
    <n v="2017"/>
    <s v="lincoln"/>
    <s v="mkz premiere sedan 4d"/>
    <n v="3"/>
    <s v="4 cylinders"/>
    <s v="gas"/>
    <n v="36436"/>
    <s v="other"/>
    <s v="fwd"/>
    <s v="sedan"/>
    <s v="black"/>
  </r>
  <r>
    <x v="56"/>
    <x v="17"/>
    <n v="2015"/>
    <s v="lexus"/>
    <s v="nx 200t sport utility 4d"/>
    <n v="3"/>
    <s v="4 cylinders"/>
    <s v="gas"/>
    <n v="29738"/>
    <s v="other"/>
    <s v="fwd"/>
    <s v="hatchback"/>
    <s v="red"/>
  </r>
  <r>
    <x v="57"/>
    <x v="17"/>
    <n v="2016"/>
    <s v="lexus"/>
    <s v="nx 200t sport utility 4d"/>
    <n v="3"/>
    <s v="4 cylinders"/>
    <s v="gas"/>
    <n v="31363"/>
    <s v="other"/>
    <s v="fwd"/>
    <s v="hatchback"/>
    <s v="white"/>
  </r>
  <r>
    <x v="58"/>
    <x v="39"/>
    <n v="2008"/>
    <s v="toyota"/>
    <s v="fj cruiser"/>
    <n v="3"/>
    <s v="6 cylinders"/>
    <s v="gas"/>
    <n v="201300"/>
    <s v="manual"/>
    <s v="4wd"/>
    <s v="offroad"/>
    <s v="black"/>
  </r>
  <r>
    <x v="59"/>
    <x v="40"/>
    <n v="2007"/>
    <s v="mercedes-benz"/>
    <s v="e320 cdi"/>
    <n v="3"/>
    <s v="6 cylinders"/>
    <s v="diesel"/>
    <n v="124000"/>
    <s v="automatic"/>
    <s v="rwd"/>
    <s v="sedan"/>
    <s v="blue"/>
  </r>
  <r>
    <x v="60"/>
    <x v="12"/>
    <n v="2018"/>
    <s v="chevrolet"/>
    <s v="express cargo van"/>
    <n v="5"/>
    <s v="6 cylinders"/>
    <s v="gas"/>
    <n v="68472"/>
    <s v="automatic"/>
    <s v="rwd"/>
    <s v="van"/>
    <s v="white"/>
  </r>
  <r>
    <x v="61"/>
    <x v="23"/>
    <n v="2019"/>
    <s v="chevrolet"/>
    <s v="express cargo van"/>
    <n v="5"/>
    <s v="6 cylinders"/>
    <s v="gas"/>
    <n v="69125"/>
    <s v="automatic"/>
    <s v="rwd"/>
    <s v="van"/>
    <s v="white"/>
  </r>
  <r>
    <x v="62"/>
    <x v="41"/>
    <n v="2018"/>
    <s v="chevrolet"/>
    <s v="express cargo van"/>
    <n v="5"/>
    <s v="6 cylinders"/>
    <s v="gas"/>
    <n v="66555"/>
    <s v="automatic"/>
    <s v="rwd"/>
    <s v="van"/>
    <s v="white"/>
  </r>
  <r>
    <x v="63"/>
    <x v="12"/>
    <n v="2020"/>
    <s v="infiniti"/>
    <s v="qx60 luxe sport utility"/>
    <n v="3"/>
    <s v="6 cylinders"/>
    <s v="gas"/>
    <n v="5279"/>
    <s v="other"/>
    <s v="fwd"/>
    <s v="other"/>
    <s v="black"/>
  </r>
  <r>
    <x v="64"/>
    <x v="25"/>
    <n v="2018"/>
    <s v="hyundai"/>
    <s v="sonata sel sedan 4d"/>
    <n v="3"/>
    <s v="4 cylinders"/>
    <s v="gas"/>
    <n v="22075"/>
    <s v="other"/>
    <s v="fwd"/>
    <s v="sedan"/>
    <s v="white"/>
  </r>
  <r>
    <x v="65"/>
    <x v="42"/>
    <n v="2016"/>
    <s v="toyota"/>
    <s v="Scion iM Hatchback 4D"/>
    <n v="3"/>
    <s v="4 cylinders"/>
    <s v="gas"/>
    <n v="65203"/>
    <s v="other"/>
    <s v="fwd"/>
    <s v="hatchback"/>
    <s v="red"/>
  </r>
  <r>
    <x v="66"/>
    <x v="43"/>
    <n v="2020"/>
    <s v="acura"/>
    <s v="mdx sh-awd sport utility"/>
    <n v="3"/>
    <s v="6 cylinders"/>
    <s v="gas"/>
    <n v="1237"/>
    <s v="other"/>
    <s v="awd"/>
    <s v="other"/>
    <s v="white"/>
  </r>
  <r>
    <x v="67"/>
    <x v="44"/>
    <n v="2006"/>
    <s v="jeep"/>
    <s v="grand cherokee laredo"/>
    <n v="3"/>
    <s v="6 cylinders"/>
    <s v="gas"/>
    <n v="281000"/>
    <s v="automatic"/>
    <s v="rwd"/>
    <s v="SUV"/>
    <s v="black"/>
  </r>
  <r>
    <x v="68"/>
    <x v="7"/>
    <n v="2019"/>
    <s v="jeep"/>
    <s v="wrangler sport suv 2d"/>
    <n v="3"/>
    <s v="6 cylinders"/>
    <s v="other"/>
    <n v="1423"/>
    <s v="other"/>
    <s v="4wd"/>
    <s v="SUV"/>
    <s v="yellow"/>
  </r>
  <r>
    <x v="69"/>
    <x v="45"/>
    <n v="2012"/>
    <s v="jeep"/>
    <s v="wrangler unlimited sport"/>
    <n v="3"/>
    <s v="6 cylinders"/>
    <s v="gas"/>
    <n v="52172"/>
    <s v="other"/>
    <s v="4wd"/>
    <s v="SUV"/>
    <s v="black"/>
  </r>
  <r>
    <x v="70"/>
    <x v="25"/>
    <n v="2017"/>
    <s v="toyota"/>
    <s v="camry le sedan 4d"/>
    <n v="3"/>
    <s v="6 cylinders"/>
    <s v="gas"/>
    <n v="30223"/>
    <s v="other"/>
    <s v="fwd"/>
    <s v="sedan"/>
    <s v="silver"/>
  </r>
  <r>
    <x v="71"/>
    <x v="46"/>
    <n v="2017"/>
    <s v="jeep"/>
    <s v="wrangler unlimited rubicon"/>
    <n v="3"/>
    <s v="6 cylinders"/>
    <s v="other"/>
    <n v="30092"/>
    <s v="other"/>
    <s v="4wd"/>
    <s v="other"/>
    <s v="black"/>
  </r>
  <r>
    <x v="72"/>
    <x v="41"/>
    <n v="2017"/>
    <s v="jeep"/>
    <s v="wrangler unlimited sport"/>
    <n v="3"/>
    <s v="6 cylinders"/>
    <s v="gas"/>
    <n v="37919"/>
    <s v="other"/>
    <s v="4wd"/>
    <s v="SUV"/>
    <s v="black"/>
  </r>
  <r>
    <x v="73"/>
    <x v="14"/>
    <n v="2017"/>
    <s v="jeep"/>
    <s v="wrangler unlimited sport"/>
    <n v="3"/>
    <s v="6 cylinders"/>
    <s v="gas"/>
    <n v="35391"/>
    <s v="other"/>
    <s v="4wd"/>
    <s v="SUV"/>
    <s v="black"/>
  </r>
  <r>
    <x v="74"/>
    <x v="9"/>
    <n v="2017"/>
    <s v="jeep"/>
    <s v="wrangler unlimited sport"/>
    <n v="3"/>
    <s v="6 cylinders"/>
    <s v="gas"/>
    <n v="43039"/>
    <s v="other"/>
    <s v="4wd"/>
    <s v="SUV"/>
    <s v="silver"/>
  </r>
  <r>
    <x v="75"/>
    <x v="31"/>
    <n v="2018"/>
    <s v="chrysler"/>
    <s v="300 limited sedan 4d"/>
    <n v="3"/>
    <s v="6 cylinders"/>
    <s v="gas"/>
    <n v="71021"/>
    <s v="other"/>
    <s v="rwd"/>
    <s v="sedan"/>
    <s v="black"/>
  </r>
  <r>
    <x v="76"/>
    <x v="17"/>
    <n v="2018"/>
    <s v="gmc"/>
    <s v="acadia sle-2 sport utility"/>
    <n v="3"/>
    <s v="6 cylinders"/>
    <s v="gas"/>
    <n v="26514"/>
    <s v="other"/>
    <s v="fwd"/>
    <s v="SUV"/>
    <s v="white"/>
  </r>
  <r>
    <x v="77"/>
    <x v="32"/>
    <n v="2020"/>
    <s v="gmc"/>
    <s v="acadia denali sport utility"/>
    <n v="3"/>
    <s v="6 cylinders"/>
    <s v="gas"/>
    <n v="33026"/>
    <s v="other"/>
    <s v="fwd"/>
    <s v="SUV"/>
    <s v="black"/>
  </r>
  <r>
    <x v="78"/>
    <x v="9"/>
    <n v="2020"/>
    <s v="gmc"/>
    <s v="acadia slt sport utility 4d"/>
    <n v="3"/>
    <s v="6 cylinders"/>
    <s v="gas"/>
    <n v="35200"/>
    <s v="other"/>
    <s v="fwd"/>
    <s v="SUV"/>
    <s v="white"/>
  </r>
  <r>
    <x v="79"/>
    <x v="8"/>
    <n v="2018"/>
    <s v="lincoln"/>
    <s v="mkz select sedan 4d"/>
    <n v="3"/>
    <s v="4 cylinders"/>
    <s v="gas"/>
    <n v="16081"/>
    <s v="automatic"/>
    <s v="fwd"/>
    <s v="sedan"/>
    <s v="white"/>
  </r>
  <r>
    <x v="80"/>
    <x v="47"/>
    <n v="2015"/>
    <s v="lexus"/>
    <s v="nx 200t sport utility 4d"/>
    <n v="3"/>
    <s v="4 cylinders"/>
    <s v="other"/>
    <n v="48462"/>
    <s v="other"/>
    <s v="fwd"/>
    <s v="hatchback"/>
    <s v="silver"/>
  </r>
  <r>
    <x v="81"/>
    <x v="18"/>
    <n v="2020"/>
    <s v="buick"/>
    <s v="encore gx select sport"/>
    <n v="3"/>
    <s v="4 cylinders"/>
    <s v="gas"/>
    <n v="1113"/>
    <s v="automatic"/>
    <s v="fwd"/>
    <s v="SUV"/>
    <s v="red"/>
  </r>
  <r>
    <x v="82"/>
    <x v="48"/>
    <n v="2017"/>
    <s v="subaru"/>
    <s v="forester"/>
    <n v="5"/>
    <s v="4 cylinders"/>
    <s v="gas"/>
    <n v="22700"/>
    <s v="automatic"/>
    <s v="fwd"/>
    <s v="SUV"/>
    <s v="red"/>
  </r>
  <r>
    <x v="83"/>
    <x v="49"/>
    <n v="2015"/>
    <s v="volvo"/>
    <s v="s60 t5 premier sedan 4d"/>
    <n v="3"/>
    <s v="4 cylinders"/>
    <s v="gas"/>
    <n v="63512"/>
    <s v="automatic"/>
    <s v="fwd"/>
    <s v="sedan"/>
    <s v="blue"/>
  </r>
  <r>
    <x v="84"/>
    <x v="32"/>
    <n v="2020"/>
    <s v="volvo"/>
    <s v="s60 t6 r-design sedan 4d"/>
    <n v="3"/>
    <s v="4 cylinders"/>
    <s v="gas"/>
    <n v="18506"/>
    <s v="other"/>
    <s v="fwd"/>
    <s v="sedan"/>
    <s v="blue"/>
  </r>
  <r>
    <x v="85"/>
    <x v="50"/>
    <n v="2020"/>
    <s v="volvo"/>
    <s v="s60 t6 inscription sedan"/>
    <n v="3"/>
    <s v="4 cylinders"/>
    <s v="other"/>
    <n v="11878"/>
    <s v="other"/>
    <s v="fwd"/>
    <s v="sedan"/>
    <s v="blue"/>
  </r>
  <r>
    <x v="86"/>
    <x v="5"/>
    <n v="2019"/>
    <s v="volvo"/>
    <s v="s60 t8 r-design sedan 4d"/>
    <n v="3"/>
    <s v="4 cylinders"/>
    <s v="gas"/>
    <n v="14054"/>
    <s v="automatic"/>
    <s v="fwd"/>
    <s v="sedan"/>
    <s v="black"/>
  </r>
  <r>
    <x v="87"/>
    <x v="26"/>
    <n v="2018"/>
    <s v="lincoln"/>
    <s v="continental select sedan"/>
    <n v="3"/>
    <s v="6 cylinders"/>
    <s v="other"/>
    <n v="33047"/>
    <s v="automatic"/>
    <s v="fwd"/>
    <s v="sedan"/>
    <s v="white"/>
  </r>
  <r>
    <x v="88"/>
    <x v="51"/>
    <n v="2018"/>
    <s v="alfa-romeo"/>
    <s v="romeo stelvio sport suv 4d"/>
    <n v="3"/>
    <s v="4 cylinders"/>
    <s v="other"/>
    <n v="14863"/>
    <s v="other"/>
    <s v="rwd"/>
    <s v="hatchback"/>
    <s v="blue"/>
  </r>
  <r>
    <x v="89"/>
    <x v="45"/>
    <n v="2018"/>
    <s v="infiniti"/>
    <s v="qx60 3.5 sport utility"/>
    <n v="3"/>
    <s v="6 cylinders"/>
    <s v="gas"/>
    <n v="41119"/>
    <s v="automatic"/>
    <s v="4wd"/>
    <s v="SUV"/>
    <s v="blue"/>
  </r>
  <r>
    <x v="90"/>
    <x v="12"/>
    <n v="2020"/>
    <s v="audi"/>
    <s v="q5 45 tfsi premium plus"/>
    <n v="3"/>
    <s v="4 cylinders"/>
    <s v="gas"/>
    <n v="19067"/>
    <s v="other"/>
    <s v="awd"/>
    <s v="SUV"/>
    <s v="white"/>
  </r>
  <r>
    <x v="91"/>
    <x v="52"/>
    <n v="2012"/>
    <s v="toyota"/>
    <s v="tacoma 4x4"/>
    <n v="4"/>
    <s v="4 cylinders"/>
    <s v="gas"/>
    <n v="143060"/>
    <s v="manual"/>
    <s v="4wd"/>
    <s v="truck"/>
    <s v="silver"/>
  </r>
  <r>
    <x v="92"/>
    <x v="53"/>
    <n v="2011"/>
    <s v="toyota"/>
    <s v="tacoma"/>
    <n v="3"/>
    <s v="4 cylinders"/>
    <s v="gas"/>
    <n v="151060"/>
    <s v="automatic"/>
    <s v="rwd"/>
    <s v="truck"/>
    <s v="silver"/>
  </r>
  <r>
    <x v="93"/>
    <x v="54"/>
    <n v="2001"/>
    <s v="ford"/>
    <s v="F-350"/>
    <n v="3"/>
    <s v="8 cylinders"/>
    <s v="diesel"/>
    <n v="200000"/>
    <s v="automatic"/>
    <s v="rwd"/>
    <s v="truck"/>
    <s v="black"/>
  </r>
  <r>
    <x v="94"/>
    <x v="55"/>
    <n v="2005"/>
    <s v="bmw"/>
    <s v="z4"/>
    <n v="4"/>
    <s v="6 cylinders"/>
    <s v="gas"/>
    <n v="69586"/>
    <s v="automatic"/>
    <s v="rwd"/>
    <s v="convertible"/>
    <s v="white"/>
  </r>
  <r>
    <x v="95"/>
    <x v="56"/>
    <n v="2010"/>
    <s v="ford"/>
    <s v="f150 lariat supercrew 4x4"/>
    <n v="3"/>
    <s v="8 cylinders"/>
    <s v="gas"/>
    <n v="151403"/>
    <s v="automatic"/>
    <s v="4wd"/>
    <s v="pickup"/>
    <s v="black"/>
  </r>
  <r>
    <x v="96"/>
    <x v="57"/>
    <n v="2011"/>
    <s v="volkswagen"/>
    <s v="jetta sel"/>
    <n v="4"/>
    <s v="5 cylinders"/>
    <s v="gas"/>
    <n v="172752"/>
    <s v="automatic"/>
    <s v="fwd"/>
    <s v="sedan"/>
    <s v="black"/>
  </r>
  <r>
    <x v="97"/>
    <x v="58"/>
    <n v="2008"/>
    <s v="ford"/>
    <s v="ranger xlt"/>
    <n v="4"/>
    <s v="6 cylinders"/>
    <s v="gas"/>
    <n v="141345"/>
    <s v="automatic"/>
    <s v="rwd"/>
    <s v="truck"/>
    <s v="grey"/>
  </r>
  <r>
    <x v="98"/>
    <x v="59"/>
    <n v="2007"/>
    <s v="toyota"/>
    <s v="tacoma double cab"/>
    <n v="3"/>
    <s v="6 cylinders"/>
    <s v="gas"/>
    <n v="156792"/>
    <s v="automatic"/>
    <s v="rwd"/>
    <s v="truck"/>
    <s v="white"/>
  </r>
  <r>
    <x v="99"/>
    <x v="60"/>
    <n v="2014"/>
    <s v="ford"/>
    <s v="f150 supercrew cab xlt"/>
    <n v="4"/>
    <s v="8 cylinders"/>
    <s v="gas"/>
    <n v="166380"/>
    <s v="automatic"/>
    <s v="4wd"/>
    <s v="truck"/>
    <s v="black"/>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7316356412"/>
    <n v="15000"/>
    <x v="0"/>
    <x v="0"/>
    <s v="f-150 xlt"/>
    <n v="4"/>
    <s v="6 cylinders"/>
    <s v="gas"/>
    <n v="128000"/>
    <s v="automatic"/>
    <s v="rwd"/>
    <s v="truck"/>
    <s v="black"/>
  </r>
  <r>
    <n v="7316343444"/>
    <n v="27990"/>
    <x v="1"/>
    <x v="1"/>
    <s v="sierra 2500 hd extended cab"/>
    <n v="3"/>
    <s v="8 cylinders"/>
    <s v="gas"/>
    <n v="68696"/>
    <s v="other"/>
    <s v="4wd"/>
    <s v="pickup"/>
    <s v="black"/>
  </r>
  <r>
    <n v="7316304717"/>
    <n v="34590"/>
    <x v="2"/>
    <x v="2"/>
    <s v="silverado 1500 double"/>
    <n v="3"/>
    <s v="6 cylinders"/>
    <s v="gas"/>
    <n v="29499"/>
    <s v="other"/>
    <s v="4wd"/>
    <s v="pickup"/>
    <s v="silver"/>
  </r>
  <r>
    <n v="7316285779"/>
    <n v="35000"/>
    <x v="3"/>
    <x v="3"/>
    <s v="tacoma"/>
    <n v="4"/>
    <s v="6 cylinders"/>
    <s v="gas"/>
    <n v="43000"/>
    <s v="automatic"/>
    <s v="4wd"/>
    <s v="truck"/>
    <s v="grey"/>
  </r>
  <r>
    <n v="7316257769"/>
    <n v="29990"/>
    <x v="2"/>
    <x v="2"/>
    <s v="colorado extended cab"/>
    <n v="3"/>
    <s v="6 cylinders"/>
    <s v="gas"/>
    <n v="17302"/>
    <s v="other"/>
    <s v="4wd"/>
    <s v="pickup"/>
    <s v="red"/>
  </r>
  <r>
    <n v="7316133914"/>
    <n v="38590"/>
    <x v="4"/>
    <x v="2"/>
    <s v="corvette grand sport"/>
    <n v="3"/>
    <s v="8 cylinders"/>
    <s v="gas"/>
    <n v="30237"/>
    <s v="other"/>
    <s v="rwd"/>
    <s v="other"/>
    <s v="red"/>
  </r>
  <r>
    <n v="7316130053"/>
    <n v="4500"/>
    <x v="5"/>
    <x v="4"/>
    <s v="cherokee"/>
    <n v="4"/>
    <s v="6 cylinders"/>
    <s v="gas"/>
    <n v="192000"/>
    <s v="automatic"/>
    <s v="4wd"/>
    <s v="offroad"/>
    <s v="black"/>
  </r>
  <r>
    <n v="7315816316"/>
    <n v="32990"/>
    <x v="6"/>
    <x v="4"/>
    <s v="wrangler unlimited sport"/>
    <n v="3"/>
    <s v="6 cylinders"/>
    <s v="gas"/>
    <n v="30041"/>
    <s v="other"/>
    <s v="4wd"/>
    <s v="other"/>
    <s v="silver"/>
  </r>
  <r>
    <n v="7315770394"/>
    <n v="24590"/>
    <x v="6"/>
    <x v="2"/>
    <s v="silverado 1500 regular"/>
    <n v="3"/>
    <s v="6 cylinders"/>
    <s v="gas"/>
    <n v="40784"/>
    <s v="other"/>
    <s v="4wd"/>
    <s v="pickup"/>
    <s v="white"/>
  </r>
  <r>
    <n v="7315756348"/>
    <n v="30990"/>
    <x v="2"/>
    <x v="2"/>
    <s v="colorado crew cab z71"/>
    <n v="3"/>
    <s v="4 cylinders"/>
    <s v="other"/>
    <n v="34940"/>
    <s v="other"/>
    <s v="4wd"/>
    <s v="pickup"/>
    <s v="blue"/>
  </r>
  <r>
    <n v="7315715960"/>
    <n v="27990"/>
    <x v="7"/>
    <x v="3"/>
    <s v="tacoma access cab pickup"/>
    <n v="3"/>
    <s v="4 cylinders"/>
    <s v="other"/>
    <n v="17805"/>
    <s v="other"/>
    <s v="4wd"/>
    <s v="pickup"/>
    <s v="red"/>
  </r>
  <r>
    <n v="7315379459"/>
    <n v="37990"/>
    <x v="2"/>
    <x v="2"/>
    <s v="camaro ss coupe 2d"/>
    <n v="3"/>
    <s v="8 cylinders"/>
    <s v="gas"/>
    <n v="9704"/>
    <s v="other"/>
    <s v="rwd"/>
    <s v="coupe"/>
    <s v="red"/>
  </r>
  <r>
    <n v="7315270785"/>
    <n v="27990"/>
    <x v="8"/>
    <x v="5"/>
    <s v="frontier crew cab pro-4x"/>
    <n v="3"/>
    <s v="6 cylinders"/>
    <s v="gas"/>
    <n v="37332"/>
    <s v="other"/>
    <s v="4wd"/>
    <s v="pickup"/>
    <s v="silver"/>
  </r>
  <r>
    <n v="7314910156"/>
    <n v="34590"/>
    <x v="8"/>
    <x v="0"/>
    <s v="f150 super cab xl pickup 4d"/>
    <n v="3"/>
    <s v="6 cylinders"/>
    <s v="gas"/>
    <n v="20856"/>
    <s v="other"/>
    <s v="rwd"/>
    <s v="pickup"/>
    <s v="white"/>
  </r>
  <r>
    <n v="7314854462"/>
    <n v="30590"/>
    <x v="2"/>
    <x v="3"/>
    <s v="tacoma double cab sr5"/>
    <n v="3"/>
    <s v="4 cylinders"/>
    <s v="other"/>
    <n v="30176"/>
    <s v="other"/>
    <s v="4wd"/>
    <s v="pickup"/>
    <s v="red"/>
  </r>
  <r>
    <n v="7314811916"/>
    <n v="32990"/>
    <x v="9"/>
    <x v="4"/>
    <s v="wrangler sport suv 2d"/>
    <n v="3"/>
    <s v="8 cylinders"/>
    <s v="gas"/>
    <n v="20581"/>
    <s v="other"/>
    <s v="4wd"/>
    <s v="SUV"/>
    <s v="silver"/>
  </r>
  <r>
    <n v="7314811909"/>
    <n v="38990"/>
    <x v="9"/>
    <x v="0"/>
    <s v="f150 supercrew cab xlt"/>
    <n v="3"/>
    <s v="6 cylinders"/>
    <s v="gas"/>
    <n v="12231"/>
    <s v="other"/>
    <s v="4wd"/>
    <s v="pickup"/>
    <s v="white"/>
  </r>
  <r>
    <n v="7314584296"/>
    <n v="22590"/>
    <x v="6"/>
    <x v="6"/>
    <s v="1500 regular cab tradesman"/>
    <n v="3"/>
    <s v="8 cylinders"/>
    <s v="gas"/>
    <n v="39508"/>
    <s v="other"/>
    <s v="rwd"/>
    <s v="pickup"/>
    <s v="white"/>
  </r>
  <r>
    <n v="7314584315"/>
    <n v="31590"/>
    <x v="9"/>
    <x v="7"/>
    <s v="mx-5 miata club"/>
    <n v="3"/>
    <s v="4 cylinders"/>
    <s v="gas"/>
    <n v="2195"/>
    <s v="other"/>
    <s v="rwd"/>
    <s v="other"/>
    <s v="red"/>
  </r>
  <r>
    <n v="7314584322"/>
    <n v="27990"/>
    <x v="9"/>
    <x v="0"/>
    <s v="ranger supercab xl pickup"/>
    <n v="3"/>
    <s v="4 cylinders"/>
    <s v="gas"/>
    <n v="10688"/>
    <s v="other"/>
    <s v="4wd"/>
    <s v="pickup"/>
    <s v="white"/>
  </r>
  <r>
    <n v="7314584291"/>
    <n v="31590"/>
    <x v="3"/>
    <x v="8"/>
    <s v="xt4 sport suv 4d"/>
    <n v="3"/>
    <s v="4 cylinders"/>
    <s v="other"/>
    <n v="12102"/>
    <s v="other"/>
    <s v="fwd"/>
    <s v="hatchback"/>
    <s v="black"/>
  </r>
  <r>
    <n v="7314560853"/>
    <n v="19900"/>
    <x v="10"/>
    <x v="0"/>
    <s v="f250 super duty"/>
    <n v="3"/>
    <s v="8 cylinders"/>
    <s v="diesel"/>
    <n v="88000"/>
    <s v="automatic"/>
    <s v="4wd"/>
    <s v="pickup"/>
    <s v="blue"/>
  </r>
  <r>
    <n v="7313857831"/>
    <n v="16590"/>
    <x v="2"/>
    <x v="4"/>
    <s v="renegade sport suv 4d"/>
    <n v="3"/>
    <s v="4 cylinders"/>
    <s v="gas"/>
    <n v="35835"/>
    <s v="other"/>
    <s v="4wd"/>
    <s v="other"/>
    <s v="red"/>
  </r>
  <r>
    <n v="7313857767"/>
    <n v="26990"/>
    <x v="2"/>
    <x v="0"/>
    <s v="f150 regular cab xl pickup"/>
    <n v="3"/>
    <s v="6 cylinders"/>
    <s v="gas"/>
    <n v="14230"/>
    <s v="other"/>
    <s v="4wd"/>
    <s v="pickup"/>
    <s v="black"/>
  </r>
  <r>
    <n v="7313857701"/>
    <n v="25590"/>
    <x v="11"/>
    <x v="1"/>
    <s v="sierra 1500 regular cab"/>
    <n v="3"/>
    <s v="6 cylinders"/>
    <s v="other"/>
    <n v="35290"/>
    <s v="other"/>
    <s v="4wd"/>
    <s v="pickup"/>
    <s v="white"/>
  </r>
  <r>
    <n v="7313406529"/>
    <n v="14000"/>
    <x v="1"/>
    <x v="9"/>
    <s v="odyssey"/>
    <n v="4"/>
    <s v="6 cylinders"/>
    <s v="gas"/>
    <n v="95000"/>
    <s v="automatic"/>
    <s v="fwd"/>
    <s v="mini-van"/>
    <s v="silver"/>
  </r>
  <r>
    <n v="7313319521"/>
    <n v="34990"/>
    <x v="8"/>
    <x v="0"/>
    <s v="mustang gt premium"/>
    <n v="3"/>
    <s v="8 cylinders"/>
    <s v="gas"/>
    <n v="18650"/>
    <s v="other"/>
    <s v="rwd"/>
    <s v="other"/>
    <s v="black"/>
  </r>
  <r>
    <n v="7312847466"/>
    <n v="22500"/>
    <x v="12"/>
    <x v="0"/>
    <s v="f450"/>
    <n v="3"/>
    <s v="8 cylinders"/>
    <s v="diesel"/>
    <n v="144700"/>
    <s v="manual"/>
    <s v="rwd"/>
    <s v="truck"/>
    <s v="white"/>
  </r>
  <r>
    <n v="7312799035"/>
    <n v="31990"/>
    <x v="0"/>
    <x v="3"/>
    <s v="tundra double cab pickup"/>
    <n v="3"/>
    <s v="8 cylinders"/>
    <s v="gas"/>
    <n v="55068"/>
    <s v="other"/>
    <s v="4wd"/>
    <s v="pickup"/>
    <s v="grey"/>
  </r>
  <r>
    <n v="7312754093"/>
    <n v="29990"/>
    <x v="7"/>
    <x v="2"/>
    <s v="silverado 1500 double"/>
    <n v="3"/>
    <s v="8 cylinders"/>
    <s v="gas"/>
    <n v="26129"/>
    <s v="other"/>
    <s v="4wd"/>
    <s v="pickup"/>
    <s v="brown"/>
  </r>
  <r>
    <n v="7312313815"/>
    <n v="33990"/>
    <x v="6"/>
    <x v="4"/>
    <s v="wrangler unlimited sahara"/>
    <n v="3"/>
    <s v="6 cylinders"/>
    <s v="other"/>
    <n v="34152"/>
    <s v="other"/>
    <s v="4wd"/>
    <s v="SUV"/>
    <s v="white"/>
  </r>
  <r>
    <n v="7312144944"/>
    <n v="15000"/>
    <x v="6"/>
    <x v="10"/>
    <s v="charger rt 4dr sedan"/>
    <n v="4"/>
    <s v="8 cylinders"/>
    <s v="gas"/>
    <n v="90000"/>
    <s v="automatic"/>
    <s v="rwd"/>
    <s v="sedan"/>
    <s v="grey"/>
  </r>
  <r>
    <n v="7311960895"/>
    <n v="26590"/>
    <x v="9"/>
    <x v="9"/>
    <s v="civic si coupe 2d"/>
    <n v="3"/>
    <s v="4 cylinders"/>
    <s v="gas"/>
    <n v="9954"/>
    <s v="other"/>
    <s v="fwd"/>
    <s v="coupe"/>
    <s v="silver"/>
  </r>
  <r>
    <n v="7311818339"/>
    <n v="18590"/>
    <x v="8"/>
    <x v="9"/>
    <s v="civic lx sedan 4d"/>
    <n v="3"/>
    <s v="4 cylinders"/>
    <s v="gas"/>
    <n v="28942"/>
    <s v="other"/>
    <s v="fwd"/>
    <s v="sedan"/>
    <s v="white"/>
  </r>
  <r>
    <n v="7311818189"/>
    <n v="29590"/>
    <x v="6"/>
    <x v="0"/>
    <s v="expedition xlt sport"/>
    <n v="3"/>
    <s v="6 cylinders"/>
    <s v="gas"/>
    <n v="70760"/>
    <s v="other"/>
    <s v="4wd"/>
    <s v="SUV"/>
    <s v="blue"/>
  </r>
  <r>
    <n v="7311818157"/>
    <n v="21590"/>
    <x v="8"/>
    <x v="9"/>
    <s v="civic ex sedan 4d"/>
    <n v="3"/>
    <s v="4 cylinders"/>
    <s v="gas"/>
    <n v="7885"/>
    <s v="other"/>
    <s v="fwd"/>
    <s v="sedan"/>
    <s v="silver"/>
  </r>
  <r>
    <n v="7311409434"/>
    <n v="22590"/>
    <x v="0"/>
    <x v="0"/>
    <s v="f150 super cab xl pickup 4d"/>
    <n v="3"/>
    <s v="6 cylinders"/>
    <s v="other"/>
    <n v="14169"/>
    <s v="other"/>
    <s v="4wd"/>
    <s v="pickup"/>
    <s v="silver"/>
  </r>
  <r>
    <n v="7311351407"/>
    <n v="33990"/>
    <x v="9"/>
    <x v="4"/>
    <s v="wrangler sport suv 2d"/>
    <n v="3"/>
    <s v="6 cylinders"/>
    <s v="gas"/>
    <n v="9859"/>
    <s v="other"/>
    <s v="4wd"/>
    <s v="other"/>
    <s v="red"/>
  </r>
  <r>
    <n v="7311327726"/>
    <n v="29990"/>
    <x v="1"/>
    <x v="3"/>
    <s v="tacoma double cab pickup"/>
    <n v="3"/>
    <s v="6 cylinders"/>
    <s v="gas"/>
    <n v="43182"/>
    <s v="other"/>
    <s v="4wd"/>
    <s v="pickup"/>
    <s v="white"/>
  </r>
  <r>
    <n v="7311310782"/>
    <n v="37590"/>
    <x v="3"/>
    <x v="0"/>
    <s v="f150 supercrew cab xl"/>
    <n v="3"/>
    <s v="6 cylinders"/>
    <s v="gas"/>
    <n v="8663"/>
    <s v="other"/>
    <s v="4wd"/>
    <s v="pickup"/>
    <s v="black"/>
  </r>
  <r>
    <n v="7310644616"/>
    <n v="3000"/>
    <x v="10"/>
    <x v="11"/>
    <s v="town &amp; country"/>
    <n v="3"/>
    <s v="6 cylinders"/>
    <s v="gas"/>
    <n v="176144"/>
    <s v="automatic"/>
    <s v="fwd"/>
    <s v="mini-van"/>
    <s v="silver"/>
  </r>
  <r>
    <n v="7309271279"/>
    <n v="15990"/>
    <x v="2"/>
    <x v="3"/>
    <s v="Scion iM Hatchback 4D"/>
    <n v="3"/>
    <s v="4 cylinders"/>
    <s v="gas"/>
    <n v="29652"/>
    <s v="other"/>
    <s v="fwd"/>
    <s v="hatchback"/>
    <s v="blue"/>
  </r>
  <r>
    <n v="7309271051"/>
    <n v="20590"/>
    <x v="0"/>
    <x v="12"/>
    <s v="mdx sport utility 4d"/>
    <n v="3"/>
    <s v="6 cylinders"/>
    <s v="gas"/>
    <n v="77087"/>
    <s v="other"/>
    <s v="fwd"/>
    <s v="other"/>
    <s v="silver"/>
  </r>
  <r>
    <n v="7308779719"/>
    <n v="33990"/>
    <x v="6"/>
    <x v="6"/>
    <s v="1500 crew cab tradesman"/>
    <n v="3"/>
    <s v="8 cylinders"/>
    <s v="gas"/>
    <n v="17033"/>
    <s v="other"/>
    <s v="4wd"/>
    <s v="pickup"/>
    <s v="blue"/>
  </r>
  <r>
    <n v="7308779686"/>
    <n v="36590"/>
    <x v="3"/>
    <x v="1"/>
    <s v="sierra 1500 limited double"/>
    <n v="3"/>
    <s v="8 cylinders"/>
    <s v="gas"/>
    <n v="14222"/>
    <s v="other"/>
    <s v="4wd"/>
    <s v="pickup"/>
    <s v="blue"/>
  </r>
  <r>
    <n v="7308745779"/>
    <n v="29590"/>
    <x v="0"/>
    <x v="1"/>
    <s v="sierra 1500 extended cab slt"/>
    <n v="3"/>
    <s v="8 cylinders"/>
    <s v="gas"/>
    <n v="37888"/>
    <s v="other"/>
    <s v="4wd"/>
    <s v="pickup"/>
    <s v="silver"/>
  </r>
  <r>
    <n v="7308730136"/>
    <n v="40590"/>
    <x v="3"/>
    <x v="0"/>
    <s v="f250 super duty regular cab"/>
    <n v="3"/>
    <s v="8 cylinders"/>
    <s v="other"/>
    <n v="9313"/>
    <s v="other"/>
    <s v="4wd"/>
    <s v="pickup"/>
    <s v="white"/>
  </r>
  <r>
    <n v="7308365829"/>
    <n v="33990"/>
    <x v="8"/>
    <x v="4"/>
    <s v="wrangler unlimited willys"/>
    <n v="3"/>
    <s v="6 cylinders"/>
    <s v="gas"/>
    <n v="34636"/>
    <s v="other"/>
    <s v="4wd"/>
    <s v="other"/>
    <s v="white"/>
  </r>
  <r>
    <n v="7308255063"/>
    <n v="43990"/>
    <x v="3"/>
    <x v="4"/>
    <s v="wrangler unlimited sahara"/>
    <n v="3"/>
    <s v="6 cylinders"/>
    <s v="gas"/>
    <n v="4362"/>
    <s v="other"/>
    <s v="4wd"/>
    <s v="SUV"/>
    <s v="black"/>
  </r>
  <r>
    <n v="7308217002"/>
    <n v="38990"/>
    <x v="6"/>
    <x v="4"/>
    <s v="wrangler unlimited rubicon"/>
    <n v="3"/>
    <s v="6 cylinders"/>
    <s v="gas"/>
    <n v="20676"/>
    <s v="other"/>
    <s v="4wd"/>
    <s v="other"/>
    <s v="red"/>
  </r>
  <r>
    <n v="7308216849"/>
    <n v="39590"/>
    <x v="8"/>
    <x v="4"/>
    <s v="wrangler unlimited all new"/>
    <n v="3"/>
    <s v="6 cylinders"/>
    <s v="gas"/>
    <n v="21893"/>
    <s v="other"/>
    <s v="4wd"/>
    <s v="SUV"/>
    <s v="silver"/>
  </r>
  <r>
    <n v="7307730503"/>
    <n v="9500"/>
    <x v="13"/>
    <x v="11"/>
    <s v="town &amp; country"/>
    <n v="4"/>
    <s v="6 cylinders"/>
    <s v="gas"/>
    <n v="30376"/>
    <s v="automatic"/>
    <s v="fwd"/>
    <s v="mini-van"/>
    <s v="blue"/>
  </r>
  <r>
    <n v="7307218858"/>
    <n v="28590"/>
    <x v="8"/>
    <x v="1"/>
    <s v="acadia sle-2 sport utility"/>
    <n v="3"/>
    <s v="6 cylinders"/>
    <s v="gas"/>
    <n v="20736"/>
    <s v="other"/>
    <s v="fwd"/>
    <s v="SUV"/>
    <s v="white"/>
  </r>
  <r>
    <n v="7307164168"/>
    <n v="16590"/>
    <x v="0"/>
    <x v="13"/>
    <s v="mkz sedan 4d"/>
    <n v="3"/>
    <s v="4 cylinders"/>
    <s v="gas"/>
    <n v="61087"/>
    <s v="other"/>
    <s v="fwd"/>
    <s v="sedan"/>
    <s v="red"/>
  </r>
  <r>
    <n v="7307164193"/>
    <n v="28990"/>
    <x v="6"/>
    <x v="1"/>
    <s v="acadia slt-1 sport utility"/>
    <n v="3"/>
    <s v="6 cylinders"/>
    <s v="gas"/>
    <n v="18041"/>
    <s v="other"/>
    <s v="fwd"/>
    <s v="SUV"/>
    <s v="white"/>
  </r>
  <r>
    <n v="7307142186"/>
    <n v="20590"/>
    <x v="6"/>
    <x v="13"/>
    <s v="mkz premiere sedan 4d"/>
    <n v="3"/>
    <s v="4 cylinders"/>
    <s v="gas"/>
    <n v="36436"/>
    <s v="other"/>
    <s v="fwd"/>
    <s v="sedan"/>
    <s v="black"/>
  </r>
  <r>
    <n v="7306701617"/>
    <n v="26990"/>
    <x v="11"/>
    <x v="14"/>
    <s v="nx 200t sport utility 4d"/>
    <n v="3"/>
    <s v="4 cylinders"/>
    <s v="gas"/>
    <n v="29738"/>
    <s v="other"/>
    <s v="fwd"/>
    <s v="hatchback"/>
    <s v="red"/>
  </r>
  <r>
    <n v="7306676175"/>
    <n v="26990"/>
    <x v="2"/>
    <x v="14"/>
    <s v="nx 200t sport utility 4d"/>
    <n v="3"/>
    <s v="4 cylinders"/>
    <s v="gas"/>
    <n v="31363"/>
    <s v="other"/>
    <s v="fwd"/>
    <s v="hatchback"/>
    <s v="white"/>
  </r>
  <r>
    <n v="7306407989"/>
    <n v="17500"/>
    <x v="14"/>
    <x v="3"/>
    <s v="fj cruiser"/>
    <n v="3"/>
    <s v="6 cylinders"/>
    <s v="gas"/>
    <n v="201300"/>
    <s v="manual"/>
    <s v="4wd"/>
    <s v="offroad"/>
    <s v="black"/>
  </r>
  <r>
    <n v="7306259907"/>
    <n v="6000"/>
    <x v="15"/>
    <x v="15"/>
    <s v="e320 cdi"/>
    <n v="3"/>
    <s v="6 cylinders"/>
    <s v="diesel"/>
    <n v="124000"/>
    <s v="automatic"/>
    <s v="rwd"/>
    <s v="sedan"/>
    <s v="blue"/>
  </r>
  <r>
    <n v="7305672709"/>
    <n v="38990"/>
    <x v="8"/>
    <x v="2"/>
    <s v="express cargo van"/>
    <n v="5"/>
    <s v="6 cylinders"/>
    <s v="gas"/>
    <n v="68472"/>
    <s v="automatic"/>
    <s v="rwd"/>
    <s v="van"/>
    <s v="white"/>
  </r>
  <r>
    <n v="7305672266"/>
    <n v="33990"/>
    <x v="3"/>
    <x v="2"/>
    <s v="express cargo van"/>
    <n v="5"/>
    <s v="6 cylinders"/>
    <s v="gas"/>
    <n v="69125"/>
    <s v="automatic"/>
    <s v="rwd"/>
    <s v="van"/>
    <s v="white"/>
  </r>
  <r>
    <n v="7305672252"/>
    <n v="33590"/>
    <x v="8"/>
    <x v="2"/>
    <s v="express cargo van"/>
    <n v="5"/>
    <s v="6 cylinders"/>
    <s v="gas"/>
    <n v="66555"/>
    <s v="automatic"/>
    <s v="rwd"/>
    <s v="van"/>
    <s v="white"/>
  </r>
  <r>
    <n v="7305666455"/>
    <n v="38990"/>
    <x v="9"/>
    <x v="16"/>
    <s v="qx60 luxe sport utility"/>
    <n v="3"/>
    <s v="6 cylinders"/>
    <s v="gas"/>
    <n v="5279"/>
    <s v="other"/>
    <s v="fwd"/>
    <s v="other"/>
    <s v="black"/>
  </r>
  <r>
    <n v="7305186870"/>
    <n v="18590"/>
    <x v="8"/>
    <x v="17"/>
    <s v="sonata sel sedan 4d"/>
    <n v="3"/>
    <s v="4 cylinders"/>
    <s v="gas"/>
    <n v="22075"/>
    <s v="other"/>
    <s v="fwd"/>
    <s v="sedan"/>
    <s v="white"/>
  </r>
  <r>
    <n v="7305150004"/>
    <n v="14990"/>
    <x v="2"/>
    <x v="3"/>
    <s v="Scion iM Hatchback 4D"/>
    <n v="3"/>
    <s v="4 cylinders"/>
    <s v="gas"/>
    <n v="65203"/>
    <s v="other"/>
    <s v="fwd"/>
    <s v="hatchback"/>
    <s v="red"/>
  </r>
  <r>
    <n v="7305149985"/>
    <n v="39990"/>
    <x v="9"/>
    <x v="12"/>
    <s v="mdx sh-awd sport utility"/>
    <n v="3"/>
    <s v="6 cylinders"/>
    <s v="gas"/>
    <n v="1237"/>
    <s v="other"/>
    <s v="awd"/>
    <s v="other"/>
    <s v="white"/>
  </r>
  <r>
    <n v="7304785580"/>
    <n v="4000"/>
    <x v="16"/>
    <x v="4"/>
    <s v="grand cherokee laredo"/>
    <n v="3"/>
    <s v="6 cylinders"/>
    <s v="gas"/>
    <n v="281000"/>
    <s v="automatic"/>
    <s v="rwd"/>
    <s v="SUV"/>
    <s v="black"/>
  </r>
  <r>
    <n v="7304685581"/>
    <n v="32990"/>
    <x v="3"/>
    <x v="4"/>
    <s v="wrangler sport suv 2d"/>
    <n v="3"/>
    <s v="6 cylinders"/>
    <s v="other"/>
    <n v="1423"/>
    <s v="other"/>
    <s v="4wd"/>
    <s v="SUV"/>
    <s v="yellow"/>
  </r>
  <r>
    <n v="7304685502"/>
    <n v="27590"/>
    <x v="1"/>
    <x v="4"/>
    <s v="wrangler unlimited sport"/>
    <n v="3"/>
    <s v="6 cylinders"/>
    <s v="gas"/>
    <n v="52172"/>
    <s v="other"/>
    <s v="4wd"/>
    <s v="SUV"/>
    <s v="black"/>
  </r>
  <r>
    <n v="7304646033"/>
    <n v="18590"/>
    <x v="6"/>
    <x v="3"/>
    <s v="camry le sedan 4d"/>
    <n v="3"/>
    <s v="6 cylinders"/>
    <s v="gas"/>
    <n v="30223"/>
    <s v="other"/>
    <s v="fwd"/>
    <s v="sedan"/>
    <s v="silver"/>
  </r>
  <r>
    <n v="7304184221"/>
    <n v="40990"/>
    <x v="6"/>
    <x v="4"/>
    <s v="wrangler unlimited rubicon"/>
    <n v="3"/>
    <s v="6 cylinders"/>
    <s v="other"/>
    <n v="30092"/>
    <s v="other"/>
    <s v="4wd"/>
    <s v="other"/>
    <s v="black"/>
  </r>
  <r>
    <n v="7304158673"/>
    <n v="33590"/>
    <x v="6"/>
    <x v="4"/>
    <s v="wrangler unlimited sport"/>
    <n v="3"/>
    <s v="6 cylinders"/>
    <s v="gas"/>
    <n v="37919"/>
    <s v="other"/>
    <s v="4wd"/>
    <s v="SUV"/>
    <s v="black"/>
  </r>
  <r>
    <n v="7304134738"/>
    <n v="31590"/>
    <x v="6"/>
    <x v="4"/>
    <s v="wrangler unlimited sport"/>
    <n v="3"/>
    <s v="6 cylinders"/>
    <s v="gas"/>
    <n v="35391"/>
    <s v="other"/>
    <s v="4wd"/>
    <s v="SUV"/>
    <s v="black"/>
  </r>
  <r>
    <n v="7304111898"/>
    <n v="30990"/>
    <x v="6"/>
    <x v="4"/>
    <s v="wrangler unlimited sport"/>
    <n v="3"/>
    <s v="6 cylinders"/>
    <s v="gas"/>
    <n v="43039"/>
    <s v="other"/>
    <s v="4wd"/>
    <s v="SUV"/>
    <s v="silver"/>
  </r>
  <r>
    <n v="7303661350"/>
    <n v="20590"/>
    <x v="8"/>
    <x v="11"/>
    <s v="300 limited sedan 4d"/>
    <n v="3"/>
    <s v="6 cylinders"/>
    <s v="gas"/>
    <n v="71021"/>
    <s v="other"/>
    <s v="rwd"/>
    <s v="sedan"/>
    <s v="black"/>
  </r>
  <r>
    <n v="7303236380"/>
    <n v="26990"/>
    <x v="8"/>
    <x v="1"/>
    <s v="acadia sle-2 sport utility"/>
    <n v="3"/>
    <s v="6 cylinders"/>
    <s v="gas"/>
    <n v="26514"/>
    <s v="other"/>
    <s v="fwd"/>
    <s v="SUV"/>
    <s v="white"/>
  </r>
  <r>
    <n v="7303130875"/>
    <n v="36590"/>
    <x v="9"/>
    <x v="1"/>
    <s v="acadia denali sport utility"/>
    <n v="3"/>
    <s v="6 cylinders"/>
    <s v="gas"/>
    <n v="33026"/>
    <s v="other"/>
    <s v="fwd"/>
    <s v="SUV"/>
    <s v="black"/>
  </r>
  <r>
    <n v="7303065930"/>
    <n v="30990"/>
    <x v="9"/>
    <x v="1"/>
    <s v="acadia slt sport utility 4d"/>
    <n v="3"/>
    <s v="6 cylinders"/>
    <s v="gas"/>
    <n v="35200"/>
    <s v="other"/>
    <s v="fwd"/>
    <s v="SUV"/>
    <s v="white"/>
  </r>
  <r>
    <n v="7303065864"/>
    <n v="24590"/>
    <x v="8"/>
    <x v="13"/>
    <s v="mkz select sedan 4d"/>
    <n v="3"/>
    <s v="4 cylinders"/>
    <s v="gas"/>
    <n v="16081"/>
    <s v="automatic"/>
    <s v="fwd"/>
    <s v="sedan"/>
    <s v="white"/>
  </r>
  <r>
    <n v="7302597055"/>
    <n v="23990"/>
    <x v="11"/>
    <x v="14"/>
    <s v="nx 200t sport utility 4d"/>
    <n v="3"/>
    <s v="4 cylinders"/>
    <s v="other"/>
    <n v="48462"/>
    <s v="other"/>
    <s v="fwd"/>
    <s v="hatchback"/>
    <s v="silver"/>
  </r>
  <r>
    <n v="7302537601"/>
    <n v="25590"/>
    <x v="9"/>
    <x v="18"/>
    <s v="encore gx select sport"/>
    <n v="3"/>
    <s v="4 cylinders"/>
    <s v="gas"/>
    <n v="1113"/>
    <s v="automatic"/>
    <s v="fwd"/>
    <s v="SUV"/>
    <s v="red"/>
  </r>
  <r>
    <n v="7302327214"/>
    <n v="19000"/>
    <x v="6"/>
    <x v="19"/>
    <s v="forester"/>
    <n v="5"/>
    <s v="4 cylinders"/>
    <s v="gas"/>
    <n v="22700"/>
    <s v="automatic"/>
    <s v="fwd"/>
    <s v="SUV"/>
    <s v="red"/>
  </r>
  <r>
    <n v="7302108846"/>
    <n v="17590"/>
    <x v="11"/>
    <x v="20"/>
    <s v="s60 t5 premier sedan 4d"/>
    <n v="3"/>
    <s v="4 cylinders"/>
    <s v="gas"/>
    <n v="63512"/>
    <s v="automatic"/>
    <s v="fwd"/>
    <s v="sedan"/>
    <s v="blue"/>
  </r>
  <r>
    <n v="7302062793"/>
    <n v="36590"/>
    <x v="9"/>
    <x v="20"/>
    <s v="s60 t6 r-design sedan 4d"/>
    <n v="3"/>
    <s v="4 cylinders"/>
    <s v="gas"/>
    <n v="18506"/>
    <s v="other"/>
    <s v="fwd"/>
    <s v="sedan"/>
    <s v="blue"/>
  </r>
  <r>
    <n v="7302043460"/>
    <n v="35990"/>
    <x v="9"/>
    <x v="20"/>
    <s v="s60 t6 inscription sedan"/>
    <n v="3"/>
    <s v="4 cylinders"/>
    <s v="other"/>
    <n v="11878"/>
    <s v="other"/>
    <s v="fwd"/>
    <s v="sedan"/>
    <s v="blue"/>
  </r>
  <r>
    <n v="7302000016"/>
    <n v="38590"/>
    <x v="3"/>
    <x v="20"/>
    <s v="s60 t8 r-design sedan 4d"/>
    <n v="3"/>
    <s v="4 cylinders"/>
    <s v="gas"/>
    <n v="14054"/>
    <s v="automatic"/>
    <s v="fwd"/>
    <s v="sedan"/>
    <s v="black"/>
  </r>
  <r>
    <n v="7301673626"/>
    <n v="29590"/>
    <x v="8"/>
    <x v="13"/>
    <s v="continental select sedan"/>
    <n v="3"/>
    <s v="6 cylinders"/>
    <s v="other"/>
    <n v="33047"/>
    <s v="automatic"/>
    <s v="fwd"/>
    <s v="sedan"/>
    <s v="white"/>
  </r>
  <r>
    <n v="7301673609"/>
    <n v="32590"/>
    <x v="8"/>
    <x v="21"/>
    <s v="romeo stelvio sport suv 4d"/>
    <n v="3"/>
    <s v="4 cylinders"/>
    <s v="other"/>
    <n v="14863"/>
    <s v="other"/>
    <s v="rwd"/>
    <s v="hatchback"/>
    <s v="blue"/>
  </r>
  <r>
    <n v="7301647209"/>
    <n v="27590"/>
    <x v="8"/>
    <x v="16"/>
    <s v="qx60 3.5 sport utility"/>
    <n v="3"/>
    <s v="6 cylinders"/>
    <s v="gas"/>
    <n v="41119"/>
    <s v="automatic"/>
    <s v="4wd"/>
    <s v="SUV"/>
    <s v="blue"/>
  </r>
  <r>
    <n v="7301624602"/>
    <n v="38990"/>
    <x v="9"/>
    <x v="22"/>
    <s v="q5 45 tfsi premium plus"/>
    <n v="3"/>
    <s v="4 cylinders"/>
    <s v="gas"/>
    <n v="19067"/>
    <s v="other"/>
    <s v="awd"/>
    <s v="SUV"/>
    <s v="white"/>
  </r>
  <r>
    <n v="7316878036"/>
    <n v="21950"/>
    <x v="1"/>
    <x v="3"/>
    <s v="tacoma 4x4"/>
    <n v="4"/>
    <s v="4 cylinders"/>
    <s v="gas"/>
    <n v="143060"/>
    <s v="manual"/>
    <s v="4wd"/>
    <s v="truck"/>
    <s v="silver"/>
  </r>
  <r>
    <n v="7316874816"/>
    <n v="13950"/>
    <x v="4"/>
    <x v="3"/>
    <s v="tacoma"/>
    <n v="3"/>
    <s v="4 cylinders"/>
    <s v="gas"/>
    <n v="151060"/>
    <s v="automatic"/>
    <s v="rwd"/>
    <s v="truck"/>
    <s v="silver"/>
  </r>
  <r>
    <n v="7316873897"/>
    <n v="5900"/>
    <x v="12"/>
    <x v="0"/>
    <s v="F-350"/>
    <n v="3"/>
    <s v="8 cylinders"/>
    <s v="diesel"/>
    <n v="200000"/>
    <s v="automatic"/>
    <s v="rwd"/>
    <s v="truck"/>
    <s v="black"/>
  </r>
  <r>
    <n v="7316872263"/>
    <n v="12950"/>
    <x v="17"/>
    <x v="23"/>
    <s v="z4"/>
    <n v="4"/>
    <s v="6 cylinders"/>
    <s v="gas"/>
    <n v="69586"/>
    <s v="automatic"/>
    <s v="rwd"/>
    <s v="convertible"/>
    <s v="white"/>
  </r>
  <r>
    <n v="7316871664"/>
    <n v="18950"/>
    <x v="18"/>
    <x v="0"/>
    <s v="f150 lariat supercrew 4x4"/>
    <n v="3"/>
    <s v="8 cylinders"/>
    <s v="gas"/>
    <n v="151403"/>
    <s v="automatic"/>
    <s v="4wd"/>
    <s v="pickup"/>
    <s v="black"/>
  </r>
  <r>
    <n v="7316871204"/>
    <n v="6995"/>
    <x v="4"/>
    <x v="24"/>
    <s v="jetta sel"/>
    <n v="4"/>
    <s v="5 cylinders"/>
    <s v="gas"/>
    <n v="172752"/>
    <s v="automatic"/>
    <s v="fwd"/>
    <s v="sedan"/>
    <s v="black"/>
  </r>
  <r>
    <n v="7316870942"/>
    <n v="12500"/>
    <x v="14"/>
    <x v="0"/>
    <s v="ranger xlt"/>
    <n v="4"/>
    <s v="6 cylinders"/>
    <s v="gas"/>
    <n v="141345"/>
    <s v="automatic"/>
    <s v="rwd"/>
    <s v="truck"/>
    <s v="grey"/>
  </r>
  <r>
    <n v="7316870516"/>
    <n v="16950"/>
    <x v="15"/>
    <x v="3"/>
    <s v="tacoma double cab"/>
    <n v="3"/>
    <s v="6 cylinders"/>
    <s v="gas"/>
    <n v="156792"/>
    <s v="automatic"/>
    <s v="rwd"/>
    <s v="truck"/>
    <s v="white"/>
  </r>
  <r>
    <n v="7316870143"/>
    <n v="22950"/>
    <x v="7"/>
    <x v="0"/>
    <s v="f150 supercrew cab xlt"/>
    <n v="4"/>
    <s v="8 cylinders"/>
    <s v="gas"/>
    <n v="166380"/>
    <s v="automatic"/>
    <s v="4wd"/>
    <s v="truck"/>
    <s v="black"/>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46823E-AD36-BB44-B1DA-375B93AE6FA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R59:S71" firstHeaderRow="1" firstDataRow="1" firstDataCol="1"/>
  <pivotFields count="13">
    <pivotField dataField="1" showAll="0"/>
    <pivotField showAll="0"/>
    <pivotField showAll="0"/>
    <pivotField showAll="0"/>
    <pivotField showAll="0"/>
    <pivotField showAll="0"/>
    <pivotField showAll="0"/>
    <pivotField showAll="0"/>
    <pivotField showAll="0"/>
    <pivotField showAll="0"/>
    <pivotField showAll="0"/>
    <pivotField axis="axisRow" showAll="0">
      <items count="12">
        <item x="10"/>
        <item x="4"/>
        <item x="6"/>
        <item x="7"/>
        <item x="3"/>
        <item x="2"/>
        <item x="1"/>
        <item x="8"/>
        <item x="5"/>
        <item x="0"/>
        <item x="9"/>
        <item t="default"/>
      </items>
    </pivotField>
    <pivotField showAll="0"/>
  </pivotFields>
  <rowFields count="1">
    <field x="11"/>
  </rowFields>
  <rowItems count="12">
    <i>
      <x/>
    </i>
    <i>
      <x v="1"/>
    </i>
    <i>
      <x v="2"/>
    </i>
    <i>
      <x v="3"/>
    </i>
    <i>
      <x v="4"/>
    </i>
    <i>
      <x v="5"/>
    </i>
    <i>
      <x v="6"/>
    </i>
    <i>
      <x v="7"/>
    </i>
    <i>
      <x v="8"/>
    </i>
    <i>
      <x v="9"/>
    </i>
    <i>
      <x v="10"/>
    </i>
    <i t="grand">
      <x/>
    </i>
  </rowItems>
  <colItems count="1">
    <i/>
  </colItems>
  <dataFields count="1">
    <dataField name="Count of ID"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FCB0D4-28B1-A44F-86FE-972CB9C39F03}"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Type">
  <location ref="P7:Q19" firstHeaderRow="1" firstDataRow="1" firstDataCol="1"/>
  <pivotFields count="13">
    <pivotField dataField="1" showAll="0"/>
    <pivotField showAll="0"/>
    <pivotField showAll="0"/>
    <pivotField showAll="0"/>
    <pivotField showAll="0"/>
    <pivotField showAll="0"/>
    <pivotField showAll="0"/>
    <pivotField showAll="0"/>
    <pivotField showAll="0"/>
    <pivotField showAll="0"/>
    <pivotField showAll="0"/>
    <pivotField axis="axisRow" showAll="0" sortType="descending">
      <items count="12">
        <item x="10"/>
        <item x="4"/>
        <item x="6"/>
        <item x="7"/>
        <item x="3"/>
        <item x="2"/>
        <item x="1"/>
        <item x="8"/>
        <item x="5"/>
        <item x="0"/>
        <item x="9"/>
        <item t="default"/>
      </items>
      <autoSortScope>
        <pivotArea dataOnly="0" outline="0" fieldPosition="0">
          <references count="1">
            <reference field="4294967294" count="1" selected="0">
              <x v="0"/>
            </reference>
          </references>
        </pivotArea>
      </autoSortScope>
    </pivotField>
    <pivotField showAll="0"/>
  </pivotFields>
  <rowFields count="1">
    <field x="11"/>
  </rowFields>
  <rowItems count="12">
    <i>
      <x v="6"/>
    </i>
    <i>
      <x v="8"/>
    </i>
    <i>
      <x v="7"/>
    </i>
    <i>
      <x v="5"/>
    </i>
    <i>
      <x v="9"/>
    </i>
    <i>
      <x v="2"/>
    </i>
    <i>
      <x v="10"/>
    </i>
    <i>
      <x v="3"/>
    </i>
    <i>
      <x v="1"/>
    </i>
    <i>
      <x v="4"/>
    </i>
    <i>
      <x/>
    </i>
    <i t="grand">
      <x/>
    </i>
  </rowItems>
  <colItems count="1">
    <i/>
  </colItems>
  <dataFields count="1">
    <dataField name="Frequency" fld="0" subtotal="count" baseField="0" baseItem="0"/>
  </dataFields>
  <chartFormats count="1">
    <chartFormat chart="3" format="0"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ED1498-C60A-DC4B-80C1-28B8AA4DB405}" name="PivotTable1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43:P50" firstHeaderRow="1" firstDataRow="1" firstDataCol="1"/>
  <pivotFields count="13">
    <pivotField dataField="1" showAll="0"/>
    <pivotField axis="axisRow" showAll="0">
      <items count="9">
        <item x="0"/>
        <item x="1"/>
        <item x="2"/>
        <item x="3"/>
        <item x="4"/>
        <item x="5"/>
        <item x="6"/>
        <item x="7"/>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7">
    <i>
      <x v="1"/>
    </i>
    <i>
      <x v="2"/>
    </i>
    <i>
      <x v="3"/>
    </i>
    <i>
      <x v="4"/>
    </i>
    <i>
      <x v="5"/>
    </i>
    <i>
      <x v="6"/>
    </i>
    <i t="grand">
      <x/>
    </i>
  </rowItems>
  <colItems count="1">
    <i/>
  </colItems>
  <dataFields count="1">
    <dataField name="Price Frequency"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622E86C-BB97-C94C-B49A-E27A258299C4}"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O8:P15" firstHeaderRow="1" firstDataRow="1" firstDataCol="1"/>
  <pivotFields count="13">
    <pivotField showAll="0"/>
    <pivotField name="Price Intervals" axis="axisRow" dataField="1" showAll="0">
      <items count="9">
        <item x="0"/>
        <item x="1"/>
        <item x="2"/>
        <item x="3"/>
        <item x="4"/>
        <item x="5"/>
        <item x="6"/>
        <item x="7"/>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7">
    <i>
      <x v="1"/>
    </i>
    <i>
      <x v="2"/>
    </i>
    <i>
      <x v="3"/>
    </i>
    <i>
      <x v="4"/>
    </i>
    <i>
      <x v="5"/>
    </i>
    <i>
      <x v="6"/>
    </i>
    <i t="grand">
      <x/>
    </i>
  </rowItems>
  <colItems count="1">
    <i/>
  </colItems>
  <dataFields count="1">
    <dataField name="Price Frequency" fld="1" subtotal="count" baseField="0" baseItem="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A99EACE-039A-9340-A408-FE320E39AEE2}"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3:AI30" firstHeaderRow="1" firstDataRow="2" firstDataCol="1"/>
  <pivotFields count="13">
    <pivotField dataField="1" showAll="0"/>
    <pivotField showAll="0"/>
    <pivotField axis="axisCol" showAll="0">
      <items count="20">
        <item x="5"/>
        <item x="12"/>
        <item x="13"/>
        <item x="10"/>
        <item x="17"/>
        <item x="16"/>
        <item x="15"/>
        <item x="14"/>
        <item x="18"/>
        <item x="4"/>
        <item x="1"/>
        <item x="0"/>
        <item x="7"/>
        <item x="11"/>
        <item x="2"/>
        <item x="6"/>
        <item x="8"/>
        <item x="3"/>
        <item x="9"/>
        <item t="default"/>
      </items>
    </pivotField>
    <pivotField axis="axisRow" showAll="0">
      <items count="26">
        <item x="12"/>
        <item x="21"/>
        <item x="22"/>
        <item x="23"/>
        <item x="18"/>
        <item x="8"/>
        <item x="2"/>
        <item x="11"/>
        <item x="10"/>
        <item x="0"/>
        <item x="1"/>
        <item x="9"/>
        <item x="17"/>
        <item x="16"/>
        <item x="4"/>
        <item x="14"/>
        <item x="13"/>
        <item x="7"/>
        <item x="15"/>
        <item x="5"/>
        <item x="6"/>
        <item x="19"/>
        <item x="3"/>
        <item x="24"/>
        <item x="20"/>
        <item t="default"/>
      </items>
    </pivotField>
    <pivotField showAll="0"/>
    <pivotField showAll="0"/>
    <pivotField showAll="0"/>
    <pivotField showAll="0"/>
    <pivotField showAll="0"/>
    <pivotField showAll="0"/>
    <pivotField showAll="0"/>
    <pivotField showAll="0"/>
    <pivotField showAll="0"/>
  </pivotFields>
  <rowFields count="1">
    <field x="3"/>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Fields count="1">
    <field x="2"/>
  </colFields>
  <colItems count="20">
    <i>
      <x/>
    </i>
    <i>
      <x v="1"/>
    </i>
    <i>
      <x v="2"/>
    </i>
    <i>
      <x v="3"/>
    </i>
    <i>
      <x v="4"/>
    </i>
    <i>
      <x v="5"/>
    </i>
    <i>
      <x v="6"/>
    </i>
    <i>
      <x v="7"/>
    </i>
    <i>
      <x v="8"/>
    </i>
    <i>
      <x v="9"/>
    </i>
    <i>
      <x v="10"/>
    </i>
    <i>
      <x v="11"/>
    </i>
    <i>
      <x v="12"/>
    </i>
    <i>
      <x v="13"/>
    </i>
    <i>
      <x v="14"/>
    </i>
    <i>
      <x v="15"/>
    </i>
    <i>
      <x v="16"/>
    </i>
    <i>
      <x v="17"/>
    </i>
    <i>
      <x v="18"/>
    </i>
    <i t="grand">
      <x/>
    </i>
  </colItems>
  <dataFields count="1">
    <dataField name="Count of ID"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55B714C-9D69-E74C-A3D9-8443355EFD8A}" name="Table1" displayName="Table1" ref="A43:M143" totalsRowShown="0">
  <autoFilter ref="A43:M143" xr:uid="{B55B714C-9D69-E74C-A3D9-8443355EFD8A}"/>
  <tableColumns count="13">
    <tableColumn id="1" xr3:uid="{B858F424-5B92-6540-9D90-8816EA819C43}" name="ID"/>
    <tableColumn id="2" xr3:uid="{056894BC-8260-BE41-B757-819E37697EBE}" name="Price"/>
    <tableColumn id="3" xr3:uid="{32D1E508-C03F-3C44-A468-C2B8B7C3C34C}" name="Year"/>
    <tableColumn id="4" xr3:uid="{AA63A673-F2C6-6743-906B-685676127A3F}" name="Manufacturer"/>
    <tableColumn id="5" xr3:uid="{7EC2AA25-EFBB-564C-A433-A84395BD9518}" name="Model"/>
    <tableColumn id="6" xr3:uid="{1FFB7DE9-442F-104E-8973-4B28A1EEFB4C}" name="Condition"/>
    <tableColumn id="7" xr3:uid="{FAF3AF0E-0878-F942-86D1-C85279B1B2EE}" name="Cylinders"/>
    <tableColumn id="8" xr3:uid="{704D45EE-1251-BF4C-B7F2-F83580FC4308}" name="Fuel Type"/>
    <tableColumn id="9" xr3:uid="{F27C442E-D786-3246-BACF-D3AF57F88EE4}" name="Odometer"/>
    <tableColumn id="10" xr3:uid="{8A040DD4-18C2-CB41-8198-12A02E80FC93}" name="Transmission"/>
    <tableColumn id="11" xr3:uid="{C7F593E7-6C02-7340-BFC0-A044987CE349}" name="Drive"/>
    <tableColumn id="12" xr3:uid="{001964FA-B7AC-4A4F-808B-60227CD8760C}" name="Type"/>
    <tableColumn id="13" xr3:uid="{64C64F26-E489-1542-A731-AB5E366AE65B}" name="Color"/>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0B94E0D-9B4F-BB42-967E-2EAB1883FC26}" name="Table13" displayName="Table13" ref="A35:M135" totalsRowShown="0">
  <autoFilter ref="A35:M135" xr:uid="{D0B94E0D-9B4F-BB42-967E-2EAB1883FC26}"/>
  <tableColumns count="13">
    <tableColumn id="1" xr3:uid="{40EC37A4-0645-AF4E-820B-CB8CF2257384}" name="ID"/>
    <tableColumn id="2" xr3:uid="{0C6087C8-0CFB-1442-8C7B-3DAD149E07B2}" name="Price"/>
    <tableColumn id="3" xr3:uid="{155F05A0-7D98-3D46-89D1-FF8FDE3B1047}" name="Year"/>
    <tableColumn id="4" xr3:uid="{5106B535-A810-AC41-92F8-F3F7D5FF22DC}" name="Manufacturer"/>
    <tableColumn id="5" xr3:uid="{AEA7EEFE-C84F-344A-9115-E830D44671B6}" name="Model"/>
    <tableColumn id="6" xr3:uid="{693BB676-2CEF-EC47-8409-CD3D786876F6}" name="Condition"/>
    <tableColumn id="7" xr3:uid="{08BAC728-E51C-B743-9421-4435545008C4}" name="Cylinders"/>
    <tableColumn id="8" xr3:uid="{8B611188-EC8E-6D4B-9E85-E94A40D946EC}" name="Fuel Type"/>
    <tableColumn id="9" xr3:uid="{8BBA1E39-5090-BF4B-A810-0F09F27CC266}" name="Odometer"/>
    <tableColumn id="10" xr3:uid="{3E4EE7BE-5BBC-6B40-89AD-94D9349DD9D3}" name="Transmission"/>
    <tableColumn id="11" xr3:uid="{39ADCE17-3EA3-0244-BD0C-7304FDCBA7D3}" name="Drive"/>
    <tableColumn id="12" xr3:uid="{90B6782E-8FE8-474E-BFA5-8AE06884F354}" name="Type"/>
    <tableColumn id="13" xr3:uid="{48B77EB7-F7CF-A340-A556-4E010A2AB9AB}" name="Color"/>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527294F-F67D-8D4D-B3E8-F2F211ABFB87}" name="Table134" displayName="Table134" ref="A43:M143" totalsRowShown="0">
  <autoFilter ref="A43:M143" xr:uid="{4527294F-F67D-8D4D-B3E8-F2F211ABFB87}"/>
  <tableColumns count="13">
    <tableColumn id="1" xr3:uid="{67A5F803-45E8-1642-9515-8794BAAB7A7A}" name="ID"/>
    <tableColumn id="2" xr3:uid="{4AE7D31D-F1AE-CE45-A276-8F6A4F5CDFF1}" name="Price"/>
    <tableColumn id="3" xr3:uid="{BEDD4577-AFDB-744F-9243-12E770E26F9B}" name="Year"/>
    <tableColumn id="4" xr3:uid="{2748C739-80B9-8E42-9E14-2A85C9EA7F4D}" name="Manufacturer"/>
    <tableColumn id="5" xr3:uid="{6017AC99-F181-AF4E-899A-E57877530809}" name="Model"/>
    <tableColumn id="6" xr3:uid="{631B393A-5250-B048-9661-F82E311B5D2E}" name="Condition"/>
    <tableColumn id="7" xr3:uid="{4E641354-2B19-C64F-98A6-E3623AE265D4}" name="Cylinders"/>
    <tableColumn id="8" xr3:uid="{5268698D-44CC-AE48-91CF-776DE78C4617}" name="Fuel Type"/>
    <tableColumn id="9" xr3:uid="{8448F692-8800-9D43-A3AD-48BD033DA00F}" name="Odometer"/>
    <tableColumn id="10" xr3:uid="{9D4F9563-288C-1147-ADA1-1F514F985D1A}" name="Transmission"/>
    <tableColumn id="11" xr3:uid="{7079A62A-6918-0C4A-8FF9-A4563B91C656}" name="Drive"/>
    <tableColumn id="12" xr3:uid="{A2C7A5DF-F202-3844-A2EA-D0EE08CDB5CB}" name="Type"/>
    <tableColumn id="13" xr3:uid="{0DF197AD-DC17-6F45-85DA-4F9CF272CBA0}" name="Colo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7CBFB31-ADF8-9242-9C9C-C88004D86F38}" name="Table1345" displayName="Table1345" ref="A34:M134" totalsRowShown="0">
  <autoFilter ref="A34:M134" xr:uid="{F7CBFB31-ADF8-9242-9C9C-C88004D86F38}"/>
  <tableColumns count="13">
    <tableColumn id="1" xr3:uid="{56108E3C-AB94-FF4D-AAA3-A9036F53BD42}" name="ID"/>
    <tableColumn id="2" xr3:uid="{3B56E19F-53FB-314C-873C-BDB0BEC188CE}" name="Price"/>
    <tableColumn id="3" xr3:uid="{F8E09F31-B3DE-DF40-A6D2-B461D36D80F0}" name="Year"/>
    <tableColumn id="4" xr3:uid="{52BCA9E3-9C6C-1042-A9D7-D66BCBBBC899}" name="Manufacturer"/>
    <tableColumn id="5" xr3:uid="{120B16DF-A037-C84C-AF6E-0F91E638C7DA}" name="Model"/>
    <tableColumn id="6" xr3:uid="{D0C0CA62-8A96-A44A-8BC5-80567B9A9BF0}" name="Condition"/>
    <tableColumn id="7" xr3:uid="{07A45E48-FB5A-A246-BC67-1B43AC755A75}" name="Cylinders"/>
    <tableColumn id="8" xr3:uid="{73FFA206-4A06-3C4D-9229-5191B7FEB2B3}" name="Fuel Type"/>
    <tableColumn id="9" xr3:uid="{CBF6247D-FCBF-7843-A342-E362298CC200}" name="Odometer"/>
    <tableColumn id="10" xr3:uid="{6622D40B-21DB-E246-BA20-9C9B43FE99A3}" name="Transmission"/>
    <tableColumn id="11" xr3:uid="{E43194BE-4CA2-F944-B7E1-69F516A6F701}" name="Drive"/>
    <tableColumn id="12" xr3:uid="{8B7ACEF8-DBF3-174D-A56B-2721359E41A0}" name="Type"/>
    <tableColumn id="13" xr3:uid="{522FD820-2F62-1A45-A487-0EFDE27C35ED}" name="Color"/>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43"/>
  <sheetViews>
    <sheetView topLeftCell="A12" zoomScale="80" zoomScaleNormal="80" workbookViewId="0">
      <selection activeCell="Q52" sqref="Q52"/>
    </sheetView>
  </sheetViews>
  <sheetFormatPr baseColWidth="10" defaultColWidth="11.1640625" defaultRowHeight="16" x14ac:dyDescent="0.2"/>
  <cols>
    <col min="1" max="1" width="30.83203125" bestFit="1" customWidth="1"/>
    <col min="2" max="2" width="13.1640625" customWidth="1"/>
    <col min="3" max="3" width="20.1640625" bestFit="1" customWidth="1"/>
    <col min="4" max="4" width="14.6640625" bestFit="1" customWidth="1"/>
    <col min="5" max="5" width="24.5" bestFit="1" customWidth="1"/>
    <col min="6" max="6" width="15" bestFit="1" customWidth="1"/>
    <col min="7" max="7" width="15.1640625" bestFit="1" customWidth="1"/>
    <col min="8" max="8" width="15.5" bestFit="1" customWidth="1"/>
    <col min="9" max="9" width="12" bestFit="1" customWidth="1"/>
    <col min="10" max="10" width="14.5" bestFit="1" customWidth="1"/>
    <col min="13" max="13" width="11.6640625" customWidth="1"/>
    <col min="18" max="18" width="13.6640625" bestFit="1" customWidth="1"/>
    <col min="19" max="19" width="10.6640625" bestFit="1" customWidth="1"/>
  </cols>
  <sheetData>
    <row r="1" spans="1:11" x14ac:dyDescent="0.2">
      <c r="A1" s="1" t="s">
        <v>181</v>
      </c>
    </row>
    <row r="2" spans="1:11" x14ac:dyDescent="0.2">
      <c r="A2" s="2"/>
      <c r="B2" s="3"/>
      <c r="C2" s="3"/>
      <c r="D2" s="3"/>
      <c r="E2" s="3"/>
      <c r="F2" s="3"/>
      <c r="G2" s="3"/>
      <c r="H2" s="3"/>
      <c r="I2" s="3"/>
      <c r="J2" s="3"/>
      <c r="K2" s="3"/>
    </row>
    <row r="3" spans="1:11" x14ac:dyDescent="0.2">
      <c r="A3" s="6"/>
    </row>
    <row r="4" spans="1:11" x14ac:dyDescent="0.2">
      <c r="A4" s="33" t="s">
        <v>166</v>
      </c>
      <c r="B4" s="33"/>
      <c r="C4" s="33"/>
      <c r="D4" s="33"/>
      <c r="E4" s="33"/>
      <c r="F4" s="33"/>
      <c r="G4" s="33"/>
      <c r="H4" s="33"/>
    </row>
    <row r="5" spans="1:11" x14ac:dyDescent="0.2">
      <c r="A5" s="33"/>
      <c r="B5" s="33"/>
      <c r="C5" s="33"/>
      <c r="D5" s="33"/>
      <c r="E5" s="33"/>
      <c r="F5" s="33"/>
      <c r="G5" s="33"/>
      <c r="H5" s="33"/>
    </row>
    <row r="7" spans="1:11" x14ac:dyDescent="0.2">
      <c r="A7" s="31" t="s">
        <v>189</v>
      </c>
      <c r="B7" s="31"/>
      <c r="C7" s="31"/>
      <c r="D7" s="31"/>
      <c r="E7" s="31"/>
      <c r="F7" s="31"/>
      <c r="G7" s="34"/>
      <c r="H7" s="31"/>
    </row>
    <row r="8" spans="1:11" x14ac:dyDescent="0.2">
      <c r="A8" s="31"/>
      <c r="B8" s="31"/>
      <c r="C8" s="31"/>
      <c r="D8" s="31"/>
      <c r="E8" s="31"/>
      <c r="F8" s="31"/>
      <c r="G8" s="31"/>
      <c r="H8" s="31"/>
    </row>
    <row r="9" spans="1:11" x14ac:dyDescent="0.2">
      <c r="A9" s="35" t="s">
        <v>197</v>
      </c>
      <c r="B9" s="36"/>
      <c r="C9" s="36"/>
      <c r="D9" s="36"/>
      <c r="E9" s="36"/>
      <c r="F9" s="36"/>
      <c r="G9" s="36"/>
      <c r="H9" s="37"/>
      <c r="J9" s="14"/>
      <c r="K9" s="14" t="s">
        <v>16</v>
      </c>
    </row>
    <row r="10" spans="1:11" x14ac:dyDescent="0.2">
      <c r="A10" s="38"/>
      <c r="B10" s="39"/>
      <c r="C10" s="39"/>
      <c r="D10" s="39"/>
      <c r="E10" s="39"/>
      <c r="F10" s="39"/>
      <c r="G10" s="39"/>
      <c r="H10" s="40"/>
    </row>
    <row r="11" spans="1:11" x14ac:dyDescent="0.2">
      <c r="A11" s="38"/>
      <c r="B11" s="39"/>
      <c r="C11" s="39"/>
      <c r="D11" s="39"/>
      <c r="E11" s="39"/>
      <c r="F11" s="39"/>
      <c r="G11" s="39"/>
      <c r="H11" s="40"/>
    </row>
    <row r="12" spans="1:11" x14ac:dyDescent="0.2">
      <c r="A12" s="38"/>
      <c r="B12" s="39"/>
      <c r="C12" s="39"/>
      <c r="D12" s="39"/>
      <c r="E12" s="39"/>
      <c r="F12" s="39"/>
      <c r="G12" s="39"/>
      <c r="H12" s="40"/>
    </row>
    <row r="13" spans="1:11" x14ac:dyDescent="0.2">
      <c r="A13" s="41"/>
      <c r="B13" s="42"/>
      <c r="C13" s="42"/>
      <c r="D13" s="42"/>
      <c r="E13" s="42"/>
      <c r="F13" s="42"/>
      <c r="G13" s="42"/>
      <c r="H13" s="43"/>
    </row>
    <row r="15" spans="1:11" x14ac:dyDescent="0.2">
      <c r="A15" s="44" t="s">
        <v>0</v>
      </c>
      <c r="B15" s="44"/>
      <c r="C15" s="44"/>
      <c r="D15" s="44"/>
      <c r="E15" s="44"/>
      <c r="F15" s="44"/>
      <c r="G15" s="44"/>
      <c r="H15" s="44"/>
    </row>
    <row r="16" spans="1:11" x14ac:dyDescent="0.2">
      <c r="A16" s="25" t="s">
        <v>190</v>
      </c>
      <c r="B16" s="26"/>
      <c r="C16" s="26"/>
      <c r="D16" s="26"/>
      <c r="E16" s="26"/>
      <c r="F16" s="26"/>
      <c r="G16" s="26"/>
      <c r="H16" s="27"/>
      <c r="J16" s="14"/>
      <c r="K16" s="14" t="s">
        <v>16</v>
      </c>
    </row>
    <row r="17" spans="1:11" x14ac:dyDescent="0.2">
      <c r="A17" s="45"/>
      <c r="B17" s="46"/>
      <c r="C17" s="46"/>
      <c r="D17" s="46"/>
      <c r="E17" s="46"/>
      <c r="F17" s="46"/>
      <c r="G17" s="46"/>
      <c r="H17" s="47"/>
    </row>
    <row r="18" spans="1:11" x14ac:dyDescent="0.2">
      <c r="A18" s="45"/>
      <c r="B18" s="46"/>
      <c r="C18" s="46"/>
      <c r="D18" s="46"/>
      <c r="E18" s="46"/>
      <c r="F18" s="46"/>
      <c r="G18" s="46"/>
      <c r="H18" s="47"/>
    </row>
    <row r="19" spans="1:11" x14ac:dyDescent="0.2">
      <c r="A19" s="45"/>
      <c r="B19" s="46"/>
      <c r="C19" s="46"/>
      <c r="D19" s="46"/>
      <c r="E19" s="46"/>
      <c r="F19" s="46"/>
      <c r="G19" s="46"/>
      <c r="H19" s="47"/>
    </row>
    <row r="20" spans="1:11" x14ac:dyDescent="0.2">
      <c r="A20" s="28"/>
      <c r="B20" s="29"/>
      <c r="C20" s="29"/>
      <c r="D20" s="29"/>
      <c r="E20" s="29"/>
      <c r="F20" s="29"/>
      <c r="G20" s="29"/>
      <c r="H20" s="30"/>
    </row>
    <row r="22" spans="1:11" x14ac:dyDescent="0.2">
      <c r="A22" s="44" t="s">
        <v>1</v>
      </c>
      <c r="B22" s="44"/>
      <c r="C22" s="44"/>
      <c r="D22" s="44"/>
      <c r="E22" s="44"/>
      <c r="F22" s="44"/>
      <c r="G22" s="48"/>
      <c r="H22" s="7">
        <v>100</v>
      </c>
      <c r="J22" s="14"/>
      <c r="K22" s="14" t="s">
        <v>16</v>
      </c>
    </row>
    <row r="24" spans="1:11" x14ac:dyDescent="0.2">
      <c r="A24" s="44" t="s">
        <v>2</v>
      </c>
      <c r="B24" s="44"/>
      <c r="C24" s="44"/>
      <c r="D24" s="44"/>
      <c r="E24" s="44"/>
      <c r="F24" s="44"/>
      <c r="G24" s="48"/>
      <c r="H24" s="7">
        <v>13</v>
      </c>
      <c r="J24" s="14"/>
      <c r="K24" s="14" t="s">
        <v>16</v>
      </c>
    </row>
    <row r="26" spans="1:11" x14ac:dyDescent="0.2">
      <c r="A26" s="44" t="s">
        <v>3</v>
      </c>
      <c r="B26" s="44"/>
      <c r="C26" s="44"/>
      <c r="D26" s="44"/>
      <c r="E26" s="44"/>
      <c r="F26" s="44"/>
      <c r="G26" s="48"/>
      <c r="H26" s="7">
        <v>1300</v>
      </c>
      <c r="J26" s="14"/>
      <c r="K26" s="14" t="s">
        <v>16</v>
      </c>
    </row>
    <row r="28" spans="1:11" x14ac:dyDescent="0.2">
      <c r="A28" s="44" t="s">
        <v>4</v>
      </c>
      <c r="B28" s="44"/>
      <c r="C28" s="44"/>
      <c r="D28" s="44"/>
      <c r="E28" s="44"/>
      <c r="F28" s="44"/>
      <c r="G28" s="44"/>
      <c r="H28" s="44"/>
    </row>
    <row r="29" spans="1:11" x14ac:dyDescent="0.2">
      <c r="A29" s="25" t="s">
        <v>194</v>
      </c>
      <c r="B29" s="26"/>
      <c r="C29" s="26"/>
      <c r="D29" s="26"/>
      <c r="E29" s="26"/>
      <c r="F29" s="26"/>
      <c r="G29" s="26"/>
      <c r="H29" s="27"/>
      <c r="J29" s="14"/>
      <c r="K29" s="14" t="s">
        <v>17</v>
      </c>
    </row>
    <row r="30" spans="1:11" x14ac:dyDescent="0.2">
      <c r="A30" s="28"/>
      <c r="B30" s="29"/>
      <c r="C30" s="29"/>
      <c r="D30" s="29"/>
      <c r="E30" s="29"/>
      <c r="F30" s="29"/>
      <c r="G30" s="29"/>
      <c r="H30" s="30"/>
    </row>
    <row r="32" spans="1:11" x14ac:dyDescent="0.2">
      <c r="A32" t="s">
        <v>5</v>
      </c>
    </row>
    <row r="33" spans="1:13" ht="16" customHeight="1" x14ac:dyDescent="0.2">
      <c r="A33" s="25" t="s">
        <v>195</v>
      </c>
      <c r="B33" s="26"/>
      <c r="C33" s="26"/>
      <c r="D33" s="26"/>
      <c r="E33" s="26"/>
      <c r="F33" s="26"/>
      <c r="G33" s="26"/>
      <c r="H33" s="27"/>
      <c r="J33" s="14"/>
      <c r="K33" s="14" t="s">
        <v>17</v>
      </c>
    </row>
    <row r="34" spans="1:13" x14ac:dyDescent="0.2">
      <c r="A34" s="28"/>
      <c r="B34" s="29"/>
      <c r="C34" s="29"/>
      <c r="D34" s="29"/>
      <c r="E34" s="29"/>
      <c r="F34" s="29"/>
      <c r="G34" s="29"/>
      <c r="H34" s="30"/>
    </row>
    <row r="36" spans="1:13" x14ac:dyDescent="0.2">
      <c r="A36" s="31" t="s">
        <v>6</v>
      </c>
      <c r="B36" s="31"/>
      <c r="C36" s="31"/>
      <c r="D36" s="31"/>
      <c r="E36" s="31"/>
      <c r="F36" s="31"/>
      <c r="G36" s="31"/>
      <c r="H36" s="31"/>
    </row>
    <row r="37" spans="1:13" x14ac:dyDescent="0.2">
      <c r="A37" s="32"/>
      <c r="B37" s="32"/>
      <c r="C37" s="32"/>
      <c r="D37" s="32"/>
      <c r="E37" s="32"/>
      <c r="F37" s="32"/>
      <c r="G37" s="32"/>
      <c r="H37" s="32"/>
    </row>
    <row r="38" spans="1:13" x14ac:dyDescent="0.2">
      <c r="A38" s="25" t="s">
        <v>196</v>
      </c>
      <c r="B38" s="26"/>
      <c r="C38" s="26"/>
      <c r="D38" s="26"/>
      <c r="E38" s="26"/>
      <c r="F38" s="26"/>
      <c r="G38" s="26"/>
      <c r="H38" s="27"/>
      <c r="J38" s="14"/>
      <c r="K38" s="14" t="s">
        <v>16</v>
      </c>
    </row>
    <row r="39" spans="1:13" x14ac:dyDescent="0.2">
      <c r="A39" s="28"/>
      <c r="B39" s="29"/>
      <c r="C39" s="29"/>
      <c r="D39" s="29"/>
      <c r="E39" s="29"/>
      <c r="F39" s="29"/>
      <c r="G39" s="29"/>
      <c r="H39" s="30"/>
    </row>
    <row r="43" spans="1:13" x14ac:dyDescent="0.2">
      <c r="A43" t="s">
        <v>156</v>
      </c>
      <c r="B43" t="s">
        <v>157</v>
      </c>
      <c r="C43" t="s">
        <v>158</v>
      </c>
      <c r="D43" t="s">
        <v>159</v>
      </c>
      <c r="E43" t="s">
        <v>160</v>
      </c>
      <c r="F43" t="s">
        <v>161</v>
      </c>
      <c r="G43" t="s">
        <v>8</v>
      </c>
      <c r="H43" t="s">
        <v>10</v>
      </c>
      <c r="I43" t="s">
        <v>162</v>
      </c>
      <c r="J43" t="s">
        <v>163</v>
      </c>
      <c r="K43" t="s">
        <v>9</v>
      </c>
      <c r="L43" t="s">
        <v>164</v>
      </c>
      <c r="M43" t="s">
        <v>165</v>
      </c>
    </row>
    <row r="44" spans="1:13" x14ac:dyDescent="0.2">
      <c r="A44">
        <v>7316356412</v>
      </c>
      <c r="B44">
        <v>15000</v>
      </c>
      <c r="C44">
        <v>2013</v>
      </c>
      <c r="D44" t="s">
        <v>19</v>
      </c>
      <c r="E44" t="s">
        <v>20</v>
      </c>
      <c r="F44">
        <v>4</v>
      </c>
      <c r="G44" t="s">
        <v>21</v>
      </c>
      <c r="H44" t="s">
        <v>22</v>
      </c>
      <c r="I44">
        <v>128000</v>
      </c>
      <c r="J44" t="s">
        <v>23</v>
      </c>
      <c r="K44" t="s">
        <v>24</v>
      </c>
      <c r="L44" t="s">
        <v>25</v>
      </c>
      <c r="M44" t="s">
        <v>26</v>
      </c>
    </row>
    <row r="45" spans="1:13" x14ac:dyDescent="0.2">
      <c r="A45">
        <v>7316343444</v>
      </c>
      <c r="B45">
        <v>27990</v>
      </c>
      <c r="C45">
        <v>2012</v>
      </c>
      <c r="D45" t="s">
        <v>27</v>
      </c>
      <c r="E45" t="s">
        <v>28</v>
      </c>
      <c r="F45">
        <v>3</v>
      </c>
      <c r="G45" t="s">
        <v>29</v>
      </c>
      <c r="H45" t="s">
        <v>22</v>
      </c>
      <c r="I45">
        <v>68696</v>
      </c>
      <c r="J45" t="s">
        <v>30</v>
      </c>
      <c r="K45" t="s">
        <v>31</v>
      </c>
      <c r="L45" t="s">
        <v>32</v>
      </c>
      <c r="M45" t="s">
        <v>26</v>
      </c>
    </row>
    <row r="46" spans="1:13" x14ac:dyDescent="0.2">
      <c r="A46">
        <v>7316304717</v>
      </c>
      <c r="B46">
        <v>34590</v>
      </c>
      <c r="C46">
        <v>2016</v>
      </c>
      <c r="D46" t="s">
        <v>33</v>
      </c>
      <c r="E46" t="s">
        <v>34</v>
      </c>
      <c r="F46">
        <v>3</v>
      </c>
      <c r="G46" t="s">
        <v>21</v>
      </c>
      <c r="H46" t="s">
        <v>22</v>
      </c>
      <c r="I46">
        <v>29499</v>
      </c>
      <c r="J46" t="s">
        <v>30</v>
      </c>
      <c r="K46" t="s">
        <v>31</v>
      </c>
      <c r="L46" t="s">
        <v>32</v>
      </c>
      <c r="M46" t="s">
        <v>35</v>
      </c>
    </row>
    <row r="47" spans="1:13" x14ac:dyDescent="0.2">
      <c r="A47">
        <v>7316285779</v>
      </c>
      <c r="B47">
        <v>35000</v>
      </c>
      <c r="C47">
        <v>2019</v>
      </c>
      <c r="D47" t="s">
        <v>36</v>
      </c>
      <c r="E47" t="s">
        <v>37</v>
      </c>
      <c r="F47">
        <v>4</v>
      </c>
      <c r="G47" t="s">
        <v>21</v>
      </c>
      <c r="H47" t="s">
        <v>22</v>
      </c>
      <c r="I47">
        <v>43000</v>
      </c>
      <c r="J47" t="s">
        <v>23</v>
      </c>
      <c r="K47" t="s">
        <v>31</v>
      </c>
      <c r="L47" t="s">
        <v>25</v>
      </c>
      <c r="M47" t="s">
        <v>38</v>
      </c>
    </row>
    <row r="48" spans="1:13" x14ac:dyDescent="0.2">
      <c r="A48">
        <v>7316257769</v>
      </c>
      <c r="B48">
        <v>29990</v>
      </c>
      <c r="C48">
        <v>2016</v>
      </c>
      <c r="D48" t="s">
        <v>33</v>
      </c>
      <c r="E48" t="s">
        <v>39</v>
      </c>
      <c r="F48">
        <v>3</v>
      </c>
      <c r="G48" t="s">
        <v>21</v>
      </c>
      <c r="H48" t="s">
        <v>22</v>
      </c>
      <c r="I48">
        <v>17302</v>
      </c>
      <c r="J48" t="s">
        <v>30</v>
      </c>
      <c r="K48" t="s">
        <v>31</v>
      </c>
      <c r="L48" t="s">
        <v>32</v>
      </c>
      <c r="M48" t="s">
        <v>40</v>
      </c>
    </row>
    <row r="49" spans="1:19" x14ac:dyDescent="0.2">
      <c r="A49">
        <v>7316133914</v>
      </c>
      <c r="B49">
        <v>38590</v>
      </c>
      <c r="C49">
        <v>2011</v>
      </c>
      <c r="D49" t="s">
        <v>33</v>
      </c>
      <c r="E49" t="s">
        <v>41</v>
      </c>
      <c r="F49">
        <v>3</v>
      </c>
      <c r="G49" t="s">
        <v>29</v>
      </c>
      <c r="H49" t="s">
        <v>22</v>
      </c>
      <c r="I49">
        <v>30237</v>
      </c>
      <c r="J49" t="s">
        <v>30</v>
      </c>
      <c r="K49" t="s">
        <v>24</v>
      </c>
      <c r="L49" t="s">
        <v>30</v>
      </c>
      <c r="M49" t="s">
        <v>40</v>
      </c>
    </row>
    <row r="50" spans="1:19" x14ac:dyDescent="0.2">
      <c r="A50">
        <v>7316130053</v>
      </c>
      <c r="B50">
        <v>4500</v>
      </c>
      <c r="C50">
        <v>1992</v>
      </c>
      <c r="D50" t="s">
        <v>42</v>
      </c>
      <c r="E50" t="s">
        <v>43</v>
      </c>
      <c r="F50">
        <v>4</v>
      </c>
      <c r="G50" t="s">
        <v>21</v>
      </c>
      <c r="H50" t="s">
        <v>22</v>
      </c>
      <c r="I50">
        <v>192000</v>
      </c>
      <c r="J50" t="s">
        <v>23</v>
      </c>
      <c r="K50" t="s">
        <v>31</v>
      </c>
      <c r="L50" t="s">
        <v>44</v>
      </c>
      <c r="M50" t="s">
        <v>26</v>
      </c>
    </row>
    <row r="51" spans="1:19" x14ac:dyDescent="0.2">
      <c r="A51">
        <v>7315816316</v>
      </c>
      <c r="B51">
        <v>32990</v>
      </c>
      <c r="C51">
        <v>2017</v>
      </c>
      <c r="D51" t="s">
        <v>42</v>
      </c>
      <c r="E51" t="s">
        <v>45</v>
      </c>
      <c r="F51">
        <v>3</v>
      </c>
      <c r="G51" t="s">
        <v>21</v>
      </c>
      <c r="H51" t="s">
        <v>22</v>
      </c>
      <c r="I51">
        <v>30041</v>
      </c>
      <c r="J51" t="s">
        <v>30</v>
      </c>
      <c r="K51" t="s">
        <v>31</v>
      </c>
      <c r="L51" t="s">
        <v>30</v>
      </c>
      <c r="M51" t="s">
        <v>35</v>
      </c>
    </row>
    <row r="52" spans="1:19" x14ac:dyDescent="0.2">
      <c r="A52">
        <v>7315770394</v>
      </c>
      <c r="B52">
        <v>24590</v>
      </c>
      <c r="C52">
        <v>2017</v>
      </c>
      <c r="D52" t="s">
        <v>33</v>
      </c>
      <c r="E52" t="s">
        <v>46</v>
      </c>
      <c r="F52">
        <v>3</v>
      </c>
      <c r="G52" t="s">
        <v>21</v>
      </c>
      <c r="H52" t="s">
        <v>22</v>
      </c>
      <c r="I52">
        <v>40784</v>
      </c>
      <c r="J52" t="s">
        <v>30</v>
      </c>
      <c r="K52" t="s">
        <v>31</v>
      </c>
      <c r="L52" t="s">
        <v>32</v>
      </c>
      <c r="M52" t="s">
        <v>47</v>
      </c>
    </row>
    <row r="53" spans="1:19" x14ac:dyDescent="0.2">
      <c r="A53">
        <v>7315756348</v>
      </c>
      <c r="B53">
        <v>30990</v>
      </c>
      <c r="C53">
        <v>2016</v>
      </c>
      <c r="D53" t="s">
        <v>33</v>
      </c>
      <c r="E53" t="s">
        <v>48</v>
      </c>
      <c r="F53">
        <v>3</v>
      </c>
      <c r="G53" t="s">
        <v>49</v>
      </c>
      <c r="H53" t="s">
        <v>30</v>
      </c>
      <c r="I53">
        <v>34940</v>
      </c>
      <c r="J53" t="s">
        <v>30</v>
      </c>
      <c r="K53" t="s">
        <v>31</v>
      </c>
      <c r="L53" t="s">
        <v>32</v>
      </c>
      <c r="M53" t="s">
        <v>50</v>
      </c>
    </row>
    <row r="54" spans="1:19" x14ac:dyDescent="0.2">
      <c r="A54">
        <v>7315715960</v>
      </c>
      <c r="B54">
        <v>27990</v>
      </c>
      <c r="C54">
        <v>2014</v>
      </c>
      <c r="D54" t="s">
        <v>36</v>
      </c>
      <c r="E54" t="s">
        <v>51</v>
      </c>
      <c r="F54">
        <v>3</v>
      </c>
      <c r="G54" t="s">
        <v>49</v>
      </c>
      <c r="H54" t="s">
        <v>30</v>
      </c>
      <c r="I54">
        <v>17805</v>
      </c>
      <c r="J54" t="s">
        <v>30</v>
      </c>
      <c r="K54" t="s">
        <v>31</v>
      </c>
      <c r="L54" t="s">
        <v>32</v>
      </c>
      <c r="M54" t="s">
        <v>40</v>
      </c>
    </row>
    <row r="55" spans="1:19" x14ac:dyDescent="0.2">
      <c r="A55">
        <v>7315379459</v>
      </c>
      <c r="B55">
        <v>37990</v>
      </c>
      <c r="C55">
        <v>2016</v>
      </c>
      <c r="D55" t="s">
        <v>33</v>
      </c>
      <c r="E55" t="s">
        <v>52</v>
      </c>
      <c r="F55">
        <v>3</v>
      </c>
      <c r="G55" t="s">
        <v>29</v>
      </c>
      <c r="H55" t="s">
        <v>22</v>
      </c>
      <c r="I55">
        <v>9704</v>
      </c>
      <c r="J55" t="s">
        <v>30</v>
      </c>
      <c r="K55" t="s">
        <v>24</v>
      </c>
      <c r="L55" t="s">
        <v>53</v>
      </c>
      <c r="M55" t="s">
        <v>40</v>
      </c>
    </row>
    <row r="56" spans="1:19" x14ac:dyDescent="0.2">
      <c r="A56">
        <v>7315270785</v>
      </c>
      <c r="B56">
        <v>27990</v>
      </c>
      <c r="C56">
        <v>2018</v>
      </c>
      <c r="D56" t="s">
        <v>54</v>
      </c>
      <c r="E56" t="s">
        <v>55</v>
      </c>
      <c r="F56">
        <v>3</v>
      </c>
      <c r="G56" t="s">
        <v>21</v>
      </c>
      <c r="H56" t="s">
        <v>22</v>
      </c>
      <c r="I56">
        <v>37332</v>
      </c>
      <c r="J56" t="s">
        <v>30</v>
      </c>
      <c r="K56" t="s">
        <v>31</v>
      </c>
      <c r="L56" t="s">
        <v>32</v>
      </c>
      <c r="M56" t="s">
        <v>35</v>
      </c>
    </row>
    <row r="57" spans="1:19" x14ac:dyDescent="0.2">
      <c r="A57">
        <v>7314910156</v>
      </c>
      <c r="B57">
        <v>34590</v>
      </c>
      <c r="C57">
        <v>2018</v>
      </c>
      <c r="D57" t="s">
        <v>19</v>
      </c>
      <c r="E57" t="s">
        <v>56</v>
      </c>
      <c r="F57">
        <v>3</v>
      </c>
      <c r="G57" t="s">
        <v>21</v>
      </c>
      <c r="H57" t="s">
        <v>22</v>
      </c>
      <c r="I57">
        <v>20856</v>
      </c>
      <c r="J57" t="s">
        <v>30</v>
      </c>
      <c r="K57" t="s">
        <v>24</v>
      </c>
      <c r="L57" t="s">
        <v>32</v>
      </c>
      <c r="M57" t="s">
        <v>47</v>
      </c>
    </row>
    <row r="58" spans="1:19" x14ac:dyDescent="0.2">
      <c r="A58">
        <v>7314854462</v>
      </c>
      <c r="B58">
        <v>30590</v>
      </c>
      <c r="C58">
        <v>2016</v>
      </c>
      <c r="D58" t="s">
        <v>36</v>
      </c>
      <c r="E58" t="s">
        <v>57</v>
      </c>
      <c r="F58">
        <v>3</v>
      </c>
      <c r="G58" t="s">
        <v>49</v>
      </c>
      <c r="H58" t="s">
        <v>30</v>
      </c>
      <c r="I58">
        <v>30176</v>
      </c>
      <c r="J58" t="s">
        <v>30</v>
      </c>
      <c r="K58" t="s">
        <v>31</v>
      </c>
      <c r="L58" t="s">
        <v>32</v>
      </c>
      <c r="M58" t="s">
        <v>40</v>
      </c>
    </row>
    <row r="59" spans="1:19" x14ac:dyDescent="0.2">
      <c r="A59">
        <v>7314811916</v>
      </c>
      <c r="B59">
        <v>32990</v>
      </c>
      <c r="C59">
        <v>2020</v>
      </c>
      <c r="D59" t="s">
        <v>42</v>
      </c>
      <c r="E59" t="s">
        <v>58</v>
      </c>
      <c r="F59">
        <v>3</v>
      </c>
      <c r="G59" t="s">
        <v>29</v>
      </c>
      <c r="H59" t="s">
        <v>22</v>
      </c>
      <c r="I59">
        <v>20581</v>
      </c>
      <c r="J59" t="s">
        <v>30</v>
      </c>
      <c r="K59" t="s">
        <v>31</v>
      </c>
      <c r="L59" t="s">
        <v>59</v>
      </c>
      <c r="M59" t="s">
        <v>35</v>
      </c>
      <c r="R59" s="16" t="s">
        <v>191</v>
      </c>
      <c r="S59" t="s">
        <v>193</v>
      </c>
    </row>
    <row r="60" spans="1:19" x14ac:dyDescent="0.2">
      <c r="A60">
        <v>7314811909</v>
      </c>
      <c r="B60">
        <v>38990</v>
      </c>
      <c r="C60">
        <v>2020</v>
      </c>
      <c r="D60" t="s">
        <v>19</v>
      </c>
      <c r="E60" t="s">
        <v>60</v>
      </c>
      <c r="F60">
        <v>3</v>
      </c>
      <c r="G60" t="s">
        <v>21</v>
      </c>
      <c r="H60" t="s">
        <v>22</v>
      </c>
      <c r="I60">
        <v>12231</v>
      </c>
      <c r="J60" t="s">
        <v>30</v>
      </c>
      <c r="K60" t="s">
        <v>31</v>
      </c>
      <c r="L60" t="s">
        <v>32</v>
      </c>
      <c r="M60" t="s">
        <v>47</v>
      </c>
      <c r="R60" s="17" t="s">
        <v>149</v>
      </c>
      <c r="S60">
        <v>1</v>
      </c>
    </row>
    <row r="61" spans="1:19" x14ac:dyDescent="0.2">
      <c r="A61">
        <v>7314584296</v>
      </c>
      <c r="B61">
        <v>22590</v>
      </c>
      <c r="C61">
        <v>2017</v>
      </c>
      <c r="D61" t="s">
        <v>61</v>
      </c>
      <c r="E61" t="s">
        <v>62</v>
      </c>
      <c r="F61">
        <v>3</v>
      </c>
      <c r="G61" t="s">
        <v>29</v>
      </c>
      <c r="H61" t="s">
        <v>22</v>
      </c>
      <c r="I61">
        <v>39508</v>
      </c>
      <c r="J61" t="s">
        <v>30</v>
      </c>
      <c r="K61" t="s">
        <v>24</v>
      </c>
      <c r="L61" t="s">
        <v>32</v>
      </c>
      <c r="M61" t="s">
        <v>47</v>
      </c>
      <c r="R61" s="17" t="s">
        <v>53</v>
      </c>
      <c r="S61">
        <v>2</v>
      </c>
    </row>
    <row r="62" spans="1:19" x14ac:dyDescent="0.2">
      <c r="A62">
        <v>7314584315</v>
      </c>
      <c r="B62">
        <v>31590</v>
      </c>
      <c r="C62">
        <v>2020</v>
      </c>
      <c r="D62" t="s">
        <v>63</v>
      </c>
      <c r="E62" t="s">
        <v>64</v>
      </c>
      <c r="F62">
        <v>3</v>
      </c>
      <c r="G62" t="s">
        <v>49</v>
      </c>
      <c r="H62" t="s">
        <v>22</v>
      </c>
      <c r="I62">
        <v>2195</v>
      </c>
      <c r="J62" t="s">
        <v>30</v>
      </c>
      <c r="K62" t="s">
        <v>24</v>
      </c>
      <c r="L62" t="s">
        <v>30</v>
      </c>
      <c r="M62" t="s">
        <v>40</v>
      </c>
      <c r="R62" s="17" t="s">
        <v>69</v>
      </c>
      <c r="S62">
        <v>7</v>
      </c>
    </row>
    <row r="63" spans="1:19" x14ac:dyDescent="0.2">
      <c r="A63">
        <v>7314584322</v>
      </c>
      <c r="B63">
        <v>27990</v>
      </c>
      <c r="C63">
        <v>2020</v>
      </c>
      <c r="D63" t="s">
        <v>19</v>
      </c>
      <c r="E63" t="s">
        <v>65</v>
      </c>
      <c r="F63">
        <v>3</v>
      </c>
      <c r="G63" t="s">
        <v>49</v>
      </c>
      <c r="H63" t="s">
        <v>22</v>
      </c>
      <c r="I63">
        <v>10688</v>
      </c>
      <c r="J63" t="s">
        <v>30</v>
      </c>
      <c r="K63" t="s">
        <v>31</v>
      </c>
      <c r="L63" t="s">
        <v>32</v>
      </c>
      <c r="M63" t="s">
        <v>47</v>
      </c>
      <c r="R63" s="17" t="s">
        <v>77</v>
      </c>
      <c r="S63">
        <v>3</v>
      </c>
    </row>
    <row r="64" spans="1:19" x14ac:dyDescent="0.2">
      <c r="A64">
        <v>7314584291</v>
      </c>
      <c r="B64">
        <v>31590</v>
      </c>
      <c r="C64">
        <v>2019</v>
      </c>
      <c r="D64" t="s">
        <v>66</v>
      </c>
      <c r="E64" t="s">
        <v>67</v>
      </c>
      <c r="F64">
        <v>3</v>
      </c>
      <c r="G64" t="s">
        <v>49</v>
      </c>
      <c r="H64" t="s">
        <v>30</v>
      </c>
      <c r="I64">
        <v>12102</v>
      </c>
      <c r="J64" t="s">
        <v>30</v>
      </c>
      <c r="K64" t="s">
        <v>68</v>
      </c>
      <c r="L64" t="s">
        <v>69</v>
      </c>
      <c r="M64" t="s">
        <v>26</v>
      </c>
      <c r="R64" s="17" t="s">
        <v>44</v>
      </c>
      <c r="S64">
        <v>2</v>
      </c>
    </row>
    <row r="65" spans="1:19" x14ac:dyDescent="0.2">
      <c r="A65">
        <v>7314560853</v>
      </c>
      <c r="B65">
        <v>19900</v>
      </c>
      <c r="C65">
        <v>2004</v>
      </c>
      <c r="D65" t="s">
        <v>19</v>
      </c>
      <c r="E65" t="s">
        <v>70</v>
      </c>
      <c r="F65">
        <v>3</v>
      </c>
      <c r="G65" t="s">
        <v>29</v>
      </c>
      <c r="H65" t="s">
        <v>71</v>
      </c>
      <c r="I65">
        <v>88000</v>
      </c>
      <c r="J65" t="s">
        <v>23</v>
      </c>
      <c r="K65" t="s">
        <v>31</v>
      </c>
      <c r="L65" t="s">
        <v>32</v>
      </c>
      <c r="M65" t="s">
        <v>50</v>
      </c>
      <c r="R65" s="17" t="s">
        <v>30</v>
      </c>
      <c r="S65">
        <v>12</v>
      </c>
    </row>
    <row r="66" spans="1:19" x14ac:dyDescent="0.2">
      <c r="A66">
        <v>7313857831</v>
      </c>
      <c r="B66">
        <v>16590</v>
      </c>
      <c r="C66">
        <v>2016</v>
      </c>
      <c r="D66" t="s">
        <v>42</v>
      </c>
      <c r="E66" t="s">
        <v>72</v>
      </c>
      <c r="F66">
        <v>3</v>
      </c>
      <c r="G66" t="s">
        <v>49</v>
      </c>
      <c r="H66" t="s">
        <v>22</v>
      </c>
      <c r="I66">
        <v>35835</v>
      </c>
      <c r="J66" t="s">
        <v>30</v>
      </c>
      <c r="K66" t="s">
        <v>31</v>
      </c>
      <c r="L66" t="s">
        <v>30</v>
      </c>
      <c r="M66" t="s">
        <v>40</v>
      </c>
      <c r="R66" s="17" t="s">
        <v>32</v>
      </c>
      <c r="S66">
        <v>25</v>
      </c>
    </row>
    <row r="67" spans="1:19" x14ac:dyDescent="0.2">
      <c r="A67">
        <v>7313857767</v>
      </c>
      <c r="B67">
        <v>26990</v>
      </c>
      <c r="C67">
        <v>2016</v>
      </c>
      <c r="D67" t="s">
        <v>19</v>
      </c>
      <c r="E67" t="s">
        <v>73</v>
      </c>
      <c r="F67">
        <v>3</v>
      </c>
      <c r="G67" t="s">
        <v>21</v>
      </c>
      <c r="H67" t="s">
        <v>22</v>
      </c>
      <c r="I67">
        <v>14230</v>
      </c>
      <c r="J67" t="s">
        <v>30</v>
      </c>
      <c r="K67" t="s">
        <v>31</v>
      </c>
      <c r="L67" t="s">
        <v>32</v>
      </c>
      <c r="M67" t="s">
        <v>26</v>
      </c>
      <c r="R67" s="17" t="s">
        <v>86</v>
      </c>
      <c r="S67">
        <v>16</v>
      </c>
    </row>
    <row r="68" spans="1:19" x14ac:dyDescent="0.2">
      <c r="A68">
        <v>7313857701</v>
      </c>
      <c r="B68">
        <v>25590</v>
      </c>
      <c r="C68">
        <v>2015</v>
      </c>
      <c r="D68" t="s">
        <v>27</v>
      </c>
      <c r="E68" t="s">
        <v>74</v>
      </c>
      <c r="F68">
        <v>3</v>
      </c>
      <c r="G68" t="s">
        <v>21</v>
      </c>
      <c r="H68" t="s">
        <v>30</v>
      </c>
      <c r="I68">
        <v>35290</v>
      </c>
      <c r="J68" t="s">
        <v>30</v>
      </c>
      <c r="K68" t="s">
        <v>31</v>
      </c>
      <c r="L68" t="s">
        <v>32</v>
      </c>
      <c r="M68" t="s">
        <v>47</v>
      </c>
      <c r="R68" s="17" t="s">
        <v>59</v>
      </c>
      <c r="S68">
        <v>20</v>
      </c>
    </row>
    <row r="69" spans="1:19" x14ac:dyDescent="0.2">
      <c r="A69">
        <v>7313406529</v>
      </c>
      <c r="B69">
        <v>14000</v>
      </c>
      <c r="C69">
        <v>2012</v>
      </c>
      <c r="D69" t="s">
        <v>75</v>
      </c>
      <c r="E69" t="s">
        <v>76</v>
      </c>
      <c r="F69">
        <v>4</v>
      </c>
      <c r="G69" t="s">
        <v>21</v>
      </c>
      <c r="H69" t="s">
        <v>22</v>
      </c>
      <c r="I69">
        <v>95000</v>
      </c>
      <c r="J69" t="s">
        <v>23</v>
      </c>
      <c r="K69" t="s">
        <v>68</v>
      </c>
      <c r="L69" t="s">
        <v>77</v>
      </c>
      <c r="M69" t="s">
        <v>35</v>
      </c>
      <c r="R69" s="17" t="s">
        <v>25</v>
      </c>
      <c r="S69">
        <v>9</v>
      </c>
    </row>
    <row r="70" spans="1:19" x14ac:dyDescent="0.2">
      <c r="A70">
        <v>7313319521</v>
      </c>
      <c r="B70">
        <v>34990</v>
      </c>
      <c r="C70">
        <v>2018</v>
      </c>
      <c r="D70" t="s">
        <v>19</v>
      </c>
      <c r="E70" t="s">
        <v>78</v>
      </c>
      <c r="F70">
        <v>3</v>
      </c>
      <c r="G70" t="s">
        <v>29</v>
      </c>
      <c r="H70" t="s">
        <v>22</v>
      </c>
      <c r="I70">
        <v>18650</v>
      </c>
      <c r="J70" t="s">
        <v>30</v>
      </c>
      <c r="K70" t="s">
        <v>24</v>
      </c>
      <c r="L70" t="s">
        <v>30</v>
      </c>
      <c r="M70" t="s">
        <v>26</v>
      </c>
      <c r="R70" s="17" t="s">
        <v>116</v>
      </c>
      <c r="S70">
        <v>3</v>
      </c>
    </row>
    <row r="71" spans="1:19" x14ac:dyDescent="0.2">
      <c r="A71">
        <v>7312847466</v>
      </c>
      <c r="B71">
        <v>22500</v>
      </c>
      <c r="C71">
        <v>2001</v>
      </c>
      <c r="D71" t="s">
        <v>19</v>
      </c>
      <c r="E71" t="s">
        <v>79</v>
      </c>
      <c r="F71">
        <v>3</v>
      </c>
      <c r="G71" t="s">
        <v>29</v>
      </c>
      <c r="H71" t="s">
        <v>71</v>
      </c>
      <c r="I71">
        <v>144700</v>
      </c>
      <c r="J71" t="s">
        <v>80</v>
      </c>
      <c r="K71" t="s">
        <v>24</v>
      </c>
      <c r="L71" t="s">
        <v>25</v>
      </c>
      <c r="M71" t="s">
        <v>47</v>
      </c>
      <c r="R71" s="17" t="s">
        <v>192</v>
      </c>
      <c r="S71">
        <v>100</v>
      </c>
    </row>
    <row r="72" spans="1:19" x14ac:dyDescent="0.2">
      <c r="A72">
        <v>7312799035</v>
      </c>
      <c r="B72">
        <v>31990</v>
      </c>
      <c r="C72">
        <v>2013</v>
      </c>
      <c r="D72" t="s">
        <v>36</v>
      </c>
      <c r="E72" t="s">
        <v>81</v>
      </c>
      <c r="F72">
        <v>3</v>
      </c>
      <c r="G72" t="s">
        <v>29</v>
      </c>
      <c r="H72" t="s">
        <v>22</v>
      </c>
      <c r="I72">
        <v>55068</v>
      </c>
      <c r="J72" t="s">
        <v>30</v>
      </c>
      <c r="K72" t="s">
        <v>31</v>
      </c>
      <c r="L72" t="s">
        <v>32</v>
      </c>
      <c r="M72" t="s">
        <v>38</v>
      </c>
    </row>
    <row r="73" spans="1:19" x14ac:dyDescent="0.2">
      <c r="A73">
        <v>7312754093</v>
      </c>
      <c r="B73">
        <v>29990</v>
      </c>
      <c r="C73">
        <v>2014</v>
      </c>
      <c r="D73" t="s">
        <v>33</v>
      </c>
      <c r="E73" t="s">
        <v>34</v>
      </c>
      <c r="F73">
        <v>3</v>
      </c>
      <c r="G73" t="s">
        <v>29</v>
      </c>
      <c r="H73" t="s">
        <v>22</v>
      </c>
      <c r="I73">
        <v>26129</v>
      </c>
      <c r="J73" t="s">
        <v>30</v>
      </c>
      <c r="K73" t="s">
        <v>31</v>
      </c>
      <c r="L73" t="s">
        <v>32</v>
      </c>
      <c r="M73" t="s">
        <v>82</v>
      </c>
    </row>
    <row r="74" spans="1:19" x14ac:dyDescent="0.2">
      <c r="A74">
        <v>7312313815</v>
      </c>
      <c r="B74">
        <v>33990</v>
      </c>
      <c r="C74">
        <v>2017</v>
      </c>
      <c r="D74" t="s">
        <v>42</v>
      </c>
      <c r="E74" t="s">
        <v>83</v>
      </c>
      <c r="F74">
        <v>3</v>
      </c>
      <c r="G74" t="s">
        <v>21</v>
      </c>
      <c r="H74" t="s">
        <v>30</v>
      </c>
      <c r="I74">
        <v>34152</v>
      </c>
      <c r="J74" t="s">
        <v>30</v>
      </c>
      <c r="K74" t="s">
        <v>31</v>
      </c>
      <c r="L74" t="s">
        <v>59</v>
      </c>
      <c r="M74" t="s">
        <v>47</v>
      </c>
    </row>
    <row r="75" spans="1:19" x14ac:dyDescent="0.2">
      <c r="A75">
        <v>7312144944</v>
      </c>
      <c r="B75">
        <v>15000</v>
      </c>
      <c r="C75">
        <v>2017</v>
      </c>
      <c r="D75" t="s">
        <v>84</v>
      </c>
      <c r="E75" t="s">
        <v>85</v>
      </c>
      <c r="F75">
        <v>4</v>
      </c>
      <c r="G75" t="s">
        <v>29</v>
      </c>
      <c r="H75" t="s">
        <v>22</v>
      </c>
      <c r="I75">
        <v>90000</v>
      </c>
      <c r="J75" t="s">
        <v>23</v>
      </c>
      <c r="K75" t="s">
        <v>24</v>
      </c>
      <c r="L75" t="s">
        <v>86</v>
      </c>
      <c r="M75" t="s">
        <v>38</v>
      </c>
    </row>
    <row r="76" spans="1:19" x14ac:dyDescent="0.2">
      <c r="A76">
        <v>7311960895</v>
      </c>
      <c r="B76">
        <v>26590</v>
      </c>
      <c r="C76">
        <v>2020</v>
      </c>
      <c r="D76" t="s">
        <v>75</v>
      </c>
      <c r="E76" t="s">
        <v>87</v>
      </c>
      <c r="F76">
        <v>3</v>
      </c>
      <c r="G76" t="s">
        <v>49</v>
      </c>
      <c r="H76" t="s">
        <v>22</v>
      </c>
      <c r="I76">
        <v>9954</v>
      </c>
      <c r="J76" t="s">
        <v>30</v>
      </c>
      <c r="K76" t="s">
        <v>68</v>
      </c>
      <c r="L76" t="s">
        <v>53</v>
      </c>
      <c r="M76" t="s">
        <v>35</v>
      </c>
    </row>
    <row r="77" spans="1:19" x14ac:dyDescent="0.2">
      <c r="A77">
        <v>7311818339</v>
      </c>
      <c r="B77">
        <v>18590</v>
      </c>
      <c r="C77">
        <v>2018</v>
      </c>
      <c r="D77" t="s">
        <v>75</v>
      </c>
      <c r="E77" t="s">
        <v>88</v>
      </c>
      <c r="F77">
        <v>3</v>
      </c>
      <c r="G77" t="s">
        <v>49</v>
      </c>
      <c r="H77" t="s">
        <v>22</v>
      </c>
      <c r="I77">
        <v>28942</v>
      </c>
      <c r="J77" t="s">
        <v>30</v>
      </c>
      <c r="K77" t="s">
        <v>68</v>
      </c>
      <c r="L77" t="s">
        <v>86</v>
      </c>
      <c r="M77" t="s">
        <v>47</v>
      </c>
    </row>
    <row r="78" spans="1:19" x14ac:dyDescent="0.2">
      <c r="A78">
        <v>7311818189</v>
      </c>
      <c r="B78">
        <v>29590</v>
      </c>
      <c r="C78">
        <v>2017</v>
      </c>
      <c r="D78" t="s">
        <v>19</v>
      </c>
      <c r="E78" t="s">
        <v>89</v>
      </c>
      <c r="F78">
        <v>3</v>
      </c>
      <c r="G78" t="s">
        <v>21</v>
      </c>
      <c r="H78" t="s">
        <v>22</v>
      </c>
      <c r="I78">
        <v>70760</v>
      </c>
      <c r="J78" t="s">
        <v>30</v>
      </c>
      <c r="K78" t="s">
        <v>31</v>
      </c>
      <c r="L78" t="s">
        <v>59</v>
      </c>
      <c r="M78" t="s">
        <v>50</v>
      </c>
    </row>
    <row r="79" spans="1:19" x14ac:dyDescent="0.2">
      <c r="A79">
        <v>7311818157</v>
      </c>
      <c r="B79">
        <v>21590</v>
      </c>
      <c r="C79">
        <v>2018</v>
      </c>
      <c r="D79" t="s">
        <v>75</v>
      </c>
      <c r="E79" t="s">
        <v>90</v>
      </c>
      <c r="F79">
        <v>3</v>
      </c>
      <c r="G79" t="s">
        <v>49</v>
      </c>
      <c r="H79" t="s">
        <v>22</v>
      </c>
      <c r="I79">
        <v>7885</v>
      </c>
      <c r="J79" t="s">
        <v>30</v>
      </c>
      <c r="K79" t="s">
        <v>68</v>
      </c>
      <c r="L79" t="s">
        <v>86</v>
      </c>
      <c r="M79" t="s">
        <v>35</v>
      </c>
    </row>
    <row r="80" spans="1:19" x14ac:dyDescent="0.2">
      <c r="A80">
        <v>7311409434</v>
      </c>
      <c r="B80">
        <v>22590</v>
      </c>
      <c r="C80">
        <v>2013</v>
      </c>
      <c r="D80" t="s">
        <v>19</v>
      </c>
      <c r="E80" t="s">
        <v>56</v>
      </c>
      <c r="F80">
        <v>3</v>
      </c>
      <c r="G80" t="s">
        <v>21</v>
      </c>
      <c r="H80" t="s">
        <v>30</v>
      </c>
      <c r="I80">
        <v>14169</v>
      </c>
      <c r="J80" t="s">
        <v>30</v>
      </c>
      <c r="K80" t="s">
        <v>31</v>
      </c>
      <c r="L80" t="s">
        <v>32</v>
      </c>
      <c r="M80" t="s">
        <v>35</v>
      </c>
    </row>
    <row r="81" spans="1:13" x14ac:dyDescent="0.2">
      <c r="A81">
        <v>7311351407</v>
      </c>
      <c r="B81">
        <v>33990</v>
      </c>
      <c r="C81">
        <v>2020</v>
      </c>
      <c r="D81" t="s">
        <v>42</v>
      </c>
      <c r="E81" t="s">
        <v>58</v>
      </c>
      <c r="F81">
        <v>3</v>
      </c>
      <c r="G81" t="s">
        <v>21</v>
      </c>
      <c r="H81" t="s">
        <v>22</v>
      </c>
      <c r="I81">
        <v>9859</v>
      </c>
      <c r="J81" t="s">
        <v>30</v>
      </c>
      <c r="K81" t="s">
        <v>31</v>
      </c>
      <c r="L81" t="s">
        <v>30</v>
      </c>
      <c r="M81" t="s">
        <v>40</v>
      </c>
    </row>
    <row r="82" spans="1:13" x14ac:dyDescent="0.2">
      <c r="A82">
        <v>7311327726</v>
      </c>
      <c r="B82">
        <v>29990</v>
      </c>
      <c r="C82">
        <v>2012</v>
      </c>
      <c r="D82" t="s">
        <v>36</v>
      </c>
      <c r="E82" t="s">
        <v>91</v>
      </c>
      <c r="F82">
        <v>3</v>
      </c>
      <c r="G82" t="s">
        <v>21</v>
      </c>
      <c r="H82" t="s">
        <v>22</v>
      </c>
      <c r="I82">
        <v>43182</v>
      </c>
      <c r="J82" t="s">
        <v>30</v>
      </c>
      <c r="K82" t="s">
        <v>31</v>
      </c>
      <c r="L82" t="s">
        <v>32</v>
      </c>
      <c r="M82" t="s">
        <v>47</v>
      </c>
    </row>
    <row r="83" spans="1:13" x14ac:dyDescent="0.2">
      <c r="A83">
        <v>7311310782</v>
      </c>
      <c r="B83">
        <v>37590</v>
      </c>
      <c r="C83">
        <v>2019</v>
      </c>
      <c r="D83" t="s">
        <v>19</v>
      </c>
      <c r="E83" t="s">
        <v>92</v>
      </c>
      <c r="F83">
        <v>3</v>
      </c>
      <c r="G83" t="s">
        <v>21</v>
      </c>
      <c r="H83" t="s">
        <v>22</v>
      </c>
      <c r="I83">
        <v>8663</v>
      </c>
      <c r="J83" t="s">
        <v>30</v>
      </c>
      <c r="K83" t="s">
        <v>31</v>
      </c>
      <c r="L83" t="s">
        <v>32</v>
      </c>
      <c r="M83" t="s">
        <v>26</v>
      </c>
    </row>
    <row r="84" spans="1:13" x14ac:dyDescent="0.2">
      <c r="A84">
        <v>7310644616</v>
      </c>
      <c r="B84">
        <v>3000</v>
      </c>
      <c r="C84">
        <v>2004</v>
      </c>
      <c r="D84" t="s">
        <v>93</v>
      </c>
      <c r="E84" t="s">
        <v>94</v>
      </c>
      <c r="F84">
        <v>3</v>
      </c>
      <c r="G84" t="s">
        <v>21</v>
      </c>
      <c r="H84" t="s">
        <v>22</v>
      </c>
      <c r="I84">
        <v>176144</v>
      </c>
      <c r="J84" t="s">
        <v>23</v>
      </c>
      <c r="K84" t="s">
        <v>68</v>
      </c>
      <c r="L84" t="s">
        <v>77</v>
      </c>
      <c r="M84" t="s">
        <v>35</v>
      </c>
    </row>
    <row r="85" spans="1:13" x14ac:dyDescent="0.2">
      <c r="A85">
        <v>7309271279</v>
      </c>
      <c r="B85">
        <v>15990</v>
      </c>
      <c r="C85">
        <v>2016</v>
      </c>
      <c r="D85" t="s">
        <v>36</v>
      </c>
      <c r="E85" t="s">
        <v>95</v>
      </c>
      <c r="F85">
        <v>3</v>
      </c>
      <c r="G85" t="s">
        <v>49</v>
      </c>
      <c r="H85" t="s">
        <v>22</v>
      </c>
      <c r="I85">
        <v>29652</v>
      </c>
      <c r="J85" t="s">
        <v>30</v>
      </c>
      <c r="K85" t="s">
        <v>68</v>
      </c>
      <c r="L85" t="s">
        <v>69</v>
      </c>
      <c r="M85" t="s">
        <v>50</v>
      </c>
    </row>
    <row r="86" spans="1:13" x14ac:dyDescent="0.2">
      <c r="A86">
        <v>7309271051</v>
      </c>
      <c r="B86">
        <v>20590</v>
      </c>
      <c r="C86">
        <v>2013</v>
      </c>
      <c r="D86" t="s">
        <v>96</v>
      </c>
      <c r="E86" t="s">
        <v>97</v>
      </c>
      <c r="F86">
        <v>3</v>
      </c>
      <c r="G86" t="s">
        <v>21</v>
      </c>
      <c r="H86" t="s">
        <v>22</v>
      </c>
      <c r="I86">
        <v>77087</v>
      </c>
      <c r="J86" t="s">
        <v>30</v>
      </c>
      <c r="K86" t="s">
        <v>68</v>
      </c>
      <c r="L86" t="s">
        <v>30</v>
      </c>
      <c r="M86" t="s">
        <v>35</v>
      </c>
    </row>
    <row r="87" spans="1:13" x14ac:dyDescent="0.2">
      <c r="A87">
        <v>7308779719</v>
      </c>
      <c r="B87">
        <v>33990</v>
      </c>
      <c r="C87">
        <v>2017</v>
      </c>
      <c r="D87" t="s">
        <v>61</v>
      </c>
      <c r="E87" t="s">
        <v>98</v>
      </c>
      <c r="F87">
        <v>3</v>
      </c>
      <c r="G87" t="s">
        <v>29</v>
      </c>
      <c r="H87" t="s">
        <v>22</v>
      </c>
      <c r="I87">
        <v>17033</v>
      </c>
      <c r="J87" t="s">
        <v>30</v>
      </c>
      <c r="K87" t="s">
        <v>31</v>
      </c>
      <c r="L87" t="s">
        <v>32</v>
      </c>
      <c r="M87" t="s">
        <v>50</v>
      </c>
    </row>
    <row r="88" spans="1:13" x14ac:dyDescent="0.2">
      <c r="A88">
        <v>7308779686</v>
      </c>
      <c r="B88">
        <v>36590</v>
      </c>
      <c r="C88">
        <v>2019</v>
      </c>
      <c r="D88" t="s">
        <v>27</v>
      </c>
      <c r="E88" t="s">
        <v>99</v>
      </c>
      <c r="F88">
        <v>3</v>
      </c>
      <c r="G88" t="s">
        <v>29</v>
      </c>
      <c r="H88" t="s">
        <v>22</v>
      </c>
      <c r="I88">
        <v>14222</v>
      </c>
      <c r="J88" t="s">
        <v>30</v>
      </c>
      <c r="K88" t="s">
        <v>31</v>
      </c>
      <c r="L88" t="s">
        <v>32</v>
      </c>
      <c r="M88" t="s">
        <v>50</v>
      </c>
    </row>
    <row r="89" spans="1:13" x14ac:dyDescent="0.2">
      <c r="A89">
        <v>7308745779</v>
      </c>
      <c r="B89">
        <v>29590</v>
      </c>
      <c r="C89">
        <v>2013</v>
      </c>
      <c r="D89" t="s">
        <v>27</v>
      </c>
      <c r="E89" t="s">
        <v>100</v>
      </c>
      <c r="F89">
        <v>3</v>
      </c>
      <c r="G89" t="s">
        <v>29</v>
      </c>
      <c r="H89" t="s">
        <v>22</v>
      </c>
      <c r="I89">
        <v>37888</v>
      </c>
      <c r="J89" t="s">
        <v>30</v>
      </c>
      <c r="K89" t="s">
        <v>31</v>
      </c>
      <c r="L89" t="s">
        <v>32</v>
      </c>
      <c r="M89" t="s">
        <v>35</v>
      </c>
    </row>
    <row r="90" spans="1:13" x14ac:dyDescent="0.2">
      <c r="A90">
        <v>7308730136</v>
      </c>
      <c r="B90">
        <v>40590</v>
      </c>
      <c r="C90">
        <v>2019</v>
      </c>
      <c r="D90" t="s">
        <v>19</v>
      </c>
      <c r="E90" t="s">
        <v>101</v>
      </c>
      <c r="F90">
        <v>3</v>
      </c>
      <c r="G90" t="s">
        <v>29</v>
      </c>
      <c r="H90" t="s">
        <v>30</v>
      </c>
      <c r="I90">
        <v>9313</v>
      </c>
      <c r="J90" t="s">
        <v>30</v>
      </c>
      <c r="K90" t="s">
        <v>31</v>
      </c>
      <c r="L90" t="s">
        <v>32</v>
      </c>
      <c r="M90" t="s">
        <v>47</v>
      </c>
    </row>
    <row r="91" spans="1:13" x14ac:dyDescent="0.2">
      <c r="A91">
        <v>7308365829</v>
      </c>
      <c r="B91">
        <v>33990</v>
      </c>
      <c r="C91">
        <v>2018</v>
      </c>
      <c r="D91" t="s">
        <v>42</v>
      </c>
      <c r="E91" t="s">
        <v>102</v>
      </c>
      <c r="F91">
        <v>3</v>
      </c>
      <c r="G91" t="s">
        <v>21</v>
      </c>
      <c r="H91" t="s">
        <v>22</v>
      </c>
      <c r="I91">
        <v>34636</v>
      </c>
      <c r="J91" t="s">
        <v>30</v>
      </c>
      <c r="K91" t="s">
        <v>31</v>
      </c>
      <c r="L91" t="s">
        <v>30</v>
      </c>
      <c r="M91" t="s">
        <v>47</v>
      </c>
    </row>
    <row r="92" spans="1:13" x14ac:dyDescent="0.2">
      <c r="A92">
        <v>7308255063</v>
      </c>
      <c r="B92">
        <v>43990</v>
      </c>
      <c r="C92">
        <v>2019</v>
      </c>
      <c r="D92" t="s">
        <v>42</v>
      </c>
      <c r="E92" t="s">
        <v>83</v>
      </c>
      <c r="F92">
        <v>3</v>
      </c>
      <c r="G92" t="s">
        <v>21</v>
      </c>
      <c r="H92" t="s">
        <v>22</v>
      </c>
      <c r="I92">
        <v>4362</v>
      </c>
      <c r="J92" t="s">
        <v>30</v>
      </c>
      <c r="K92" t="s">
        <v>31</v>
      </c>
      <c r="L92" t="s">
        <v>59</v>
      </c>
      <c r="M92" t="s">
        <v>26</v>
      </c>
    </row>
    <row r="93" spans="1:13" x14ac:dyDescent="0.2">
      <c r="A93">
        <v>7308217002</v>
      </c>
      <c r="B93">
        <v>38990</v>
      </c>
      <c r="C93">
        <v>2017</v>
      </c>
      <c r="D93" t="s">
        <v>42</v>
      </c>
      <c r="E93" t="s">
        <v>103</v>
      </c>
      <c r="F93">
        <v>3</v>
      </c>
      <c r="G93" t="s">
        <v>21</v>
      </c>
      <c r="H93" t="s">
        <v>22</v>
      </c>
      <c r="I93">
        <v>20676</v>
      </c>
      <c r="J93" t="s">
        <v>30</v>
      </c>
      <c r="K93" t="s">
        <v>31</v>
      </c>
      <c r="L93" t="s">
        <v>30</v>
      </c>
      <c r="M93" t="s">
        <v>40</v>
      </c>
    </row>
    <row r="94" spans="1:13" x14ac:dyDescent="0.2">
      <c r="A94">
        <v>7308216849</v>
      </c>
      <c r="B94">
        <v>39590</v>
      </c>
      <c r="C94">
        <v>2018</v>
      </c>
      <c r="D94" t="s">
        <v>42</v>
      </c>
      <c r="E94" t="s">
        <v>104</v>
      </c>
      <c r="F94">
        <v>3</v>
      </c>
      <c r="G94" t="s">
        <v>21</v>
      </c>
      <c r="H94" t="s">
        <v>22</v>
      </c>
      <c r="I94">
        <v>21893</v>
      </c>
      <c r="J94" t="s">
        <v>30</v>
      </c>
      <c r="K94" t="s">
        <v>31</v>
      </c>
      <c r="L94" t="s">
        <v>59</v>
      </c>
      <c r="M94" t="s">
        <v>35</v>
      </c>
    </row>
    <row r="95" spans="1:13" x14ac:dyDescent="0.2">
      <c r="A95">
        <v>7307730503</v>
      </c>
      <c r="B95">
        <v>9500</v>
      </c>
      <c r="C95">
        <v>2003</v>
      </c>
      <c r="D95" t="s">
        <v>93</v>
      </c>
      <c r="E95" t="s">
        <v>94</v>
      </c>
      <c r="F95">
        <v>4</v>
      </c>
      <c r="G95" t="s">
        <v>21</v>
      </c>
      <c r="H95" t="s">
        <v>22</v>
      </c>
      <c r="I95">
        <v>30376</v>
      </c>
      <c r="J95" t="s">
        <v>23</v>
      </c>
      <c r="K95" t="s">
        <v>68</v>
      </c>
      <c r="L95" t="s">
        <v>77</v>
      </c>
      <c r="M95" t="s">
        <v>50</v>
      </c>
    </row>
    <row r="96" spans="1:13" x14ac:dyDescent="0.2">
      <c r="A96">
        <v>7307218858</v>
      </c>
      <c r="B96">
        <v>28590</v>
      </c>
      <c r="C96">
        <v>2018</v>
      </c>
      <c r="D96" t="s">
        <v>27</v>
      </c>
      <c r="E96" t="s">
        <v>105</v>
      </c>
      <c r="F96">
        <v>3</v>
      </c>
      <c r="G96" t="s">
        <v>21</v>
      </c>
      <c r="H96" t="s">
        <v>22</v>
      </c>
      <c r="I96">
        <v>20736</v>
      </c>
      <c r="J96" t="s">
        <v>30</v>
      </c>
      <c r="K96" t="s">
        <v>68</v>
      </c>
      <c r="L96" t="s">
        <v>59</v>
      </c>
      <c r="M96" t="s">
        <v>47</v>
      </c>
    </row>
    <row r="97" spans="1:13" x14ac:dyDescent="0.2">
      <c r="A97">
        <v>7307164168</v>
      </c>
      <c r="B97">
        <v>16590</v>
      </c>
      <c r="C97">
        <v>2013</v>
      </c>
      <c r="D97" t="s">
        <v>106</v>
      </c>
      <c r="E97" t="s">
        <v>107</v>
      </c>
      <c r="F97">
        <v>3</v>
      </c>
      <c r="G97" t="s">
        <v>49</v>
      </c>
      <c r="H97" t="s">
        <v>22</v>
      </c>
      <c r="I97">
        <v>61087</v>
      </c>
      <c r="J97" t="s">
        <v>30</v>
      </c>
      <c r="K97" t="s">
        <v>68</v>
      </c>
      <c r="L97" t="s">
        <v>86</v>
      </c>
      <c r="M97" t="s">
        <v>40</v>
      </c>
    </row>
    <row r="98" spans="1:13" x14ac:dyDescent="0.2">
      <c r="A98">
        <v>7307164193</v>
      </c>
      <c r="B98">
        <v>28990</v>
      </c>
      <c r="C98">
        <v>2017</v>
      </c>
      <c r="D98" t="s">
        <v>27</v>
      </c>
      <c r="E98" t="s">
        <v>108</v>
      </c>
      <c r="F98">
        <v>3</v>
      </c>
      <c r="G98" t="s">
        <v>21</v>
      </c>
      <c r="H98" t="s">
        <v>22</v>
      </c>
      <c r="I98">
        <v>18041</v>
      </c>
      <c r="J98" t="s">
        <v>30</v>
      </c>
      <c r="K98" t="s">
        <v>68</v>
      </c>
      <c r="L98" t="s">
        <v>59</v>
      </c>
      <c r="M98" t="s">
        <v>47</v>
      </c>
    </row>
    <row r="99" spans="1:13" x14ac:dyDescent="0.2">
      <c r="A99">
        <v>7307142186</v>
      </c>
      <c r="B99">
        <v>20590</v>
      </c>
      <c r="C99">
        <v>2017</v>
      </c>
      <c r="D99" t="s">
        <v>106</v>
      </c>
      <c r="E99" t="s">
        <v>109</v>
      </c>
      <c r="F99">
        <v>3</v>
      </c>
      <c r="G99" t="s">
        <v>49</v>
      </c>
      <c r="H99" t="s">
        <v>22</v>
      </c>
      <c r="I99">
        <v>36436</v>
      </c>
      <c r="J99" t="s">
        <v>30</v>
      </c>
      <c r="K99" t="s">
        <v>68</v>
      </c>
      <c r="L99" t="s">
        <v>86</v>
      </c>
      <c r="M99" t="s">
        <v>26</v>
      </c>
    </row>
    <row r="100" spans="1:13" x14ac:dyDescent="0.2">
      <c r="A100">
        <v>7306701617</v>
      </c>
      <c r="B100">
        <v>26990</v>
      </c>
      <c r="C100">
        <v>2015</v>
      </c>
      <c r="D100" t="s">
        <v>110</v>
      </c>
      <c r="E100" t="s">
        <v>111</v>
      </c>
      <c r="F100">
        <v>3</v>
      </c>
      <c r="G100" t="s">
        <v>49</v>
      </c>
      <c r="H100" t="s">
        <v>22</v>
      </c>
      <c r="I100">
        <v>29738</v>
      </c>
      <c r="J100" t="s">
        <v>30</v>
      </c>
      <c r="K100" t="s">
        <v>68</v>
      </c>
      <c r="L100" t="s">
        <v>69</v>
      </c>
      <c r="M100" t="s">
        <v>40</v>
      </c>
    </row>
    <row r="101" spans="1:13" x14ac:dyDescent="0.2">
      <c r="A101">
        <v>7306676175</v>
      </c>
      <c r="B101">
        <v>26990</v>
      </c>
      <c r="C101">
        <v>2016</v>
      </c>
      <c r="D101" t="s">
        <v>110</v>
      </c>
      <c r="E101" t="s">
        <v>111</v>
      </c>
      <c r="F101">
        <v>3</v>
      </c>
      <c r="G101" t="s">
        <v>49</v>
      </c>
      <c r="H101" t="s">
        <v>22</v>
      </c>
      <c r="I101">
        <v>31363</v>
      </c>
      <c r="J101" t="s">
        <v>30</v>
      </c>
      <c r="K101" t="s">
        <v>68</v>
      </c>
      <c r="L101" t="s">
        <v>69</v>
      </c>
      <c r="M101" t="s">
        <v>47</v>
      </c>
    </row>
    <row r="102" spans="1:13" x14ac:dyDescent="0.2">
      <c r="A102">
        <v>7306407989</v>
      </c>
      <c r="B102">
        <v>17500</v>
      </c>
      <c r="C102">
        <v>2008</v>
      </c>
      <c r="D102" t="s">
        <v>36</v>
      </c>
      <c r="E102" t="s">
        <v>112</v>
      </c>
      <c r="F102">
        <v>3</v>
      </c>
      <c r="G102" t="s">
        <v>21</v>
      </c>
      <c r="H102" t="s">
        <v>22</v>
      </c>
      <c r="I102">
        <v>201300</v>
      </c>
      <c r="J102" t="s">
        <v>80</v>
      </c>
      <c r="K102" t="s">
        <v>31</v>
      </c>
      <c r="L102" t="s">
        <v>44</v>
      </c>
      <c r="M102" t="s">
        <v>26</v>
      </c>
    </row>
    <row r="103" spans="1:13" x14ac:dyDescent="0.2">
      <c r="A103">
        <v>7306259907</v>
      </c>
      <c r="B103">
        <v>6000</v>
      </c>
      <c r="C103">
        <v>2007</v>
      </c>
      <c r="D103" t="s">
        <v>113</v>
      </c>
      <c r="E103" t="s">
        <v>114</v>
      </c>
      <c r="F103">
        <v>3</v>
      </c>
      <c r="G103" t="s">
        <v>21</v>
      </c>
      <c r="H103" t="s">
        <v>71</v>
      </c>
      <c r="I103">
        <v>124000</v>
      </c>
      <c r="J103" t="s">
        <v>23</v>
      </c>
      <c r="K103" t="s">
        <v>24</v>
      </c>
      <c r="L103" t="s">
        <v>86</v>
      </c>
      <c r="M103" t="s">
        <v>50</v>
      </c>
    </row>
    <row r="104" spans="1:13" x14ac:dyDescent="0.2">
      <c r="A104">
        <v>7305672709</v>
      </c>
      <c r="B104">
        <v>38990</v>
      </c>
      <c r="C104">
        <v>2018</v>
      </c>
      <c r="D104" t="s">
        <v>33</v>
      </c>
      <c r="E104" t="s">
        <v>115</v>
      </c>
      <c r="F104">
        <v>5</v>
      </c>
      <c r="G104" t="s">
        <v>21</v>
      </c>
      <c r="H104" t="s">
        <v>22</v>
      </c>
      <c r="I104">
        <v>68472</v>
      </c>
      <c r="J104" t="s">
        <v>23</v>
      </c>
      <c r="K104" t="s">
        <v>24</v>
      </c>
      <c r="L104" t="s">
        <v>116</v>
      </c>
      <c r="M104" t="s">
        <v>47</v>
      </c>
    </row>
    <row r="105" spans="1:13" x14ac:dyDescent="0.2">
      <c r="A105">
        <v>7305672266</v>
      </c>
      <c r="B105">
        <v>33990</v>
      </c>
      <c r="C105">
        <v>2019</v>
      </c>
      <c r="D105" t="s">
        <v>33</v>
      </c>
      <c r="E105" t="s">
        <v>115</v>
      </c>
      <c r="F105">
        <v>5</v>
      </c>
      <c r="G105" t="s">
        <v>21</v>
      </c>
      <c r="H105" t="s">
        <v>22</v>
      </c>
      <c r="I105">
        <v>69125</v>
      </c>
      <c r="J105" t="s">
        <v>23</v>
      </c>
      <c r="K105" t="s">
        <v>24</v>
      </c>
      <c r="L105" t="s">
        <v>116</v>
      </c>
      <c r="M105" t="s">
        <v>47</v>
      </c>
    </row>
    <row r="106" spans="1:13" x14ac:dyDescent="0.2">
      <c r="A106">
        <v>7305672252</v>
      </c>
      <c r="B106">
        <v>33590</v>
      </c>
      <c r="C106">
        <v>2018</v>
      </c>
      <c r="D106" t="s">
        <v>33</v>
      </c>
      <c r="E106" t="s">
        <v>115</v>
      </c>
      <c r="F106">
        <v>5</v>
      </c>
      <c r="G106" t="s">
        <v>21</v>
      </c>
      <c r="H106" t="s">
        <v>22</v>
      </c>
      <c r="I106">
        <v>66555</v>
      </c>
      <c r="J106" t="s">
        <v>23</v>
      </c>
      <c r="K106" t="s">
        <v>24</v>
      </c>
      <c r="L106" t="s">
        <v>116</v>
      </c>
      <c r="M106" t="s">
        <v>47</v>
      </c>
    </row>
    <row r="107" spans="1:13" x14ac:dyDescent="0.2">
      <c r="A107">
        <v>7305666455</v>
      </c>
      <c r="B107">
        <v>38990</v>
      </c>
      <c r="C107">
        <v>2020</v>
      </c>
      <c r="D107" t="s">
        <v>117</v>
      </c>
      <c r="E107" t="s">
        <v>118</v>
      </c>
      <c r="F107">
        <v>3</v>
      </c>
      <c r="G107" t="s">
        <v>21</v>
      </c>
      <c r="H107" t="s">
        <v>22</v>
      </c>
      <c r="I107">
        <v>5279</v>
      </c>
      <c r="J107" t="s">
        <v>30</v>
      </c>
      <c r="K107" t="s">
        <v>68</v>
      </c>
      <c r="L107" t="s">
        <v>30</v>
      </c>
      <c r="M107" t="s">
        <v>26</v>
      </c>
    </row>
    <row r="108" spans="1:13" x14ac:dyDescent="0.2">
      <c r="A108">
        <v>7305186870</v>
      </c>
      <c r="B108">
        <v>18590</v>
      </c>
      <c r="C108">
        <v>2018</v>
      </c>
      <c r="D108" t="s">
        <v>119</v>
      </c>
      <c r="E108" t="s">
        <v>120</v>
      </c>
      <c r="F108">
        <v>3</v>
      </c>
      <c r="G108" t="s">
        <v>49</v>
      </c>
      <c r="H108" t="s">
        <v>22</v>
      </c>
      <c r="I108">
        <v>22075</v>
      </c>
      <c r="J108" t="s">
        <v>30</v>
      </c>
      <c r="K108" t="s">
        <v>68</v>
      </c>
      <c r="L108" t="s">
        <v>86</v>
      </c>
      <c r="M108" t="s">
        <v>47</v>
      </c>
    </row>
    <row r="109" spans="1:13" x14ac:dyDescent="0.2">
      <c r="A109">
        <v>7305150004</v>
      </c>
      <c r="B109">
        <v>14990</v>
      </c>
      <c r="C109">
        <v>2016</v>
      </c>
      <c r="D109" t="s">
        <v>36</v>
      </c>
      <c r="E109" t="s">
        <v>95</v>
      </c>
      <c r="F109">
        <v>3</v>
      </c>
      <c r="G109" t="s">
        <v>49</v>
      </c>
      <c r="H109" t="s">
        <v>22</v>
      </c>
      <c r="I109">
        <v>65203</v>
      </c>
      <c r="J109" t="s">
        <v>30</v>
      </c>
      <c r="K109" t="s">
        <v>68</v>
      </c>
      <c r="L109" t="s">
        <v>69</v>
      </c>
      <c r="M109" t="s">
        <v>40</v>
      </c>
    </row>
    <row r="110" spans="1:13" x14ac:dyDescent="0.2">
      <c r="A110">
        <v>7305149985</v>
      </c>
      <c r="B110">
        <v>39990</v>
      </c>
      <c r="C110">
        <v>2020</v>
      </c>
      <c r="D110" t="s">
        <v>96</v>
      </c>
      <c r="E110" t="s">
        <v>121</v>
      </c>
      <c r="F110">
        <v>3</v>
      </c>
      <c r="G110" t="s">
        <v>21</v>
      </c>
      <c r="H110" t="s">
        <v>22</v>
      </c>
      <c r="I110">
        <v>1237</v>
      </c>
      <c r="J110" t="s">
        <v>30</v>
      </c>
      <c r="K110" t="s">
        <v>122</v>
      </c>
      <c r="L110" t="s">
        <v>30</v>
      </c>
      <c r="M110" t="s">
        <v>47</v>
      </c>
    </row>
    <row r="111" spans="1:13" x14ac:dyDescent="0.2">
      <c r="A111">
        <v>7304785580</v>
      </c>
      <c r="B111">
        <v>4000</v>
      </c>
      <c r="C111">
        <v>2006</v>
      </c>
      <c r="D111" t="s">
        <v>42</v>
      </c>
      <c r="E111" t="s">
        <v>123</v>
      </c>
      <c r="F111">
        <v>3</v>
      </c>
      <c r="G111" t="s">
        <v>21</v>
      </c>
      <c r="H111" t="s">
        <v>22</v>
      </c>
      <c r="I111">
        <v>281000</v>
      </c>
      <c r="J111" t="s">
        <v>23</v>
      </c>
      <c r="K111" t="s">
        <v>24</v>
      </c>
      <c r="L111" t="s">
        <v>59</v>
      </c>
      <c r="M111" t="s">
        <v>26</v>
      </c>
    </row>
    <row r="112" spans="1:13" x14ac:dyDescent="0.2">
      <c r="A112">
        <v>7304685581</v>
      </c>
      <c r="B112">
        <v>32990</v>
      </c>
      <c r="C112">
        <v>2019</v>
      </c>
      <c r="D112" t="s">
        <v>42</v>
      </c>
      <c r="E112" t="s">
        <v>58</v>
      </c>
      <c r="F112">
        <v>3</v>
      </c>
      <c r="G112" t="s">
        <v>21</v>
      </c>
      <c r="H112" t="s">
        <v>30</v>
      </c>
      <c r="I112">
        <v>1423</v>
      </c>
      <c r="J112" t="s">
        <v>30</v>
      </c>
      <c r="K112" t="s">
        <v>31</v>
      </c>
      <c r="L112" t="s">
        <v>59</v>
      </c>
      <c r="M112" t="s">
        <v>124</v>
      </c>
    </row>
    <row r="113" spans="1:13" x14ac:dyDescent="0.2">
      <c r="A113">
        <v>7304685502</v>
      </c>
      <c r="B113">
        <v>27590</v>
      </c>
      <c r="C113">
        <v>2012</v>
      </c>
      <c r="D113" t="s">
        <v>42</v>
      </c>
      <c r="E113" t="s">
        <v>45</v>
      </c>
      <c r="F113">
        <v>3</v>
      </c>
      <c r="G113" t="s">
        <v>21</v>
      </c>
      <c r="H113" t="s">
        <v>22</v>
      </c>
      <c r="I113">
        <v>52172</v>
      </c>
      <c r="J113" t="s">
        <v>30</v>
      </c>
      <c r="K113" t="s">
        <v>31</v>
      </c>
      <c r="L113" t="s">
        <v>59</v>
      </c>
      <c r="M113" t="s">
        <v>26</v>
      </c>
    </row>
    <row r="114" spans="1:13" x14ac:dyDescent="0.2">
      <c r="A114">
        <v>7304646033</v>
      </c>
      <c r="B114">
        <v>18590</v>
      </c>
      <c r="C114">
        <v>2017</v>
      </c>
      <c r="D114" t="s">
        <v>36</v>
      </c>
      <c r="E114" t="s">
        <v>125</v>
      </c>
      <c r="F114">
        <v>3</v>
      </c>
      <c r="G114" t="s">
        <v>21</v>
      </c>
      <c r="H114" t="s">
        <v>22</v>
      </c>
      <c r="I114">
        <v>30223</v>
      </c>
      <c r="J114" t="s">
        <v>30</v>
      </c>
      <c r="K114" t="s">
        <v>68</v>
      </c>
      <c r="L114" t="s">
        <v>86</v>
      </c>
      <c r="M114" t="s">
        <v>35</v>
      </c>
    </row>
    <row r="115" spans="1:13" x14ac:dyDescent="0.2">
      <c r="A115">
        <v>7304184221</v>
      </c>
      <c r="B115">
        <v>40990</v>
      </c>
      <c r="C115">
        <v>2017</v>
      </c>
      <c r="D115" t="s">
        <v>42</v>
      </c>
      <c r="E115" t="s">
        <v>103</v>
      </c>
      <c r="F115">
        <v>3</v>
      </c>
      <c r="G115" t="s">
        <v>21</v>
      </c>
      <c r="H115" t="s">
        <v>30</v>
      </c>
      <c r="I115">
        <v>30092</v>
      </c>
      <c r="J115" t="s">
        <v>30</v>
      </c>
      <c r="K115" t="s">
        <v>31</v>
      </c>
      <c r="L115" t="s">
        <v>30</v>
      </c>
      <c r="M115" t="s">
        <v>26</v>
      </c>
    </row>
    <row r="116" spans="1:13" x14ac:dyDescent="0.2">
      <c r="A116">
        <v>7304158673</v>
      </c>
      <c r="B116">
        <v>33590</v>
      </c>
      <c r="C116">
        <v>2017</v>
      </c>
      <c r="D116" t="s">
        <v>42</v>
      </c>
      <c r="E116" t="s">
        <v>45</v>
      </c>
      <c r="F116">
        <v>3</v>
      </c>
      <c r="G116" t="s">
        <v>21</v>
      </c>
      <c r="H116" t="s">
        <v>22</v>
      </c>
      <c r="I116">
        <v>37919</v>
      </c>
      <c r="J116" t="s">
        <v>30</v>
      </c>
      <c r="K116" t="s">
        <v>31</v>
      </c>
      <c r="L116" t="s">
        <v>59</v>
      </c>
      <c r="M116" t="s">
        <v>26</v>
      </c>
    </row>
    <row r="117" spans="1:13" x14ac:dyDescent="0.2">
      <c r="A117">
        <v>7304134738</v>
      </c>
      <c r="B117">
        <v>31590</v>
      </c>
      <c r="C117">
        <v>2017</v>
      </c>
      <c r="D117" t="s">
        <v>42</v>
      </c>
      <c r="E117" t="s">
        <v>45</v>
      </c>
      <c r="F117">
        <v>3</v>
      </c>
      <c r="G117" t="s">
        <v>21</v>
      </c>
      <c r="H117" t="s">
        <v>22</v>
      </c>
      <c r="I117">
        <v>35391</v>
      </c>
      <c r="J117" t="s">
        <v>30</v>
      </c>
      <c r="K117" t="s">
        <v>31</v>
      </c>
      <c r="L117" t="s">
        <v>59</v>
      </c>
      <c r="M117" t="s">
        <v>26</v>
      </c>
    </row>
    <row r="118" spans="1:13" x14ac:dyDescent="0.2">
      <c r="A118">
        <v>7304111898</v>
      </c>
      <c r="B118">
        <v>30990</v>
      </c>
      <c r="C118">
        <v>2017</v>
      </c>
      <c r="D118" t="s">
        <v>42</v>
      </c>
      <c r="E118" t="s">
        <v>45</v>
      </c>
      <c r="F118">
        <v>3</v>
      </c>
      <c r="G118" t="s">
        <v>21</v>
      </c>
      <c r="H118" t="s">
        <v>22</v>
      </c>
      <c r="I118">
        <v>43039</v>
      </c>
      <c r="J118" t="s">
        <v>30</v>
      </c>
      <c r="K118" t="s">
        <v>31</v>
      </c>
      <c r="L118" t="s">
        <v>59</v>
      </c>
      <c r="M118" t="s">
        <v>35</v>
      </c>
    </row>
    <row r="119" spans="1:13" x14ac:dyDescent="0.2">
      <c r="A119">
        <v>7303661350</v>
      </c>
      <c r="B119">
        <v>20590</v>
      </c>
      <c r="C119">
        <v>2018</v>
      </c>
      <c r="D119" t="s">
        <v>93</v>
      </c>
      <c r="E119" t="s">
        <v>126</v>
      </c>
      <c r="F119">
        <v>3</v>
      </c>
      <c r="G119" t="s">
        <v>21</v>
      </c>
      <c r="H119" t="s">
        <v>22</v>
      </c>
      <c r="I119">
        <v>71021</v>
      </c>
      <c r="J119" t="s">
        <v>30</v>
      </c>
      <c r="K119" t="s">
        <v>24</v>
      </c>
      <c r="L119" t="s">
        <v>86</v>
      </c>
      <c r="M119" t="s">
        <v>26</v>
      </c>
    </row>
    <row r="120" spans="1:13" x14ac:dyDescent="0.2">
      <c r="A120">
        <v>7303236380</v>
      </c>
      <c r="B120">
        <v>26990</v>
      </c>
      <c r="C120">
        <v>2018</v>
      </c>
      <c r="D120" t="s">
        <v>27</v>
      </c>
      <c r="E120" t="s">
        <v>105</v>
      </c>
      <c r="F120">
        <v>3</v>
      </c>
      <c r="G120" t="s">
        <v>21</v>
      </c>
      <c r="H120" t="s">
        <v>22</v>
      </c>
      <c r="I120">
        <v>26514</v>
      </c>
      <c r="J120" t="s">
        <v>30</v>
      </c>
      <c r="K120" t="s">
        <v>68</v>
      </c>
      <c r="L120" t="s">
        <v>59</v>
      </c>
      <c r="M120" t="s">
        <v>47</v>
      </c>
    </row>
    <row r="121" spans="1:13" x14ac:dyDescent="0.2">
      <c r="A121">
        <v>7303130875</v>
      </c>
      <c r="B121">
        <v>36590</v>
      </c>
      <c r="C121">
        <v>2020</v>
      </c>
      <c r="D121" t="s">
        <v>27</v>
      </c>
      <c r="E121" t="s">
        <v>127</v>
      </c>
      <c r="F121">
        <v>3</v>
      </c>
      <c r="G121" t="s">
        <v>21</v>
      </c>
      <c r="H121" t="s">
        <v>22</v>
      </c>
      <c r="I121">
        <v>33026</v>
      </c>
      <c r="J121" t="s">
        <v>30</v>
      </c>
      <c r="K121" t="s">
        <v>68</v>
      </c>
      <c r="L121" t="s">
        <v>59</v>
      </c>
      <c r="M121" t="s">
        <v>26</v>
      </c>
    </row>
    <row r="122" spans="1:13" x14ac:dyDescent="0.2">
      <c r="A122">
        <v>7303065930</v>
      </c>
      <c r="B122">
        <v>30990</v>
      </c>
      <c r="C122">
        <v>2020</v>
      </c>
      <c r="D122" t="s">
        <v>27</v>
      </c>
      <c r="E122" t="s">
        <v>128</v>
      </c>
      <c r="F122">
        <v>3</v>
      </c>
      <c r="G122" t="s">
        <v>21</v>
      </c>
      <c r="H122" t="s">
        <v>22</v>
      </c>
      <c r="I122">
        <v>35200</v>
      </c>
      <c r="J122" t="s">
        <v>30</v>
      </c>
      <c r="K122" t="s">
        <v>68</v>
      </c>
      <c r="L122" t="s">
        <v>59</v>
      </c>
      <c r="M122" t="s">
        <v>47</v>
      </c>
    </row>
    <row r="123" spans="1:13" x14ac:dyDescent="0.2">
      <c r="A123">
        <v>7303065864</v>
      </c>
      <c r="B123">
        <v>24590</v>
      </c>
      <c r="C123">
        <v>2018</v>
      </c>
      <c r="D123" t="s">
        <v>106</v>
      </c>
      <c r="E123" t="s">
        <v>129</v>
      </c>
      <c r="F123">
        <v>3</v>
      </c>
      <c r="G123" t="s">
        <v>49</v>
      </c>
      <c r="H123" t="s">
        <v>22</v>
      </c>
      <c r="I123">
        <v>16081</v>
      </c>
      <c r="J123" t="s">
        <v>23</v>
      </c>
      <c r="K123" t="s">
        <v>68</v>
      </c>
      <c r="L123" t="s">
        <v>86</v>
      </c>
      <c r="M123" t="s">
        <v>47</v>
      </c>
    </row>
    <row r="124" spans="1:13" x14ac:dyDescent="0.2">
      <c r="A124">
        <v>7302597055</v>
      </c>
      <c r="B124">
        <v>23990</v>
      </c>
      <c r="C124">
        <v>2015</v>
      </c>
      <c r="D124" t="s">
        <v>110</v>
      </c>
      <c r="E124" t="s">
        <v>111</v>
      </c>
      <c r="F124">
        <v>3</v>
      </c>
      <c r="G124" t="s">
        <v>49</v>
      </c>
      <c r="H124" t="s">
        <v>30</v>
      </c>
      <c r="I124">
        <v>48462</v>
      </c>
      <c r="J124" t="s">
        <v>30</v>
      </c>
      <c r="K124" t="s">
        <v>68</v>
      </c>
      <c r="L124" t="s">
        <v>69</v>
      </c>
      <c r="M124" t="s">
        <v>35</v>
      </c>
    </row>
    <row r="125" spans="1:13" x14ac:dyDescent="0.2">
      <c r="A125">
        <v>7302537601</v>
      </c>
      <c r="B125">
        <v>25590</v>
      </c>
      <c r="C125">
        <v>2020</v>
      </c>
      <c r="D125" t="s">
        <v>130</v>
      </c>
      <c r="E125" t="s">
        <v>131</v>
      </c>
      <c r="F125">
        <v>3</v>
      </c>
      <c r="G125" t="s">
        <v>49</v>
      </c>
      <c r="H125" t="s">
        <v>22</v>
      </c>
      <c r="I125">
        <v>1113</v>
      </c>
      <c r="J125" t="s">
        <v>23</v>
      </c>
      <c r="K125" t="s">
        <v>68</v>
      </c>
      <c r="L125" t="s">
        <v>59</v>
      </c>
      <c r="M125" t="s">
        <v>40</v>
      </c>
    </row>
    <row r="126" spans="1:13" x14ac:dyDescent="0.2">
      <c r="A126">
        <v>7302327214</v>
      </c>
      <c r="B126">
        <v>19000</v>
      </c>
      <c r="C126">
        <v>2017</v>
      </c>
      <c r="D126" t="s">
        <v>132</v>
      </c>
      <c r="E126" t="s">
        <v>133</v>
      </c>
      <c r="F126">
        <v>5</v>
      </c>
      <c r="G126" t="s">
        <v>49</v>
      </c>
      <c r="H126" t="s">
        <v>22</v>
      </c>
      <c r="I126">
        <v>22700</v>
      </c>
      <c r="J126" t="s">
        <v>23</v>
      </c>
      <c r="K126" t="s">
        <v>68</v>
      </c>
      <c r="L126" t="s">
        <v>59</v>
      </c>
      <c r="M126" t="s">
        <v>40</v>
      </c>
    </row>
    <row r="127" spans="1:13" x14ac:dyDescent="0.2">
      <c r="A127">
        <v>7302108846</v>
      </c>
      <c r="B127">
        <v>17590</v>
      </c>
      <c r="C127">
        <v>2015</v>
      </c>
      <c r="D127" t="s">
        <v>134</v>
      </c>
      <c r="E127" t="s">
        <v>135</v>
      </c>
      <c r="F127">
        <v>3</v>
      </c>
      <c r="G127" t="s">
        <v>49</v>
      </c>
      <c r="H127" t="s">
        <v>22</v>
      </c>
      <c r="I127">
        <v>63512</v>
      </c>
      <c r="J127" t="s">
        <v>23</v>
      </c>
      <c r="K127" t="s">
        <v>68</v>
      </c>
      <c r="L127" t="s">
        <v>86</v>
      </c>
      <c r="M127" t="s">
        <v>50</v>
      </c>
    </row>
    <row r="128" spans="1:13" x14ac:dyDescent="0.2">
      <c r="A128">
        <v>7302062793</v>
      </c>
      <c r="B128">
        <v>36590</v>
      </c>
      <c r="C128">
        <v>2020</v>
      </c>
      <c r="D128" t="s">
        <v>134</v>
      </c>
      <c r="E128" t="s">
        <v>136</v>
      </c>
      <c r="F128">
        <v>3</v>
      </c>
      <c r="G128" t="s">
        <v>49</v>
      </c>
      <c r="H128" t="s">
        <v>22</v>
      </c>
      <c r="I128">
        <v>18506</v>
      </c>
      <c r="J128" t="s">
        <v>30</v>
      </c>
      <c r="K128" t="s">
        <v>68</v>
      </c>
      <c r="L128" t="s">
        <v>86</v>
      </c>
      <c r="M128" t="s">
        <v>50</v>
      </c>
    </row>
    <row r="129" spans="1:13" x14ac:dyDescent="0.2">
      <c r="A129">
        <v>7302043460</v>
      </c>
      <c r="B129">
        <v>35990</v>
      </c>
      <c r="C129">
        <v>2020</v>
      </c>
      <c r="D129" t="s">
        <v>134</v>
      </c>
      <c r="E129" t="s">
        <v>137</v>
      </c>
      <c r="F129">
        <v>3</v>
      </c>
      <c r="G129" t="s">
        <v>49</v>
      </c>
      <c r="H129" t="s">
        <v>30</v>
      </c>
      <c r="I129">
        <v>11878</v>
      </c>
      <c r="J129" t="s">
        <v>30</v>
      </c>
      <c r="K129" t="s">
        <v>68</v>
      </c>
      <c r="L129" t="s">
        <v>86</v>
      </c>
      <c r="M129" t="s">
        <v>50</v>
      </c>
    </row>
    <row r="130" spans="1:13" x14ac:dyDescent="0.2">
      <c r="A130">
        <v>7302000016</v>
      </c>
      <c r="B130">
        <v>38590</v>
      </c>
      <c r="C130">
        <v>2019</v>
      </c>
      <c r="D130" t="s">
        <v>134</v>
      </c>
      <c r="E130" t="s">
        <v>138</v>
      </c>
      <c r="F130">
        <v>3</v>
      </c>
      <c r="G130" t="s">
        <v>49</v>
      </c>
      <c r="H130" t="s">
        <v>22</v>
      </c>
      <c r="I130">
        <v>14054</v>
      </c>
      <c r="J130" t="s">
        <v>23</v>
      </c>
      <c r="K130" t="s">
        <v>68</v>
      </c>
      <c r="L130" t="s">
        <v>86</v>
      </c>
      <c r="M130" t="s">
        <v>26</v>
      </c>
    </row>
    <row r="131" spans="1:13" x14ac:dyDescent="0.2">
      <c r="A131">
        <v>7301673626</v>
      </c>
      <c r="B131">
        <v>29590</v>
      </c>
      <c r="C131">
        <v>2018</v>
      </c>
      <c r="D131" t="s">
        <v>106</v>
      </c>
      <c r="E131" t="s">
        <v>139</v>
      </c>
      <c r="F131">
        <v>3</v>
      </c>
      <c r="G131" t="s">
        <v>21</v>
      </c>
      <c r="H131" t="s">
        <v>30</v>
      </c>
      <c r="I131">
        <v>33047</v>
      </c>
      <c r="J131" t="s">
        <v>23</v>
      </c>
      <c r="K131" t="s">
        <v>68</v>
      </c>
      <c r="L131" t="s">
        <v>86</v>
      </c>
      <c r="M131" t="s">
        <v>47</v>
      </c>
    </row>
    <row r="132" spans="1:13" x14ac:dyDescent="0.2">
      <c r="A132">
        <v>7301673609</v>
      </c>
      <c r="B132">
        <v>32590</v>
      </c>
      <c r="C132">
        <v>2018</v>
      </c>
      <c r="D132" t="s">
        <v>140</v>
      </c>
      <c r="E132" t="s">
        <v>141</v>
      </c>
      <c r="F132">
        <v>3</v>
      </c>
      <c r="G132" t="s">
        <v>49</v>
      </c>
      <c r="H132" t="s">
        <v>30</v>
      </c>
      <c r="I132">
        <v>14863</v>
      </c>
      <c r="J132" t="s">
        <v>30</v>
      </c>
      <c r="K132" t="s">
        <v>24</v>
      </c>
      <c r="L132" t="s">
        <v>69</v>
      </c>
      <c r="M132" t="s">
        <v>50</v>
      </c>
    </row>
    <row r="133" spans="1:13" x14ac:dyDescent="0.2">
      <c r="A133">
        <v>7301647209</v>
      </c>
      <c r="B133">
        <v>27590</v>
      </c>
      <c r="C133">
        <v>2018</v>
      </c>
      <c r="D133" t="s">
        <v>117</v>
      </c>
      <c r="E133" t="s">
        <v>142</v>
      </c>
      <c r="F133">
        <v>3</v>
      </c>
      <c r="G133" t="s">
        <v>21</v>
      </c>
      <c r="H133" t="s">
        <v>22</v>
      </c>
      <c r="I133">
        <v>41119</v>
      </c>
      <c r="J133" t="s">
        <v>23</v>
      </c>
      <c r="K133" t="s">
        <v>31</v>
      </c>
      <c r="L133" t="s">
        <v>59</v>
      </c>
      <c r="M133" t="s">
        <v>50</v>
      </c>
    </row>
    <row r="134" spans="1:13" x14ac:dyDescent="0.2">
      <c r="A134">
        <v>7301624602</v>
      </c>
      <c r="B134">
        <v>38990</v>
      </c>
      <c r="C134">
        <v>2020</v>
      </c>
      <c r="D134" t="s">
        <v>143</v>
      </c>
      <c r="E134" t="s">
        <v>144</v>
      </c>
      <c r="F134">
        <v>3</v>
      </c>
      <c r="G134" t="s">
        <v>49</v>
      </c>
      <c r="H134" t="s">
        <v>22</v>
      </c>
      <c r="I134">
        <v>19067</v>
      </c>
      <c r="J134" t="s">
        <v>30</v>
      </c>
      <c r="K134" t="s">
        <v>122</v>
      </c>
      <c r="L134" t="s">
        <v>59</v>
      </c>
      <c r="M134" t="s">
        <v>47</v>
      </c>
    </row>
    <row r="135" spans="1:13" x14ac:dyDescent="0.2">
      <c r="A135">
        <v>7316878036</v>
      </c>
      <c r="B135">
        <v>21950</v>
      </c>
      <c r="C135">
        <v>2012</v>
      </c>
      <c r="D135" t="s">
        <v>36</v>
      </c>
      <c r="E135" t="s">
        <v>145</v>
      </c>
      <c r="F135">
        <v>4</v>
      </c>
      <c r="G135" t="s">
        <v>49</v>
      </c>
      <c r="H135" t="s">
        <v>22</v>
      </c>
      <c r="I135">
        <v>143060</v>
      </c>
      <c r="J135" t="s">
        <v>80</v>
      </c>
      <c r="K135" t="s">
        <v>31</v>
      </c>
      <c r="L135" t="s">
        <v>25</v>
      </c>
      <c r="M135" t="s">
        <v>35</v>
      </c>
    </row>
    <row r="136" spans="1:13" x14ac:dyDescent="0.2">
      <c r="A136">
        <v>7316874816</v>
      </c>
      <c r="B136">
        <v>13950</v>
      </c>
      <c r="C136">
        <v>2011</v>
      </c>
      <c r="D136" t="s">
        <v>36</v>
      </c>
      <c r="E136" t="s">
        <v>37</v>
      </c>
      <c r="F136">
        <v>3</v>
      </c>
      <c r="G136" t="s">
        <v>49</v>
      </c>
      <c r="H136" t="s">
        <v>22</v>
      </c>
      <c r="I136">
        <v>151060</v>
      </c>
      <c r="J136" t="s">
        <v>23</v>
      </c>
      <c r="K136" t="s">
        <v>24</v>
      </c>
      <c r="L136" t="s">
        <v>25</v>
      </c>
      <c r="M136" t="s">
        <v>35</v>
      </c>
    </row>
    <row r="137" spans="1:13" x14ac:dyDescent="0.2">
      <c r="A137">
        <v>7316873897</v>
      </c>
      <c r="B137">
        <v>5900</v>
      </c>
      <c r="C137">
        <v>2001</v>
      </c>
      <c r="D137" t="s">
        <v>19</v>
      </c>
      <c r="E137" t="s">
        <v>146</v>
      </c>
      <c r="F137">
        <v>3</v>
      </c>
      <c r="G137" t="s">
        <v>29</v>
      </c>
      <c r="H137" t="s">
        <v>71</v>
      </c>
      <c r="I137">
        <v>200000</v>
      </c>
      <c r="J137" t="s">
        <v>23</v>
      </c>
      <c r="K137" t="s">
        <v>24</v>
      </c>
      <c r="L137" t="s">
        <v>25</v>
      </c>
      <c r="M137" t="s">
        <v>26</v>
      </c>
    </row>
    <row r="138" spans="1:13" x14ac:dyDescent="0.2">
      <c r="A138">
        <v>7316872263</v>
      </c>
      <c r="B138">
        <v>12950</v>
      </c>
      <c r="C138">
        <v>2005</v>
      </c>
      <c r="D138" t="s">
        <v>147</v>
      </c>
      <c r="E138" t="s">
        <v>148</v>
      </c>
      <c r="F138">
        <v>4</v>
      </c>
      <c r="G138" t="s">
        <v>21</v>
      </c>
      <c r="H138" t="s">
        <v>22</v>
      </c>
      <c r="I138">
        <v>69586</v>
      </c>
      <c r="J138" t="s">
        <v>23</v>
      </c>
      <c r="K138" t="s">
        <v>24</v>
      </c>
      <c r="L138" t="s">
        <v>149</v>
      </c>
      <c r="M138" t="s">
        <v>47</v>
      </c>
    </row>
    <row r="139" spans="1:13" x14ac:dyDescent="0.2">
      <c r="A139">
        <v>7316871664</v>
      </c>
      <c r="B139">
        <v>18950</v>
      </c>
      <c r="C139">
        <v>2010</v>
      </c>
      <c r="D139" t="s">
        <v>19</v>
      </c>
      <c r="E139" t="s">
        <v>150</v>
      </c>
      <c r="F139">
        <v>3</v>
      </c>
      <c r="G139" t="s">
        <v>29</v>
      </c>
      <c r="H139" t="s">
        <v>22</v>
      </c>
      <c r="I139">
        <v>151403</v>
      </c>
      <c r="J139" t="s">
        <v>23</v>
      </c>
      <c r="K139" t="s">
        <v>31</v>
      </c>
      <c r="L139" t="s">
        <v>32</v>
      </c>
      <c r="M139" t="s">
        <v>26</v>
      </c>
    </row>
    <row r="140" spans="1:13" x14ac:dyDescent="0.2">
      <c r="A140">
        <v>7316871204</v>
      </c>
      <c r="B140">
        <v>6995</v>
      </c>
      <c r="C140">
        <v>2011</v>
      </c>
      <c r="D140" t="s">
        <v>151</v>
      </c>
      <c r="E140" t="s">
        <v>152</v>
      </c>
      <c r="F140">
        <v>4</v>
      </c>
      <c r="G140" t="s">
        <v>153</v>
      </c>
      <c r="H140" t="s">
        <v>22</v>
      </c>
      <c r="I140">
        <v>172752</v>
      </c>
      <c r="J140" t="s">
        <v>23</v>
      </c>
      <c r="K140" t="s">
        <v>68</v>
      </c>
      <c r="L140" t="s">
        <v>86</v>
      </c>
      <c r="M140" t="s">
        <v>26</v>
      </c>
    </row>
    <row r="141" spans="1:13" x14ac:dyDescent="0.2">
      <c r="A141">
        <v>7316870942</v>
      </c>
      <c r="B141">
        <v>12500</v>
      </c>
      <c r="C141">
        <v>2008</v>
      </c>
      <c r="D141" t="s">
        <v>19</v>
      </c>
      <c r="E141" t="s">
        <v>154</v>
      </c>
      <c r="F141">
        <v>4</v>
      </c>
      <c r="G141" t="s">
        <v>21</v>
      </c>
      <c r="H141" t="s">
        <v>22</v>
      </c>
      <c r="I141">
        <v>141345</v>
      </c>
      <c r="J141" t="s">
        <v>23</v>
      </c>
      <c r="K141" t="s">
        <v>24</v>
      </c>
      <c r="L141" t="s">
        <v>25</v>
      </c>
      <c r="M141" t="s">
        <v>38</v>
      </c>
    </row>
    <row r="142" spans="1:13" x14ac:dyDescent="0.2">
      <c r="A142">
        <v>7316870516</v>
      </c>
      <c r="B142">
        <v>16950</v>
      </c>
      <c r="C142">
        <v>2007</v>
      </c>
      <c r="D142" t="s">
        <v>36</v>
      </c>
      <c r="E142" t="s">
        <v>155</v>
      </c>
      <c r="F142">
        <v>3</v>
      </c>
      <c r="G142" t="s">
        <v>21</v>
      </c>
      <c r="H142" t="s">
        <v>22</v>
      </c>
      <c r="I142">
        <v>156792</v>
      </c>
      <c r="J142" t="s">
        <v>23</v>
      </c>
      <c r="K142" t="s">
        <v>24</v>
      </c>
      <c r="L142" t="s">
        <v>25</v>
      </c>
      <c r="M142" t="s">
        <v>47</v>
      </c>
    </row>
    <row r="143" spans="1:13" x14ac:dyDescent="0.2">
      <c r="A143">
        <v>7316870143</v>
      </c>
      <c r="B143">
        <v>22950</v>
      </c>
      <c r="C143">
        <v>2014</v>
      </c>
      <c r="D143" t="s">
        <v>19</v>
      </c>
      <c r="E143" t="s">
        <v>60</v>
      </c>
      <c r="F143">
        <v>4</v>
      </c>
      <c r="G143" t="s">
        <v>29</v>
      </c>
      <c r="H143" t="s">
        <v>22</v>
      </c>
      <c r="I143">
        <v>166380</v>
      </c>
      <c r="J143" t="s">
        <v>23</v>
      </c>
      <c r="K143" t="s">
        <v>31</v>
      </c>
      <c r="L143" t="s">
        <v>25</v>
      </c>
      <c r="M143" t="s">
        <v>26</v>
      </c>
    </row>
  </sheetData>
  <mergeCells count="13">
    <mergeCell ref="A33:H34"/>
    <mergeCell ref="A36:H37"/>
    <mergeCell ref="A38:H39"/>
    <mergeCell ref="A29:H30"/>
    <mergeCell ref="A4:H5"/>
    <mergeCell ref="A7:H8"/>
    <mergeCell ref="A9:H13"/>
    <mergeCell ref="A15:H15"/>
    <mergeCell ref="A16:H20"/>
    <mergeCell ref="A22:G22"/>
    <mergeCell ref="A24:G24"/>
    <mergeCell ref="A26:G26"/>
    <mergeCell ref="A28:H28"/>
  </mergeCells>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35"/>
  <sheetViews>
    <sheetView zoomScale="90" zoomScaleNormal="90" workbookViewId="0">
      <selection activeCell="N33" sqref="N33"/>
    </sheetView>
  </sheetViews>
  <sheetFormatPr baseColWidth="10" defaultColWidth="11.1640625" defaultRowHeight="16" x14ac:dyDescent="0.2"/>
  <cols>
    <col min="2" max="2" width="13.1640625" customWidth="1"/>
    <col min="3" max="3" width="20.1640625" bestFit="1" customWidth="1"/>
    <col min="4" max="4" width="14.6640625" bestFit="1" customWidth="1"/>
    <col min="5" max="5" width="11.1640625" bestFit="1" customWidth="1"/>
    <col min="6" max="6" width="15" bestFit="1" customWidth="1"/>
    <col min="7" max="7" width="15.1640625" bestFit="1" customWidth="1"/>
    <col min="8" max="8" width="25" bestFit="1" customWidth="1"/>
    <col min="14" max="14" width="10.1640625" bestFit="1" customWidth="1"/>
    <col min="16" max="16" width="11.1640625" bestFit="1" customWidth="1"/>
    <col min="17" max="17" width="10" bestFit="1" customWidth="1"/>
  </cols>
  <sheetData>
    <row r="1" spans="1:17" x14ac:dyDescent="0.2">
      <c r="A1" s="1" t="s">
        <v>180</v>
      </c>
    </row>
    <row r="2" spans="1:17" x14ac:dyDescent="0.2">
      <c r="A2" s="33" t="s">
        <v>166</v>
      </c>
      <c r="B2" s="33"/>
      <c r="C2" s="33"/>
      <c r="D2" s="33"/>
      <c r="E2" s="33"/>
      <c r="F2" s="33"/>
      <c r="G2" s="33"/>
      <c r="H2" s="33"/>
    </row>
    <row r="3" spans="1:17" x14ac:dyDescent="0.2">
      <c r="A3" s="33"/>
      <c r="B3" s="33"/>
      <c r="C3" s="33"/>
      <c r="D3" s="33"/>
      <c r="E3" s="33"/>
      <c r="F3" s="33"/>
      <c r="G3" s="33"/>
      <c r="H3" s="33"/>
    </row>
    <row r="4" spans="1:17" x14ac:dyDescent="0.2">
      <c r="A4" s="33"/>
      <c r="B4" s="33"/>
      <c r="C4" s="33"/>
      <c r="D4" s="33"/>
      <c r="E4" s="33"/>
      <c r="F4" s="33"/>
      <c r="G4" s="33"/>
      <c r="H4" s="33"/>
    </row>
    <row r="6" spans="1:17" x14ac:dyDescent="0.2">
      <c r="A6" s="31" t="s">
        <v>167</v>
      </c>
      <c r="B6" s="31"/>
      <c r="C6" s="31"/>
      <c r="D6" s="31"/>
      <c r="E6" s="31"/>
      <c r="F6" s="31"/>
      <c r="G6" s="31"/>
      <c r="J6" s="14"/>
      <c r="K6" s="14" t="s">
        <v>17</v>
      </c>
    </row>
    <row r="7" spans="1:17" x14ac:dyDescent="0.2">
      <c r="A7" s="31"/>
      <c r="B7" s="31"/>
      <c r="C7" s="31"/>
      <c r="D7" s="31"/>
      <c r="E7" s="31"/>
      <c r="F7" s="31"/>
      <c r="G7" s="31"/>
      <c r="P7" s="16" t="s">
        <v>164</v>
      </c>
      <c r="Q7" t="s">
        <v>198</v>
      </c>
    </row>
    <row r="8" spans="1:17" x14ac:dyDescent="0.2">
      <c r="A8" s="31"/>
      <c r="B8" s="31"/>
      <c r="C8" s="31"/>
      <c r="D8" s="31"/>
      <c r="E8" s="31"/>
      <c r="F8" s="31"/>
      <c r="G8" s="31"/>
      <c r="H8" s="9" t="s">
        <v>199</v>
      </c>
      <c r="P8" s="17" t="s">
        <v>32</v>
      </c>
      <c r="Q8">
        <v>25</v>
      </c>
    </row>
    <row r="9" spans="1:17" x14ac:dyDescent="0.2">
      <c r="P9" s="17" t="s">
        <v>59</v>
      </c>
      <c r="Q9">
        <v>20</v>
      </c>
    </row>
    <row r="10" spans="1:17" x14ac:dyDescent="0.2">
      <c r="A10" s="31" t="s">
        <v>168</v>
      </c>
      <c r="B10" s="31"/>
      <c r="C10" s="31"/>
      <c r="D10" s="31"/>
      <c r="E10" s="31"/>
      <c r="F10" s="31"/>
      <c r="G10" s="31"/>
      <c r="J10" s="14"/>
      <c r="K10" s="14" t="s">
        <v>17</v>
      </c>
      <c r="P10" s="17" t="s">
        <v>86</v>
      </c>
      <c r="Q10">
        <v>16</v>
      </c>
    </row>
    <row r="11" spans="1:17" x14ac:dyDescent="0.2">
      <c r="A11" s="31"/>
      <c r="B11" s="31"/>
      <c r="C11" s="31"/>
      <c r="D11" s="31"/>
      <c r="E11" s="31"/>
      <c r="F11" s="31"/>
      <c r="G11" s="31"/>
      <c r="H11" s="9" t="s">
        <v>200</v>
      </c>
      <c r="P11" s="17" t="s">
        <v>30</v>
      </c>
      <c r="Q11">
        <v>12</v>
      </c>
    </row>
    <row r="12" spans="1:17" x14ac:dyDescent="0.2">
      <c r="P12" s="17" t="s">
        <v>25</v>
      </c>
      <c r="Q12">
        <v>9</v>
      </c>
    </row>
    <row r="13" spans="1:17" x14ac:dyDescent="0.2">
      <c r="A13" s="33" t="s">
        <v>169</v>
      </c>
      <c r="B13" s="33"/>
      <c r="C13" s="33"/>
      <c r="D13" s="33"/>
      <c r="E13" s="33"/>
      <c r="F13" s="33"/>
      <c r="G13" s="33"/>
      <c r="H13" s="33"/>
      <c r="P13" s="17" t="s">
        <v>69</v>
      </c>
      <c r="Q13">
        <v>7</v>
      </c>
    </row>
    <row r="14" spans="1:17" x14ac:dyDescent="0.2">
      <c r="A14" s="33"/>
      <c r="B14" s="33"/>
      <c r="C14" s="33"/>
      <c r="D14" s="33"/>
      <c r="E14" s="33"/>
      <c r="F14" s="33"/>
      <c r="G14" s="33"/>
      <c r="H14" s="33"/>
      <c r="P14" s="17" t="s">
        <v>116</v>
      </c>
      <c r="Q14">
        <v>3</v>
      </c>
    </row>
    <row r="15" spans="1:17" x14ac:dyDescent="0.2">
      <c r="A15" s="25" t="s">
        <v>202</v>
      </c>
      <c r="B15" s="26"/>
      <c r="C15" s="26"/>
      <c r="D15" s="26"/>
      <c r="E15" s="26"/>
      <c r="F15" s="26"/>
      <c r="G15" s="26"/>
      <c r="H15" s="27"/>
      <c r="J15" s="14"/>
      <c r="K15" s="14" t="s">
        <v>16</v>
      </c>
      <c r="P15" s="17" t="s">
        <v>77</v>
      </c>
      <c r="Q15">
        <v>3</v>
      </c>
    </row>
    <row r="16" spans="1:17" x14ac:dyDescent="0.2">
      <c r="A16" s="45"/>
      <c r="B16" s="46"/>
      <c r="C16" s="46"/>
      <c r="D16" s="46"/>
      <c r="E16" s="46"/>
      <c r="F16" s="46"/>
      <c r="G16" s="46"/>
      <c r="H16" s="47"/>
      <c r="P16" s="17" t="s">
        <v>53</v>
      </c>
      <c r="Q16">
        <v>2</v>
      </c>
    </row>
    <row r="17" spans="1:17" x14ac:dyDescent="0.2">
      <c r="A17" s="45"/>
      <c r="B17" s="46"/>
      <c r="C17" s="46"/>
      <c r="D17" s="46"/>
      <c r="E17" s="46"/>
      <c r="F17" s="46"/>
      <c r="G17" s="46"/>
      <c r="H17" s="47"/>
      <c r="P17" s="17" t="s">
        <v>44</v>
      </c>
      <c r="Q17">
        <v>2</v>
      </c>
    </row>
    <row r="18" spans="1:17" x14ac:dyDescent="0.2">
      <c r="A18" s="45"/>
      <c r="B18" s="46"/>
      <c r="C18" s="46"/>
      <c r="D18" s="46"/>
      <c r="E18" s="46"/>
      <c r="F18" s="46"/>
      <c r="G18" s="46"/>
      <c r="H18" s="47"/>
      <c r="P18" s="17" t="s">
        <v>149</v>
      </c>
      <c r="Q18">
        <v>1</v>
      </c>
    </row>
    <row r="19" spans="1:17" x14ac:dyDescent="0.2">
      <c r="A19" s="28"/>
      <c r="B19" s="29"/>
      <c r="C19" s="29"/>
      <c r="D19" s="29"/>
      <c r="E19" s="29"/>
      <c r="F19" s="29"/>
      <c r="G19" s="29"/>
      <c r="H19" s="30"/>
      <c r="P19" s="17" t="s">
        <v>192</v>
      </c>
      <c r="Q19">
        <v>100</v>
      </c>
    </row>
    <row r="21" spans="1:17" ht="15" customHeight="1" x14ac:dyDescent="0.2">
      <c r="A21" s="31" t="s">
        <v>170</v>
      </c>
      <c r="B21" s="31"/>
      <c r="C21" s="31"/>
      <c r="D21" s="31"/>
      <c r="E21" s="31"/>
      <c r="F21" s="31"/>
      <c r="G21" s="31"/>
      <c r="J21" s="14"/>
      <c r="K21" s="14" t="s">
        <v>17</v>
      </c>
    </row>
    <row r="22" spans="1:17" x14ac:dyDescent="0.2">
      <c r="A22" s="31"/>
      <c r="B22" s="31"/>
      <c r="C22" s="31"/>
      <c r="D22" s="31"/>
      <c r="E22" s="31"/>
      <c r="F22" s="31"/>
      <c r="G22" s="31"/>
    </row>
    <row r="23" spans="1:17" x14ac:dyDescent="0.2">
      <c r="A23" s="31"/>
      <c r="B23" s="31"/>
      <c r="C23" s="31"/>
      <c r="D23" s="31"/>
      <c r="E23" s="31"/>
      <c r="F23" s="31"/>
      <c r="G23" s="31"/>
      <c r="H23" s="9" t="s">
        <v>204</v>
      </c>
    </row>
    <row r="24" spans="1:17" ht="15" customHeight="1" x14ac:dyDescent="0.2"/>
    <row r="25" spans="1:17" x14ac:dyDescent="0.2">
      <c r="A25" s="31" t="s">
        <v>171</v>
      </c>
      <c r="B25" s="31"/>
      <c r="C25" s="31"/>
      <c r="D25" s="31"/>
      <c r="E25" s="31"/>
      <c r="F25" s="31"/>
      <c r="G25" s="31"/>
      <c r="J25" s="14"/>
      <c r="K25" s="14" t="s">
        <v>16</v>
      </c>
    </row>
    <row r="26" spans="1:17" ht="15" customHeight="1" x14ac:dyDescent="0.2">
      <c r="A26" s="31"/>
      <c r="B26" s="31"/>
      <c r="C26" s="31"/>
      <c r="D26" s="31"/>
      <c r="E26" s="31"/>
      <c r="F26" s="31"/>
      <c r="G26" s="31"/>
    </row>
    <row r="27" spans="1:17" x14ac:dyDescent="0.2">
      <c r="A27" s="31"/>
      <c r="B27" s="31"/>
      <c r="C27" s="31"/>
      <c r="D27" s="31"/>
      <c r="E27" s="31"/>
      <c r="F27" s="31"/>
      <c r="G27" s="31"/>
      <c r="H27" s="9" t="s">
        <v>205</v>
      </c>
    </row>
    <row r="30" spans="1:17" x14ac:dyDescent="0.2">
      <c r="A30" s="31" t="s">
        <v>188</v>
      </c>
      <c r="B30" s="31"/>
      <c r="C30" s="31"/>
      <c r="D30" s="31"/>
      <c r="E30" s="31"/>
      <c r="F30" s="31"/>
      <c r="G30" s="31"/>
      <c r="H30" s="31"/>
      <c r="J30" s="14"/>
      <c r="K30" s="14" t="s">
        <v>17</v>
      </c>
    </row>
    <row r="31" spans="1:17" x14ac:dyDescent="0.2">
      <c r="A31" s="31"/>
      <c r="B31" s="31"/>
      <c r="C31" s="31"/>
      <c r="D31" s="31"/>
      <c r="E31" s="31"/>
      <c r="F31" s="31"/>
      <c r="G31" s="31"/>
      <c r="H31" s="31"/>
    </row>
    <row r="32" spans="1:17" x14ac:dyDescent="0.2">
      <c r="B32" s="10" t="s">
        <v>11</v>
      </c>
      <c r="C32" s="49" t="s">
        <v>201</v>
      </c>
      <c r="D32" s="50"/>
      <c r="F32" s="10" t="s">
        <v>12</v>
      </c>
      <c r="G32" s="49">
        <v>25</v>
      </c>
      <c r="H32" s="50"/>
    </row>
    <row r="35" spans="1:18" x14ac:dyDescent="0.2">
      <c r="A35" t="s">
        <v>156</v>
      </c>
      <c r="B35" t="s">
        <v>157</v>
      </c>
      <c r="C35" t="s">
        <v>158</v>
      </c>
      <c r="D35" t="s">
        <v>159</v>
      </c>
      <c r="E35" t="s">
        <v>160</v>
      </c>
      <c r="F35" t="s">
        <v>161</v>
      </c>
      <c r="G35" t="s">
        <v>8</v>
      </c>
      <c r="H35" t="s">
        <v>10</v>
      </c>
      <c r="I35" t="s">
        <v>162</v>
      </c>
      <c r="J35" t="s">
        <v>163</v>
      </c>
      <c r="K35" t="s">
        <v>9</v>
      </c>
      <c r="L35" t="s">
        <v>164</v>
      </c>
      <c r="M35" t="s">
        <v>165</v>
      </c>
    </row>
    <row r="36" spans="1:18" x14ac:dyDescent="0.2">
      <c r="A36">
        <v>7316356412</v>
      </c>
      <c r="B36">
        <v>15000</v>
      </c>
      <c r="C36">
        <v>2013</v>
      </c>
      <c r="D36" t="s">
        <v>19</v>
      </c>
      <c r="E36" t="s">
        <v>20</v>
      </c>
      <c r="F36">
        <v>4</v>
      </c>
      <c r="G36" t="s">
        <v>21</v>
      </c>
      <c r="H36" t="s">
        <v>22</v>
      </c>
      <c r="I36">
        <v>128000</v>
      </c>
      <c r="J36" t="s">
        <v>23</v>
      </c>
      <c r="K36" t="s">
        <v>24</v>
      </c>
      <c r="L36" t="s">
        <v>25</v>
      </c>
      <c r="M36" t="s">
        <v>26</v>
      </c>
    </row>
    <row r="37" spans="1:18" x14ac:dyDescent="0.2">
      <c r="A37">
        <v>7316343444</v>
      </c>
      <c r="B37">
        <v>27990</v>
      </c>
      <c r="C37">
        <v>2012</v>
      </c>
      <c r="D37" t="s">
        <v>27</v>
      </c>
      <c r="E37" t="s">
        <v>28</v>
      </c>
      <c r="F37">
        <v>3</v>
      </c>
      <c r="G37" t="s">
        <v>29</v>
      </c>
      <c r="H37" t="s">
        <v>22</v>
      </c>
      <c r="I37">
        <v>68696</v>
      </c>
      <c r="J37" t="s">
        <v>30</v>
      </c>
      <c r="K37" t="s">
        <v>31</v>
      </c>
      <c r="L37" t="s">
        <v>32</v>
      </c>
      <c r="M37" t="s">
        <v>26</v>
      </c>
    </row>
    <row r="38" spans="1:18" x14ac:dyDescent="0.2">
      <c r="A38">
        <v>7316304717</v>
      </c>
      <c r="B38">
        <v>34590</v>
      </c>
      <c r="C38">
        <v>2016</v>
      </c>
      <c r="D38" t="s">
        <v>33</v>
      </c>
      <c r="E38" t="s">
        <v>34</v>
      </c>
      <c r="F38">
        <v>3</v>
      </c>
      <c r="G38" t="s">
        <v>21</v>
      </c>
      <c r="H38" t="s">
        <v>22</v>
      </c>
      <c r="I38">
        <v>29499</v>
      </c>
      <c r="J38" t="s">
        <v>30</v>
      </c>
      <c r="K38" t="s">
        <v>31</v>
      </c>
      <c r="L38" t="s">
        <v>32</v>
      </c>
      <c r="M38" t="s">
        <v>35</v>
      </c>
    </row>
    <row r="39" spans="1:18" x14ac:dyDescent="0.2">
      <c r="A39">
        <v>7316285779</v>
      </c>
      <c r="B39">
        <v>35000</v>
      </c>
      <c r="C39">
        <v>2019</v>
      </c>
      <c r="D39" t="s">
        <v>36</v>
      </c>
      <c r="E39" t="s">
        <v>37</v>
      </c>
      <c r="F39">
        <v>4</v>
      </c>
      <c r="G39" t="s">
        <v>21</v>
      </c>
      <c r="H39" t="s">
        <v>22</v>
      </c>
      <c r="I39">
        <v>43000</v>
      </c>
      <c r="J39" t="s">
        <v>23</v>
      </c>
      <c r="K39" t="s">
        <v>31</v>
      </c>
      <c r="L39" t="s">
        <v>25</v>
      </c>
      <c r="M39" t="s">
        <v>38</v>
      </c>
    </row>
    <row r="40" spans="1:18" x14ac:dyDescent="0.2">
      <c r="A40">
        <v>7316257769</v>
      </c>
      <c r="B40">
        <v>29990</v>
      </c>
      <c r="C40">
        <v>2016</v>
      </c>
      <c r="D40" t="s">
        <v>33</v>
      </c>
      <c r="E40" t="s">
        <v>39</v>
      </c>
      <c r="F40">
        <v>3</v>
      </c>
      <c r="G40" t="s">
        <v>21</v>
      </c>
      <c r="H40" t="s">
        <v>22</v>
      </c>
      <c r="I40">
        <v>17302</v>
      </c>
      <c r="J40" t="s">
        <v>30</v>
      </c>
      <c r="K40" t="s">
        <v>31</v>
      </c>
      <c r="L40" t="s">
        <v>32</v>
      </c>
      <c r="M40" t="s">
        <v>40</v>
      </c>
      <c r="P40" s="18" t="s">
        <v>164</v>
      </c>
      <c r="Q40" s="20" t="s">
        <v>198</v>
      </c>
      <c r="R40" s="20" t="s">
        <v>221</v>
      </c>
    </row>
    <row r="41" spans="1:18" x14ac:dyDescent="0.2">
      <c r="A41">
        <v>7316133914</v>
      </c>
      <c r="B41">
        <v>38590</v>
      </c>
      <c r="C41">
        <v>2011</v>
      </c>
      <c r="D41" t="s">
        <v>33</v>
      </c>
      <c r="E41" t="s">
        <v>41</v>
      </c>
      <c r="F41">
        <v>3</v>
      </c>
      <c r="G41" t="s">
        <v>29</v>
      </c>
      <c r="H41" t="s">
        <v>22</v>
      </c>
      <c r="I41">
        <v>30237</v>
      </c>
      <c r="J41" t="s">
        <v>30</v>
      </c>
      <c r="K41" t="s">
        <v>24</v>
      </c>
      <c r="L41" t="s">
        <v>30</v>
      </c>
      <c r="M41" t="s">
        <v>40</v>
      </c>
      <c r="P41" s="19" t="s">
        <v>25</v>
      </c>
      <c r="Q41" s="19">
        <f>COUNTIF($L36:$L135, P41)/100</f>
        <v>0.09</v>
      </c>
      <c r="R41" s="19">
        <f>Q41*100</f>
        <v>9</v>
      </c>
    </row>
    <row r="42" spans="1:18" x14ac:dyDescent="0.2">
      <c r="A42">
        <v>7316130053</v>
      </c>
      <c r="B42">
        <v>4500</v>
      </c>
      <c r="C42">
        <v>1992</v>
      </c>
      <c r="D42" t="s">
        <v>42</v>
      </c>
      <c r="E42" t="s">
        <v>43</v>
      </c>
      <c r="F42">
        <v>4</v>
      </c>
      <c r="G42" t="s">
        <v>21</v>
      </c>
      <c r="H42" t="s">
        <v>22</v>
      </c>
      <c r="I42">
        <v>192000</v>
      </c>
      <c r="J42" t="s">
        <v>23</v>
      </c>
      <c r="K42" t="s">
        <v>31</v>
      </c>
      <c r="L42" t="s">
        <v>44</v>
      </c>
      <c r="M42" t="s">
        <v>26</v>
      </c>
      <c r="P42" s="19" t="s">
        <v>32</v>
      </c>
      <c r="Q42" s="19">
        <f t="shared" ref="Q42:Q51" si="0">COUNTIF(L37:L136, P42)/100</f>
        <v>0.25</v>
      </c>
      <c r="R42" s="19">
        <f t="shared" ref="R42:R51" si="1">Q42*100</f>
        <v>25</v>
      </c>
    </row>
    <row r="43" spans="1:18" x14ac:dyDescent="0.2">
      <c r="A43">
        <v>7315816316</v>
      </c>
      <c r="B43">
        <v>32990</v>
      </c>
      <c r="C43">
        <v>2017</v>
      </c>
      <c r="D43" t="s">
        <v>42</v>
      </c>
      <c r="E43" t="s">
        <v>45</v>
      </c>
      <c r="F43">
        <v>3</v>
      </c>
      <c r="G43" t="s">
        <v>21</v>
      </c>
      <c r="H43" t="s">
        <v>22</v>
      </c>
      <c r="I43">
        <v>30041</v>
      </c>
      <c r="J43" t="s">
        <v>30</v>
      </c>
      <c r="K43" t="s">
        <v>31</v>
      </c>
      <c r="L43" t="s">
        <v>30</v>
      </c>
      <c r="M43" t="s">
        <v>35</v>
      </c>
      <c r="P43" s="19" t="s">
        <v>30</v>
      </c>
      <c r="Q43" s="19">
        <f t="shared" si="0"/>
        <v>0.12</v>
      </c>
      <c r="R43" s="19">
        <f t="shared" si="1"/>
        <v>12</v>
      </c>
    </row>
    <row r="44" spans="1:18" x14ac:dyDescent="0.2">
      <c r="A44">
        <v>7315770394</v>
      </c>
      <c r="B44">
        <v>24590</v>
      </c>
      <c r="C44">
        <v>2017</v>
      </c>
      <c r="D44" t="s">
        <v>33</v>
      </c>
      <c r="E44" t="s">
        <v>46</v>
      </c>
      <c r="F44">
        <v>3</v>
      </c>
      <c r="G44" t="s">
        <v>21</v>
      </c>
      <c r="H44" t="s">
        <v>22</v>
      </c>
      <c r="I44">
        <v>40784</v>
      </c>
      <c r="J44" t="s">
        <v>30</v>
      </c>
      <c r="K44" t="s">
        <v>31</v>
      </c>
      <c r="L44" t="s">
        <v>32</v>
      </c>
      <c r="M44" t="s">
        <v>47</v>
      </c>
      <c r="P44" s="19" t="s">
        <v>44</v>
      </c>
      <c r="Q44" s="19">
        <f t="shared" si="0"/>
        <v>0.02</v>
      </c>
      <c r="R44" s="19">
        <f t="shared" si="1"/>
        <v>2</v>
      </c>
    </row>
    <row r="45" spans="1:18" x14ac:dyDescent="0.2">
      <c r="A45">
        <v>7315756348</v>
      </c>
      <c r="B45">
        <v>30990</v>
      </c>
      <c r="C45">
        <v>2016</v>
      </c>
      <c r="D45" t="s">
        <v>33</v>
      </c>
      <c r="E45" t="s">
        <v>48</v>
      </c>
      <c r="F45">
        <v>3</v>
      </c>
      <c r="G45" t="s">
        <v>49</v>
      </c>
      <c r="H45" t="s">
        <v>30</v>
      </c>
      <c r="I45">
        <v>34940</v>
      </c>
      <c r="J45" t="s">
        <v>30</v>
      </c>
      <c r="K45" t="s">
        <v>31</v>
      </c>
      <c r="L45" t="s">
        <v>32</v>
      </c>
      <c r="M45" t="s">
        <v>50</v>
      </c>
      <c r="P45" s="19" t="s">
        <v>53</v>
      </c>
      <c r="Q45" s="19">
        <f t="shared" si="0"/>
        <v>0.02</v>
      </c>
      <c r="R45" s="19">
        <f t="shared" si="1"/>
        <v>2</v>
      </c>
    </row>
    <row r="46" spans="1:18" x14ac:dyDescent="0.2">
      <c r="A46">
        <v>7315715960</v>
      </c>
      <c r="B46">
        <v>27990</v>
      </c>
      <c r="C46">
        <v>2014</v>
      </c>
      <c r="D46" t="s">
        <v>36</v>
      </c>
      <c r="E46" t="s">
        <v>51</v>
      </c>
      <c r="F46">
        <v>3</v>
      </c>
      <c r="G46" t="s">
        <v>49</v>
      </c>
      <c r="H46" t="s">
        <v>30</v>
      </c>
      <c r="I46">
        <v>17805</v>
      </c>
      <c r="J46" t="s">
        <v>30</v>
      </c>
      <c r="K46" t="s">
        <v>31</v>
      </c>
      <c r="L46" t="s">
        <v>32</v>
      </c>
      <c r="M46" t="s">
        <v>40</v>
      </c>
      <c r="P46" s="19" t="s">
        <v>59</v>
      </c>
      <c r="Q46" s="19">
        <f t="shared" si="0"/>
        <v>0.2</v>
      </c>
      <c r="R46" s="19">
        <f t="shared" si="1"/>
        <v>20</v>
      </c>
    </row>
    <row r="47" spans="1:18" x14ac:dyDescent="0.2">
      <c r="A47">
        <v>7315379459</v>
      </c>
      <c r="B47">
        <v>37990</v>
      </c>
      <c r="C47">
        <v>2016</v>
      </c>
      <c r="D47" t="s">
        <v>33</v>
      </c>
      <c r="E47" t="s">
        <v>52</v>
      </c>
      <c r="F47">
        <v>3</v>
      </c>
      <c r="G47" t="s">
        <v>29</v>
      </c>
      <c r="H47" t="s">
        <v>22</v>
      </c>
      <c r="I47">
        <v>9704</v>
      </c>
      <c r="J47" t="s">
        <v>30</v>
      </c>
      <c r="K47" t="s">
        <v>24</v>
      </c>
      <c r="L47" t="s">
        <v>53</v>
      </c>
      <c r="M47" t="s">
        <v>40</v>
      </c>
      <c r="P47" s="19" t="s">
        <v>69</v>
      </c>
      <c r="Q47" s="19">
        <f t="shared" si="0"/>
        <v>7.0000000000000007E-2</v>
      </c>
      <c r="R47" s="19">
        <f t="shared" si="1"/>
        <v>7.0000000000000009</v>
      </c>
    </row>
    <row r="48" spans="1:18" x14ac:dyDescent="0.2">
      <c r="A48">
        <v>7315270785</v>
      </c>
      <c r="B48">
        <v>27990</v>
      </c>
      <c r="C48">
        <v>2018</v>
      </c>
      <c r="D48" t="s">
        <v>54</v>
      </c>
      <c r="E48" t="s">
        <v>55</v>
      </c>
      <c r="F48">
        <v>3</v>
      </c>
      <c r="G48" t="s">
        <v>21</v>
      </c>
      <c r="H48" t="s">
        <v>22</v>
      </c>
      <c r="I48">
        <v>37332</v>
      </c>
      <c r="J48" t="s">
        <v>30</v>
      </c>
      <c r="K48" t="s">
        <v>31</v>
      </c>
      <c r="L48" t="s">
        <v>32</v>
      </c>
      <c r="M48" t="s">
        <v>35</v>
      </c>
      <c r="P48" s="19" t="s">
        <v>77</v>
      </c>
      <c r="Q48" s="19">
        <f t="shared" si="0"/>
        <v>0.03</v>
      </c>
      <c r="R48" s="19">
        <f t="shared" si="1"/>
        <v>3</v>
      </c>
    </row>
    <row r="49" spans="1:18" x14ac:dyDescent="0.2">
      <c r="A49">
        <v>7314910156</v>
      </c>
      <c r="B49">
        <v>34590</v>
      </c>
      <c r="C49">
        <v>2018</v>
      </c>
      <c r="D49" t="s">
        <v>19</v>
      </c>
      <c r="E49" t="s">
        <v>56</v>
      </c>
      <c r="F49">
        <v>3</v>
      </c>
      <c r="G49" t="s">
        <v>21</v>
      </c>
      <c r="H49" t="s">
        <v>22</v>
      </c>
      <c r="I49">
        <v>20856</v>
      </c>
      <c r="J49" t="s">
        <v>30</v>
      </c>
      <c r="K49" t="s">
        <v>24</v>
      </c>
      <c r="L49" t="s">
        <v>32</v>
      </c>
      <c r="M49" t="s">
        <v>47</v>
      </c>
      <c r="P49" s="19" t="s">
        <v>86</v>
      </c>
      <c r="Q49" s="19">
        <f t="shared" si="0"/>
        <v>0.16</v>
      </c>
      <c r="R49" s="19">
        <f t="shared" si="1"/>
        <v>16</v>
      </c>
    </row>
    <row r="50" spans="1:18" x14ac:dyDescent="0.2">
      <c r="A50">
        <v>7314854462</v>
      </c>
      <c r="B50">
        <v>30590</v>
      </c>
      <c r="C50">
        <v>2016</v>
      </c>
      <c r="D50" t="s">
        <v>36</v>
      </c>
      <c r="E50" t="s">
        <v>57</v>
      </c>
      <c r="F50">
        <v>3</v>
      </c>
      <c r="G50" t="s">
        <v>49</v>
      </c>
      <c r="H50" t="s">
        <v>30</v>
      </c>
      <c r="I50">
        <v>30176</v>
      </c>
      <c r="J50" t="s">
        <v>30</v>
      </c>
      <c r="K50" t="s">
        <v>31</v>
      </c>
      <c r="L50" t="s">
        <v>32</v>
      </c>
      <c r="M50" t="s">
        <v>40</v>
      </c>
      <c r="P50" s="19" t="s">
        <v>116</v>
      </c>
      <c r="Q50" s="19">
        <f t="shared" si="0"/>
        <v>0.03</v>
      </c>
      <c r="R50" s="19">
        <f t="shared" si="1"/>
        <v>3</v>
      </c>
    </row>
    <row r="51" spans="1:18" x14ac:dyDescent="0.2">
      <c r="A51">
        <v>7314811916</v>
      </c>
      <c r="B51">
        <v>32990</v>
      </c>
      <c r="C51">
        <v>2020</v>
      </c>
      <c r="D51" t="s">
        <v>42</v>
      </c>
      <c r="E51" t="s">
        <v>58</v>
      </c>
      <c r="F51">
        <v>3</v>
      </c>
      <c r="G51" t="s">
        <v>29</v>
      </c>
      <c r="H51" t="s">
        <v>22</v>
      </c>
      <c r="I51">
        <v>20581</v>
      </c>
      <c r="J51" t="s">
        <v>30</v>
      </c>
      <c r="K51" t="s">
        <v>31</v>
      </c>
      <c r="L51" t="s">
        <v>59</v>
      </c>
      <c r="M51" t="s">
        <v>35</v>
      </c>
      <c r="P51" s="19" t="s">
        <v>149</v>
      </c>
      <c r="Q51" s="19">
        <f t="shared" si="0"/>
        <v>0.01</v>
      </c>
      <c r="R51" s="19">
        <f t="shared" si="1"/>
        <v>1</v>
      </c>
    </row>
    <row r="52" spans="1:18" x14ac:dyDescent="0.2">
      <c r="A52">
        <v>7314811909</v>
      </c>
      <c r="B52">
        <v>38990</v>
      </c>
      <c r="C52">
        <v>2020</v>
      </c>
      <c r="D52" t="s">
        <v>19</v>
      </c>
      <c r="E52" t="s">
        <v>60</v>
      </c>
      <c r="F52">
        <v>3</v>
      </c>
      <c r="G52" t="s">
        <v>21</v>
      </c>
      <c r="H52" t="s">
        <v>22</v>
      </c>
      <c r="I52">
        <v>12231</v>
      </c>
      <c r="J52" t="s">
        <v>30</v>
      </c>
      <c r="K52" t="s">
        <v>31</v>
      </c>
      <c r="L52" t="s">
        <v>32</v>
      </c>
      <c r="M52" t="s">
        <v>47</v>
      </c>
      <c r="P52" s="19" t="s">
        <v>203</v>
      </c>
      <c r="Q52" s="19">
        <f>SUM(Q41:Q51)</f>
        <v>1</v>
      </c>
      <c r="R52" s="19">
        <f>SUM(R41:R51)</f>
        <v>100</v>
      </c>
    </row>
    <row r="53" spans="1:18" x14ac:dyDescent="0.2">
      <c r="A53">
        <v>7314584296</v>
      </c>
      <c r="B53">
        <v>22590</v>
      </c>
      <c r="C53">
        <v>2017</v>
      </c>
      <c r="D53" t="s">
        <v>61</v>
      </c>
      <c r="E53" t="s">
        <v>62</v>
      </c>
      <c r="F53">
        <v>3</v>
      </c>
      <c r="G53" t="s">
        <v>29</v>
      </c>
      <c r="H53" t="s">
        <v>22</v>
      </c>
      <c r="I53">
        <v>39508</v>
      </c>
      <c r="J53" t="s">
        <v>30</v>
      </c>
      <c r="K53" t="s">
        <v>24</v>
      </c>
      <c r="L53" t="s">
        <v>32</v>
      </c>
      <c r="M53" t="s">
        <v>47</v>
      </c>
    </row>
    <row r="54" spans="1:18" x14ac:dyDescent="0.2">
      <c r="A54">
        <v>7314584315</v>
      </c>
      <c r="B54">
        <v>31590</v>
      </c>
      <c r="C54">
        <v>2020</v>
      </c>
      <c r="D54" t="s">
        <v>63</v>
      </c>
      <c r="E54" t="s">
        <v>64</v>
      </c>
      <c r="F54">
        <v>3</v>
      </c>
      <c r="G54" t="s">
        <v>49</v>
      </c>
      <c r="H54" t="s">
        <v>22</v>
      </c>
      <c r="I54">
        <v>2195</v>
      </c>
      <c r="J54" t="s">
        <v>30</v>
      </c>
      <c r="K54" t="s">
        <v>24</v>
      </c>
      <c r="L54" t="s">
        <v>30</v>
      </c>
      <c r="M54" t="s">
        <v>40</v>
      </c>
    </row>
    <row r="55" spans="1:18" x14ac:dyDescent="0.2">
      <c r="A55">
        <v>7314584322</v>
      </c>
      <c r="B55">
        <v>27990</v>
      </c>
      <c r="C55">
        <v>2020</v>
      </c>
      <c r="D55" t="s">
        <v>19</v>
      </c>
      <c r="E55" t="s">
        <v>65</v>
      </c>
      <c r="F55">
        <v>3</v>
      </c>
      <c r="G55" t="s">
        <v>49</v>
      </c>
      <c r="H55" t="s">
        <v>22</v>
      </c>
      <c r="I55">
        <v>10688</v>
      </c>
      <c r="J55" t="s">
        <v>30</v>
      </c>
      <c r="K55" t="s">
        <v>31</v>
      </c>
      <c r="L55" t="s">
        <v>32</v>
      </c>
      <c r="M55" t="s">
        <v>47</v>
      </c>
    </row>
    <row r="56" spans="1:18" x14ac:dyDescent="0.2">
      <c r="A56">
        <v>7314584291</v>
      </c>
      <c r="B56">
        <v>31590</v>
      </c>
      <c r="C56">
        <v>2019</v>
      </c>
      <c r="D56" t="s">
        <v>66</v>
      </c>
      <c r="E56" t="s">
        <v>67</v>
      </c>
      <c r="F56">
        <v>3</v>
      </c>
      <c r="G56" t="s">
        <v>49</v>
      </c>
      <c r="H56" t="s">
        <v>30</v>
      </c>
      <c r="I56">
        <v>12102</v>
      </c>
      <c r="J56" t="s">
        <v>30</v>
      </c>
      <c r="K56" t="s">
        <v>68</v>
      </c>
      <c r="L56" t="s">
        <v>69</v>
      </c>
      <c r="M56" t="s">
        <v>26</v>
      </c>
    </row>
    <row r="57" spans="1:18" x14ac:dyDescent="0.2">
      <c r="A57">
        <v>7314560853</v>
      </c>
      <c r="B57">
        <v>19900</v>
      </c>
      <c r="C57">
        <v>2004</v>
      </c>
      <c r="D57" t="s">
        <v>19</v>
      </c>
      <c r="E57" t="s">
        <v>70</v>
      </c>
      <c r="F57">
        <v>3</v>
      </c>
      <c r="G57" t="s">
        <v>29</v>
      </c>
      <c r="H57" t="s">
        <v>71</v>
      </c>
      <c r="I57">
        <v>88000</v>
      </c>
      <c r="J57" t="s">
        <v>23</v>
      </c>
      <c r="K57" t="s">
        <v>31</v>
      </c>
      <c r="L57" t="s">
        <v>32</v>
      </c>
      <c r="M57" t="s">
        <v>50</v>
      </c>
    </row>
    <row r="58" spans="1:18" x14ac:dyDescent="0.2">
      <c r="A58">
        <v>7313857831</v>
      </c>
      <c r="B58">
        <v>16590</v>
      </c>
      <c r="C58">
        <v>2016</v>
      </c>
      <c r="D58" t="s">
        <v>42</v>
      </c>
      <c r="E58" t="s">
        <v>72</v>
      </c>
      <c r="F58">
        <v>3</v>
      </c>
      <c r="G58" t="s">
        <v>49</v>
      </c>
      <c r="H58" t="s">
        <v>22</v>
      </c>
      <c r="I58">
        <v>35835</v>
      </c>
      <c r="J58" t="s">
        <v>30</v>
      </c>
      <c r="K58" t="s">
        <v>31</v>
      </c>
      <c r="L58" t="s">
        <v>30</v>
      </c>
      <c r="M58" t="s">
        <v>40</v>
      </c>
    </row>
    <row r="59" spans="1:18" x14ac:dyDescent="0.2">
      <c r="A59">
        <v>7313857767</v>
      </c>
      <c r="B59">
        <v>26990</v>
      </c>
      <c r="C59">
        <v>2016</v>
      </c>
      <c r="D59" t="s">
        <v>19</v>
      </c>
      <c r="E59" t="s">
        <v>73</v>
      </c>
      <c r="F59">
        <v>3</v>
      </c>
      <c r="G59" t="s">
        <v>21</v>
      </c>
      <c r="H59" t="s">
        <v>22</v>
      </c>
      <c r="I59">
        <v>14230</v>
      </c>
      <c r="J59" t="s">
        <v>30</v>
      </c>
      <c r="K59" t="s">
        <v>31</v>
      </c>
      <c r="L59" t="s">
        <v>32</v>
      </c>
      <c r="M59" t="s">
        <v>26</v>
      </c>
    </row>
    <row r="60" spans="1:18" x14ac:dyDescent="0.2">
      <c r="A60">
        <v>7313857701</v>
      </c>
      <c r="B60">
        <v>25590</v>
      </c>
      <c r="C60">
        <v>2015</v>
      </c>
      <c r="D60" t="s">
        <v>27</v>
      </c>
      <c r="E60" t="s">
        <v>74</v>
      </c>
      <c r="F60">
        <v>3</v>
      </c>
      <c r="G60" t="s">
        <v>21</v>
      </c>
      <c r="H60" t="s">
        <v>30</v>
      </c>
      <c r="I60">
        <v>35290</v>
      </c>
      <c r="J60" t="s">
        <v>30</v>
      </c>
      <c r="K60" t="s">
        <v>31</v>
      </c>
      <c r="L60" t="s">
        <v>32</v>
      </c>
      <c r="M60" t="s">
        <v>47</v>
      </c>
    </row>
    <row r="61" spans="1:18" x14ac:dyDescent="0.2">
      <c r="A61">
        <v>7313406529</v>
      </c>
      <c r="B61">
        <v>14000</v>
      </c>
      <c r="C61">
        <v>2012</v>
      </c>
      <c r="D61" t="s">
        <v>75</v>
      </c>
      <c r="E61" t="s">
        <v>76</v>
      </c>
      <c r="F61">
        <v>4</v>
      </c>
      <c r="G61" t="s">
        <v>21</v>
      </c>
      <c r="H61" t="s">
        <v>22</v>
      </c>
      <c r="I61">
        <v>95000</v>
      </c>
      <c r="J61" t="s">
        <v>23</v>
      </c>
      <c r="K61" t="s">
        <v>68</v>
      </c>
      <c r="L61" t="s">
        <v>77</v>
      </c>
      <c r="M61" t="s">
        <v>35</v>
      </c>
    </row>
    <row r="62" spans="1:18" x14ac:dyDescent="0.2">
      <c r="A62">
        <v>7313319521</v>
      </c>
      <c r="B62">
        <v>34990</v>
      </c>
      <c r="C62">
        <v>2018</v>
      </c>
      <c r="D62" t="s">
        <v>19</v>
      </c>
      <c r="E62" t="s">
        <v>78</v>
      </c>
      <c r="F62">
        <v>3</v>
      </c>
      <c r="G62" t="s">
        <v>29</v>
      </c>
      <c r="H62" t="s">
        <v>22</v>
      </c>
      <c r="I62">
        <v>18650</v>
      </c>
      <c r="J62" t="s">
        <v>30</v>
      </c>
      <c r="K62" t="s">
        <v>24</v>
      </c>
      <c r="L62" t="s">
        <v>30</v>
      </c>
      <c r="M62" t="s">
        <v>26</v>
      </c>
    </row>
    <row r="63" spans="1:18" x14ac:dyDescent="0.2">
      <c r="A63">
        <v>7312847466</v>
      </c>
      <c r="B63">
        <v>22500</v>
      </c>
      <c r="C63">
        <v>2001</v>
      </c>
      <c r="D63" t="s">
        <v>19</v>
      </c>
      <c r="E63" t="s">
        <v>79</v>
      </c>
      <c r="F63">
        <v>3</v>
      </c>
      <c r="G63" t="s">
        <v>29</v>
      </c>
      <c r="H63" t="s">
        <v>71</v>
      </c>
      <c r="I63">
        <v>144700</v>
      </c>
      <c r="J63" t="s">
        <v>80</v>
      </c>
      <c r="K63" t="s">
        <v>24</v>
      </c>
      <c r="L63" t="s">
        <v>25</v>
      </c>
      <c r="M63" t="s">
        <v>47</v>
      </c>
    </row>
    <row r="64" spans="1:18" x14ac:dyDescent="0.2">
      <c r="A64">
        <v>7312799035</v>
      </c>
      <c r="B64">
        <v>31990</v>
      </c>
      <c r="C64">
        <v>2013</v>
      </c>
      <c r="D64" t="s">
        <v>36</v>
      </c>
      <c r="E64" t="s">
        <v>81</v>
      </c>
      <c r="F64">
        <v>3</v>
      </c>
      <c r="G64" t="s">
        <v>29</v>
      </c>
      <c r="H64" t="s">
        <v>22</v>
      </c>
      <c r="I64">
        <v>55068</v>
      </c>
      <c r="J64" t="s">
        <v>30</v>
      </c>
      <c r="K64" t="s">
        <v>31</v>
      </c>
      <c r="L64" t="s">
        <v>32</v>
      </c>
      <c r="M64" t="s">
        <v>38</v>
      </c>
    </row>
    <row r="65" spans="1:13" x14ac:dyDescent="0.2">
      <c r="A65">
        <v>7312754093</v>
      </c>
      <c r="B65">
        <v>29990</v>
      </c>
      <c r="C65">
        <v>2014</v>
      </c>
      <c r="D65" t="s">
        <v>33</v>
      </c>
      <c r="E65" t="s">
        <v>34</v>
      </c>
      <c r="F65">
        <v>3</v>
      </c>
      <c r="G65" t="s">
        <v>29</v>
      </c>
      <c r="H65" t="s">
        <v>22</v>
      </c>
      <c r="I65">
        <v>26129</v>
      </c>
      <c r="J65" t="s">
        <v>30</v>
      </c>
      <c r="K65" t="s">
        <v>31</v>
      </c>
      <c r="L65" t="s">
        <v>32</v>
      </c>
      <c r="M65" t="s">
        <v>82</v>
      </c>
    </row>
    <row r="66" spans="1:13" x14ac:dyDescent="0.2">
      <c r="A66">
        <v>7312313815</v>
      </c>
      <c r="B66">
        <v>33990</v>
      </c>
      <c r="C66">
        <v>2017</v>
      </c>
      <c r="D66" t="s">
        <v>42</v>
      </c>
      <c r="E66" t="s">
        <v>83</v>
      </c>
      <c r="F66">
        <v>3</v>
      </c>
      <c r="G66" t="s">
        <v>21</v>
      </c>
      <c r="H66" t="s">
        <v>30</v>
      </c>
      <c r="I66">
        <v>34152</v>
      </c>
      <c r="J66" t="s">
        <v>30</v>
      </c>
      <c r="K66" t="s">
        <v>31</v>
      </c>
      <c r="L66" t="s">
        <v>59</v>
      </c>
      <c r="M66" t="s">
        <v>47</v>
      </c>
    </row>
    <row r="67" spans="1:13" x14ac:dyDescent="0.2">
      <c r="A67">
        <v>7312144944</v>
      </c>
      <c r="B67">
        <v>15000</v>
      </c>
      <c r="C67">
        <v>2017</v>
      </c>
      <c r="D67" t="s">
        <v>84</v>
      </c>
      <c r="E67" t="s">
        <v>85</v>
      </c>
      <c r="F67">
        <v>4</v>
      </c>
      <c r="G67" t="s">
        <v>29</v>
      </c>
      <c r="H67" t="s">
        <v>22</v>
      </c>
      <c r="I67">
        <v>90000</v>
      </c>
      <c r="J67" t="s">
        <v>23</v>
      </c>
      <c r="K67" t="s">
        <v>24</v>
      </c>
      <c r="L67" t="s">
        <v>86</v>
      </c>
      <c r="M67" t="s">
        <v>38</v>
      </c>
    </row>
    <row r="68" spans="1:13" x14ac:dyDescent="0.2">
      <c r="A68">
        <v>7311960895</v>
      </c>
      <c r="B68">
        <v>26590</v>
      </c>
      <c r="C68">
        <v>2020</v>
      </c>
      <c r="D68" t="s">
        <v>75</v>
      </c>
      <c r="E68" t="s">
        <v>87</v>
      </c>
      <c r="F68">
        <v>3</v>
      </c>
      <c r="G68" t="s">
        <v>49</v>
      </c>
      <c r="H68" t="s">
        <v>22</v>
      </c>
      <c r="I68">
        <v>9954</v>
      </c>
      <c r="J68" t="s">
        <v>30</v>
      </c>
      <c r="K68" t="s">
        <v>68</v>
      </c>
      <c r="L68" t="s">
        <v>53</v>
      </c>
      <c r="M68" t="s">
        <v>35</v>
      </c>
    </row>
    <row r="69" spans="1:13" x14ac:dyDescent="0.2">
      <c r="A69">
        <v>7311818339</v>
      </c>
      <c r="B69">
        <v>18590</v>
      </c>
      <c r="C69">
        <v>2018</v>
      </c>
      <c r="D69" t="s">
        <v>75</v>
      </c>
      <c r="E69" t="s">
        <v>88</v>
      </c>
      <c r="F69">
        <v>3</v>
      </c>
      <c r="G69" t="s">
        <v>49</v>
      </c>
      <c r="H69" t="s">
        <v>22</v>
      </c>
      <c r="I69">
        <v>28942</v>
      </c>
      <c r="J69" t="s">
        <v>30</v>
      </c>
      <c r="K69" t="s">
        <v>68</v>
      </c>
      <c r="L69" t="s">
        <v>86</v>
      </c>
      <c r="M69" t="s">
        <v>47</v>
      </c>
    </row>
    <row r="70" spans="1:13" x14ac:dyDescent="0.2">
      <c r="A70">
        <v>7311818189</v>
      </c>
      <c r="B70">
        <v>29590</v>
      </c>
      <c r="C70">
        <v>2017</v>
      </c>
      <c r="D70" t="s">
        <v>19</v>
      </c>
      <c r="E70" t="s">
        <v>89</v>
      </c>
      <c r="F70">
        <v>3</v>
      </c>
      <c r="G70" t="s">
        <v>21</v>
      </c>
      <c r="H70" t="s">
        <v>22</v>
      </c>
      <c r="I70">
        <v>70760</v>
      </c>
      <c r="J70" t="s">
        <v>30</v>
      </c>
      <c r="K70" t="s">
        <v>31</v>
      </c>
      <c r="L70" t="s">
        <v>59</v>
      </c>
      <c r="M70" t="s">
        <v>50</v>
      </c>
    </row>
    <row r="71" spans="1:13" x14ac:dyDescent="0.2">
      <c r="A71">
        <v>7311818157</v>
      </c>
      <c r="B71">
        <v>21590</v>
      </c>
      <c r="C71">
        <v>2018</v>
      </c>
      <c r="D71" t="s">
        <v>75</v>
      </c>
      <c r="E71" t="s">
        <v>90</v>
      </c>
      <c r="F71">
        <v>3</v>
      </c>
      <c r="G71" t="s">
        <v>49</v>
      </c>
      <c r="H71" t="s">
        <v>22</v>
      </c>
      <c r="I71">
        <v>7885</v>
      </c>
      <c r="J71" t="s">
        <v>30</v>
      </c>
      <c r="K71" t="s">
        <v>68</v>
      </c>
      <c r="L71" t="s">
        <v>86</v>
      </c>
      <c r="M71" t="s">
        <v>35</v>
      </c>
    </row>
    <row r="72" spans="1:13" x14ac:dyDescent="0.2">
      <c r="A72">
        <v>7311409434</v>
      </c>
      <c r="B72">
        <v>22590</v>
      </c>
      <c r="C72">
        <v>2013</v>
      </c>
      <c r="D72" t="s">
        <v>19</v>
      </c>
      <c r="E72" t="s">
        <v>56</v>
      </c>
      <c r="F72">
        <v>3</v>
      </c>
      <c r="G72" t="s">
        <v>21</v>
      </c>
      <c r="H72" t="s">
        <v>30</v>
      </c>
      <c r="I72">
        <v>14169</v>
      </c>
      <c r="J72" t="s">
        <v>30</v>
      </c>
      <c r="K72" t="s">
        <v>31</v>
      </c>
      <c r="L72" t="s">
        <v>32</v>
      </c>
      <c r="M72" t="s">
        <v>35</v>
      </c>
    </row>
    <row r="73" spans="1:13" x14ac:dyDescent="0.2">
      <c r="A73">
        <v>7311351407</v>
      </c>
      <c r="B73">
        <v>33990</v>
      </c>
      <c r="C73">
        <v>2020</v>
      </c>
      <c r="D73" t="s">
        <v>42</v>
      </c>
      <c r="E73" t="s">
        <v>58</v>
      </c>
      <c r="F73">
        <v>3</v>
      </c>
      <c r="G73" t="s">
        <v>21</v>
      </c>
      <c r="H73" t="s">
        <v>22</v>
      </c>
      <c r="I73">
        <v>9859</v>
      </c>
      <c r="J73" t="s">
        <v>30</v>
      </c>
      <c r="K73" t="s">
        <v>31</v>
      </c>
      <c r="L73" t="s">
        <v>30</v>
      </c>
      <c r="M73" t="s">
        <v>40</v>
      </c>
    </row>
    <row r="74" spans="1:13" x14ac:dyDescent="0.2">
      <c r="A74">
        <v>7311327726</v>
      </c>
      <c r="B74">
        <v>29990</v>
      </c>
      <c r="C74">
        <v>2012</v>
      </c>
      <c r="D74" t="s">
        <v>36</v>
      </c>
      <c r="E74" t="s">
        <v>91</v>
      </c>
      <c r="F74">
        <v>3</v>
      </c>
      <c r="G74" t="s">
        <v>21</v>
      </c>
      <c r="H74" t="s">
        <v>22</v>
      </c>
      <c r="I74">
        <v>43182</v>
      </c>
      <c r="J74" t="s">
        <v>30</v>
      </c>
      <c r="K74" t="s">
        <v>31</v>
      </c>
      <c r="L74" t="s">
        <v>32</v>
      </c>
      <c r="M74" t="s">
        <v>47</v>
      </c>
    </row>
    <row r="75" spans="1:13" x14ac:dyDescent="0.2">
      <c r="A75">
        <v>7311310782</v>
      </c>
      <c r="B75">
        <v>37590</v>
      </c>
      <c r="C75">
        <v>2019</v>
      </c>
      <c r="D75" t="s">
        <v>19</v>
      </c>
      <c r="E75" t="s">
        <v>92</v>
      </c>
      <c r="F75">
        <v>3</v>
      </c>
      <c r="G75" t="s">
        <v>21</v>
      </c>
      <c r="H75" t="s">
        <v>22</v>
      </c>
      <c r="I75">
        <v>8663</v>
      </c>
      <c r="J75" t="s">
        <v>30</v>
      </c>
      <c r="K75" t="s">
        <v>31</v>
      </c>
      <c r="L75" t="s">
        <v>32</v>
      </c>
      <c r="M75" t="s">
        <v>26</v>
      </c>
    </row>
    <row r="76" spans="1:13" x14ac:dyDescent="0.2">
      <c r="A76">
        <v>7310644616</v>
      </c>
      <c r="B76">
        <v>3000</v>
      </c>
      <c r="C76">
        <v>2004</v>
      </c>
      <c r="D76" t="s">
        <v>93</v>
      </c>
      <c r="E76" t="s">
        <v>94</v>
      </c>
      <c r="F76">
        <v>3</v>
      </c>
      <c r="G76" t="s">
        <v>21</v>
      </c>
      <c r="H76" t="s">
        <v>22</v>
      </c>
      <c r="I76">
        <v>176144</v>
      </c>
      <c r="J76" t="s">
        <v>23</v>
      </c>
      <c r="K76" t="s">
        <v>68</v>
      </c>
      <c r="L76" t="s">
        <v>77</v>
      </c>
      <c r="M76" t="s">
        <v>35</v>
      </c>
    </row>
    <row r="77" spans="1:13" x14ac:dyDescent="0.2">
      <c r="A77">
        <v>7309271279</v>
      </c>
      <c r="B77">
        <v>15990</v>
      </c>
      <c r="C77">
        <v>2016</v>
      </c>
      <c r="D77" t="s">
        <v>36</v>
      </c>
      <c r="E77" t="s">
        <v>95</v>
      </c>
      <c r="F77">
        <v>3</v>
      </c>
      <c r="G77" t="s">
        <v>49</v>
      </c>
      <c r="H77" t="s">
        <v>22</v>
      </c>
      <c r="I77">
        <v>29652</v>
      </c>
      <c r="J77" t="s">
        <v>30</v>
      </c>
      <c r="K77" t="s">
        <v>68</v>
      </c>
      <c r="L77" t="s">
        <v>69</v>
      </c>
      <c r="M77" t="s">
        <v>50</v>
      </c>
    </row>
    <row r="78" spans="1:13" x14ac:dyDescent="0.2">
      <c r="A78">
        <v>7309271051</v>
      </c>
      <c r="B78">
        <v>20590</v>
      </c>
      <c r="C78">
        <v>2013</v>
      </c>
      <c r="D78" t="s">
        <v>96</v>
      </c>
      <c r="E78" t="s">
        <v>97</v>
      </c>
      <c r="F78">
        <v>3</v>
      </c>
      <c r="G78" t="s">
        <v>21</v>
      </c>
      <c r="H78" t="s">
        <v>22</v>
      </c>
      <c r="I78">
        <v>77087</v>
      </c>
      <c r="J78" t="s">
        <v>30</v>
      </c>
      <c r="K78" t="s">
        <v>68</v>
      </c>
      <c r="L78" t="s">
        <v>30</v>
      </c>
      <c r="M78" t="s">
        <v>35</v>
      </c>
    </row>
    <row r="79" spans="1:13" x14ac:dyDescent="0.2">
      <c r="A79">
        <v>7308779719</v>
      </c>
      <c r="B79">
        <v>33990</v>
      </c>
      <c r="C79">
        <v>2017</v>
      </c>
      <c r="D79" t="s">
        <v>61</v>
      </c>
      <c r="E79" t="s">
        <v>98</v>
      </c>
      <c r="F79">
        <v>3</v>
      </c>
      <c r="G79" t="s">
        <v>29</v>
      </c>
      <c r="H79" t="s">
        <v>22</v>
      </c>
      <c r="I79">
        <v>17033</v>
      </c>
      <c r="J79" t="s">
        <v>30</v>
      </c>
      <c r="K79" t="s">
        <v>31</v>
      </c>
      <c r="L79" t="s">
        <v>32</v>
      </c>
      <c r="M79" t="s">
        <v>50</v>
      </c>
    </row>
    <row r="80" spans="1:13" x14ac:dyDescent="0.2">
      <c r="A80">
        <v>7308779686</v>
      </c>
      <c r="B80">
        <v>36590</v>
      </c>
      <c r="C80">
        <v>2019</v>
      </c>
      <c r="D80" t="s">
        <v>27</v>
      </c>
      <c r="E80" t="s">
        <v>99</v>
      </c>
      <c r="F80">
        <v>3</v>
      </c>
      <c r="G80" t="s">
        <v>29</v>
      </c>
      <c r="H80" t="s">
        <v>22</v>
      </c>
      <c r="I80">
        <v>14222</v>
      </c>
      <c r="J80" t="s">
        <v>30</v>
      </c>
      <c r="K80" t="s">
        <v>31</v>
      </c>
      <c r="L80" t="s">
        <v>32</v>
      </c>
      <c r="M80" t="s">
        <v>50</v>
      </c>
    </row>
    <row r="81" spans="1:13" x14ac:dyDescent="0.2">
      <c r="A81">
        <v>7308745779</v>
      </c>
      <c r="B81">
        <v>29590</v>
      </c>
      <c r="C81">
        <v>2013</v>
      </c>
      <c r="D81" t="s">
        <v>27</v>
      </c>
      <c r="E81" t="s">
        <v>100</v>
      </c>
      <c r="F81">
        <v>3</v>
      </c>
      <c r="G81" t="s">
        <v>29</v>
      </c>
      <c r="H81" t="s">
        <v>22</v>
      </c>
      <c r="I81">
        <v>37888</v>
      </c>
      <c r="J81" t="s">
        <v>30</v>
      </c>
      <c r="K81" t="s">
        <v>31</v>
      </c>
      <c r="L81" t="s">
        <v>32</v>
      </c>
      <c r="M81" t="s">
        <v>35</v>
      </c>
    </row>
    <row r="82" spans="1:13" x14ac:dyDescent="0.2">
      <c r="A82">
        <v>7308730136</v>
      </c>
      <c r="B82">
        <v>40590</v>
      </c>
      <c r="C82">
        <v>2019</v>
      </c>
      <c r="D82" t="s">
        <v>19</v>
      </c>
      <c r="E82" t="s">
        <v>101</v>
      </c>
      <c r="F82">
        <v>3</v>
      </c>
      <c r="G82" t="s">
        <v>29</v>
      </c>
      <c r="H82" t="s">
        <v>30</v>
      </c>
      <c r="I82">
        <v>9313</v>
      </c>
      <c r="J82" t="s">
        <v>30</v>
      </c>
      <c r="K82" t="s">
        <v>31</v>
      </c>
      <c r="L82" t="s">
        <v>32</v>
      </c>
      <c r="M82" t="s">
        <v>47</v>
      </c>
    </row>
    <row r="83" spans="1:13" x14ac:dyDescent="0.2">
      <c r="A83">
        <v>7308365829</v>
      </c>
      <c r="B83">
        <v>33990</v>
      </c>
      <c r="C83">
        <v>2018</v>
      </c>
      <c r="D83" t="s">
        <v>42</v>
      </c>
      <c r="E83" t="s">
        <v>102</v>
      </c>
      <c r="F83">
        <v>3</v>
      </c>
      <c r="G83" t="s">
        <v>21</v>
      </c>
      <c r="H83" t="s">
        <v>22</v>
      </c>
      <c r="I83">
        <v>34636</v>
      </c>
      <c r="J83" t="s">
        <v>30</v>
      </c>
      <c r="K83" t="s">
        <v>31</v>
      </c>
      <c r="L83" t="s">
        <v>30</v>
      </c>
      <c r="M83" t="s">
        <v>47</v>
      </c>
    </row>
    <row r="84" spans="1:13" x14ac:dyDescent="0.2">
      <c r="A84">
        <v>7308255063</v>
      </c>
      <c r="B84">
        <v>43990</v>
      </c>
      <c r="C84">
        <v>2019</v>
      </c>
      <c r="D84" t="s">
        <v>42</v>
      </c>
      <c r="E84" t="s">
        <v>83</v>
      </c>
      <c r="F84">
        <v>3</v>
      </c>
      <c r="G84" t="s">
        <v>21</v>
      </c>
      <c r="H84" t="s">
        <v>22</v>
      </c>
      <c r="I84">
        <v>4362</v>
      </c>
      <c r="J84" t="s">
        <v>30</v>
      </c>
      <c r="K84" t="s">
        <v>31</v>
      </c>
      <c r="L84" t="s">
        <v>59</v>
      </c>
      <c r="M84" t="s">
        <v>26</v>
      </c>
    </row>
    <row r="85" spans="1:13" x14ac:dyDescent="0.2">
      <c r="A85">
        <v>7308217002</v>
      </c>
      <c r="B85">
        <v>38990</v>
      </c>
      <c r="C85">
        <v>2017</v>
      </c>
      <c r="D85" t="s">
        <v>42</v>
      </c>
      <c r="E85" t="s">
        <v>103</v>
      </c>
      <c r="F85">
        <v>3</v>
      </c>
      <c r="G85" t="s">
        <v>21</v>
      </c>
      <c r="H85" t="s">
        <v>22</v>
      </c>
      <c r="I85">
        <v>20676</v>
      </c>
      <c r="J85" t="s">
        <v>30</v>
      </c>
      <c r="K85" t="s">
        <v>31</v>
      </c>
      <c r="L85" t="s">
        <v>30</v>
      </c>
      <c r="M85" t="s">
        <v>40</v>
      </c>
    </row>
    <row r="86" spans="1:13" x14ac:dyDescent="0.2">
      <c r="A86">
        <v>7308216849</v>
      </c>
      <c r="B86">
        <v>39590</v>
      </c>
      <c r="C86">
        <v>2018</v>
      </c>
      <c r="D86" t="s">
        <v>42</v>
      </c>
      <c r="E86" t="s">
        <v>104</v>
      </c>
      <c r="F86">
        <v>3</v>
      </c>
      <c r="G86" t="s">
        <v>21</v>
      </c>
      <c r="H86" t="s">
        <v>22</v>
      </c>
      <c r="I86">
        <v>21893</v>
      </c>
      <c r="J86" t="s">
        <v>30</v>
      </c>
      <c r="K86" t="s">
        <v>31</v>
      </c>
      <c r="L86" t="s">
        <v>59</v>
      </c>
      <c r="M86" t="s">
        <v>35</v>
      </c>
    </row>
    <row r="87" spans="1:13" x14ac:dyDescent="0.2">
      <c r="A87">
        <v>7307730503</v>
      </c>
      <c r="B87">
        <v>9500</v>
      </c>
      <c r="C87">
        <v>2003</v>
      </c>
      <c r="D87" t="s">
        <v>93</v>
      </c>
      <c r="E87" t="s">
        <v>94</v>
      </c>
      <c r="F87">
        <v>4</v>
      </c>
      <c r="G87" t="s">
        <v>21</v>
      </c>
      <c r="H87" t="s">
        <v>22</v>
      </c>
      <c r="I87">
        <v>30376</v>
      </c>
      <c r="J87" t="s">
        <v>23</v>
      </c>
      <c r="K87" t="s">
        <v>68</v>
      </c>
      <c r="L87" t="s">
        <v>77</v>
      </c>
      <c r="M87" t="s">
        <v>50</v>
      </c>
    </row>
    <row r="88" spans="1:13" x14ac:dyDescent="0.2">
      <c r="A88">
        <v>7307218858</v>
      </c>
      <c r="B88">
        <v>28590</v>
      </c>
      <c r="C88">
        <v>2018</v>
      </c>
      <c r="D88" t="s">
        <v>27</v>
      </c>
      <c r="E88" t="s">
        <v>105</v>
      </c>
      <c r="F88">
        <v>3</v>
      </c>
      <c r="G88" t="s">
        <v>21</v>
      </c>
      <c r="H88" t="s">
        <v>22</v>
      </c>
      <c r="I88">
        <v>20736</v>
      </c>
      <c r="J88" t="s">
        <v>30</v>
      </c>
      <c r="K88" t="s">
        <v>68</v>
      </c>
      <c r="L88" t="s">
        <v>59</v>
      </c>
      <c r="M88" t="s">
        <v>47</v>
      </c>
    </row>
    <row r="89" spans="1:13" x14ac:dyDescent="0.2">
      <c r="A89">
        <v>7307164168</v>
      </c>
      <c r="B89">
        <v>16590</v>
      </c>
      <c r="C89">
        <v>2013</v>
      </c>
      <c r="D89" t="s">
        <v>106</v>
      </c>
      <c r="E89" t="s">
        <v>107</v>
      </c>
      <c r="F89">
        <v>3</v>
      </c>
      <c r="G89" t="s">
        <v>49</v>
      </c>
      <c r="H89" t="s">
        <v>22</v>
      </c>
      <c r="I89">
        <v>61087</v>
      </c>
      <c r="J89" t="s">
        <v>30</v>
      </c>
      <c r="K89" t="s">
        <v>68</v>
      </c>
      <c r="L89" t="s">
        <v>86</v>
      </c>
      <c r="M89" t="s">
        <v>40</v>
      </c>
    </row>
    <row r="90" spans="1:13" x14ac:dyDescent="0.2">
      <c r="A90">
        <v>7307164193</v>
      </c>
      <c r="B90">
        <v>28990</v>
      </c>
      <c r="C90">
        <v>2017</v>
      </c>
      <c r="D90" t="s">
        <v>27</v>
      </c>
      <c r="E90" t="s">
        <v>108</v>
      </c>
      <c r="F90">
        <v>3</v>
      </c>
      <c r="G90" t="s">
        <v>21</v>
      </c>
      <c r="H90" t="s">
        <v>22</v>
      </c>
      <c r="I90">
        <v>18041</v>
      </c>
      <c r="J90" t="s">
        <v>30</v>
      </c>
      <c r="K90" t="s">
        <v>68</v>
      </c>
      <c r="L90" t="s">
        <v>59</v>
      </c>
      <c r="M90" t="s">
        <v>47</v>
      </c>
    </row>
    <row r="91" spans="1:13" x14ac:dyDescent="0.2">
      <c r="A91">
        <v>7307142186</v>
      </c>
      <c r="B91">
        <v>20590</v>
      </c>
      <c r="C91">
        <v>2017</v>
      </c>
      <c r="D91" t="s">
        <v>106</v>
      </c>
      <c r="E91" t="s">
        <v>109</v>
      </c>
      <c r="F91">
        <v>3</v>
      </c>
      <c r="G91" t="s">
        <v>49</v>
      </c>
      <c r="H91" t="s">
        <v>22</v>
      </c>
      <c r="I91">
        <v>36436</v>
      </c>
      <c r="J91" t="s">
        <v>30</v>
      </c>
      <c r="K91" t="s">
        <v>68</v>
      </c>
      <c r="L91" t="s">
        <v>86</v>
      </c>
      <c r="M91" t="s">
        <v>26</v>
      </c>
    </row>
    <row r="92" spans="1:13" x14ac:dyDescent="0.2">
      <c r="A92">
        <v>7306701617</v>
      </c>
      <c r="B92">
        <v>26990</v>
      </c>
      <c r="C92">
        <v>2015</v>
      </c>
      <c r="D92" t="s">
        <v>110</v>
      </c>
      <c r="E92" t="s">
        <v>111</v>
      </c>
      <c r="F92">
        <v>3</v>
      </c>
      <c r="G92" t="s">
        <v>49</v>
      </c>
      <c r="H92" t="s">
        <v>22</v>
      </c>
      <c r="I92">
        <v>29738</v>
      </c>
      <c r="J92" t="s">
        <v>30</v>
      </c>
      <c r="K92" t="s">
        <v>68</v>
      </c>
      <c r="L92" t="s">
        <v>69</v>
      </c>
      <c r="M92" t="s">
        <v>40</v>
      </c>
    </row>
    <row r="93" spans="1:13" x14ac:dyDescent="0.2">
      <c r="A93">
        <v>7306676175</v>
      </c>
      <c r="B93">
        <v>26990</v>
      </c>
      <c r="C93">
        <v>2016</v>
      </c>
      <c r="D93" t="s">
        <v>110</v>
      </c>
      <c r="E93" t="s">
        <v>111</v>
      </c>
      <c r="F93">
        <v>3</v>
      </c>
      <c r="G93" t="s">
        <v>49</v>
      </c>
      <c r="H93" t="s">
        <v>22</v>
      </c>
      <c r="I93">
        <v>31363</v>
      </c>
      <c r="J93" t="s">
        <v>30</v>
      </c>
      <c r="K93" t="s">
        <v>68</v>
      </c>
      <c r="L93" t="s">
        <v>69</v>
      </c>
      <c r="M93" t="s">
        <v>47</v>
      </c>
    </row>
    <row r="94" spans="1:13" x14ac:dyDescent="0.2">
      <c r="A94">
        <v>7306407989</v>
      </c>
      <c r="B94">
        <v>17500</v>
      </c>
      <c r="C94">
        <v>2008</v>
      </c>
      <c r="D94" t="s">
        <v>36</v>
      </c>
      <c r="E94" t="s">
        <v>112</v>
      </c>
      <c r="F94">
        <v>3</v>
      </c>
      <c r="G94" t="s">
        <v>21</v>
      </c>
      <c r="H94" t="s">
        <v>22</v>
      </c>
      <c r="I94">
        <v>201300</v>
      </c>
      <c r="J94" t="s">
        <v>80</v>
      </c>
      <c r="K94" t="s">
        <v>31</v>
      </c>
      <c r="L94" t="s">
        <v>44</v>
      </c>
      <c r="M94" t="s">
        <v>26</v>
      </c>
    </row>
    <row r="95" spans="1:13" x14ac:dyDescent="0.2">
      <c r="A95">
        <v>7306259907</v>
      </c>
      <c r="B95">
        <v>6000</v>
      </c>
      <c r="C95">
        <v>2007</v>
      </c>
      <c r="D95" t="s">
        <v>113</v>
      </c>
      <c r="E95" t="s">
        <v>114</v>
      </c>
      <c r="F95">
        <v>3</v>
      </c>
      <c r="G95" t="s">
        <v>21</v>
      </c>
      <c r="H95" t="s">
        <v>71</v>
      </c>
      <c r="I95">
        <v>124000</v>
      </c>
      <c r="J95" t="s">
        <v>23</v>
      </c>
      <c r="K95" t="s">
        <v>24</v>
      </c>
      <c r="L95" t="s">
        <v>86</v>
      </c>
      <c r="M95" t="s">
        <v>50</v>
      </c>
    </row>
    <row r="96" spans="1:13" x14ac:dyDescent="0.2">
      <c r="A96">
        <v>7305672709</v>
      </c>
      <c r="B96">
        <v>38990</v>
      </c>
      <c r="C96">
        <v>2018</v>
      </c>
      <c r="D96" t="s">
        <v>33</v>
      </c>
      <c r="E96" t="s">
        <v>115</v>
      </c>
      <c r="F96">
        <v>5</v>
      </c>
      <c r="G96" t="s">
        <v>21</v>
      </c>
      <c r="H96" t="s">
        <v>22</v>
      </c>
      <c r="I96">
        <v>68472</v>
      </c>
      <c r="J96" t="s">
        <v>23</v>
      </c>
      <c r="K96" t="s">
        <v>24</v>
      </c>
      <c r="L96" t="s">
        <v>116</v>
      </c>
      <c r="M96" t="s">
        <v>47</v>
      </c>
    </row>
    <row r="97" spans="1:13" x14ac:dyDescent="0.2">
      <c r="A97">
        <v>7305672266</v>
      </c>
      <c r="B97">
        <v>33990</v>
      </c>
      <c r="C97">
        <v>2019</v>
      </c>
      <c r="D97" t="s">
        <v>33</v>
      </c>
      <c r="E97" t="s">
        <v>115</v>
      </c>
      <c r="F97">
        <v>5</v>
      </c>
      <c r="G97" t="s">
        <v>21</v>
      </c>
      <c r="H97" t="s">
        <v>22</v>
      </c>
      <c r="I97">
        <v>69125</v>
      </c>
      <c r="J97" t="s">
        <v>23</v>
      </c>
      <c r="K97" t="s">
        <v>24</v>
      </c>
      <c r="L97" t="s">
        <v>116</v>
      </c>
      <c r="M97" t="s">
        <v>47</v>
      </c>
    </row>
    <row r="98" spans="1:13" x14ac:dyDescent="0.2">
      <c r="A98">
        <v>7305672252</v>
      </c>
      <c r="B98">
        <v>33590</v>
      </c>
      <c r="C98">
        <v>2018</v>
      </c>
      <c r="D98" t="s">
        <v>33</v>
      </c>
      <c r="E98" t="s">
        <v>115</v>
      </c>
      <c r="F98">
        <v>5</v>
      </c>
      <c r="G98" t="s">
        <v>21</v>
      </c>
      <c r="H98" t="s">
        <v>22</v>
      </c>
      <c r="I98">
        <v>66555</v>
      </c>
      <c r="J98" t="s">
        <v>23</v>
      </c>
      <c r="K98" t="s">
        <v>24</v>
      </c>
      <c r="L98" t="s">
        <v>116</v>
      </c>
      <c r="M98" t="s">
        <v>47</v>
      </c>
    </row>
    <row r="99" spans="1:13" x14ac:dyDescent="0.2">
      <c r="A99">
        <v>7305666455</v>
      </c>
      <c r="B99">
        <v>38990</v>
      </c>
      <c r="C99">
        <v>2020</v>
      </c>
      <c r="D99" t="s">
        <v>117</v>
      </c>
      <c r="E99" t="s">
        <v>118</v>
      </c>
      <c r="F99">
        <v>3</v>
      </c>
      <c r="G99" t="s">
        <v>21</v>
      </c>
      <c r="H99" t="s">
        <v>22</v>
      </c>
      <c r="I99">
        <v>5279</v>
      </c>
      <c r="J99" t="s">
        <v>30</v>
      </c>
      <c r="K99" t="s">
        <v>68</v>
      </c>
      <c r="L99" t="s">
        <v>30</v>
      </c>
      <c r="M99" t="s">
        <v>26</v>
      </c>
    </row>
    <row r="100" spans="1:13" x14ac:dyDescent="0.2">
      <c r="A100">
        <v>7305186870</v>
      </c>
      <c r="B100">
        <v>18590</v>
      </c>
      <c r="C100">
        <v>2018</v>
      </c>
      <c r="D100" t="s">
        <v>119</v>
      </c>
      <c r="E100" t="s">
        <v>120</v>
      </c>
      <c r="F100">
        <v>3</v>
      </c>
      <c r="G100" t="s">
        <v>49</v>
      </c>
      <c r="H100" t="s">
        <v>22</v>
      </c>
      <c r="I100">
        <v>22075</v>
      </c>
      <c r="J100" t="s">
        <v>30</v>
      </c>
      <c r="K100" t="s">
        <v>68</v>
      </c>
      <c r="L100" t="s">
        <v>86</v>
      </c>
      <c r="M100" t="s">
        <v>47</v>
      </c>
    </row>
    <row r="101" spans="1:13" x14ac:dyDescent="0.2">
      <c r="A101">
        <v>7305150004</v>
      </c>
      <c r="B101">
        <v>14990</v>
      </c>
      <c r="C101">
        <v>2016</v>
      </c>
      <c r="D101" t="s">
        <v>36</v>
      </c>
      <c r="E101" t="s">
        <v>95</v>
      </c>
      <c r="F101">
        <v>3</v>
      </c>
      <c r="G101" t="s">
        <v>49</v>
      </c>
      <c r="H101" t="s">
        <v>22</v>
      </c>
      <c r="I101">
        <v>65203</v>
      </c>
      <c r="J101" t="s">
        <v>30</v>
      </c>
      <c r="K101" t="s">
        <v>68</v>
      </c>
      <c r="L101" t="s">
        <v>69</v>
      </c>
      <c r="M101" t="s">
        <v>40</v>
      </c>
    </row>
    <row r="102" spans="1:13" x14ac:dyDescent="0.2">
      <c r="A102">
        <v>7305149985</v>
      </c>
      <c r="B102">
        <v>39990</v>
      </c>
      <c r="C102">
        <v>2020</v>
      </c>
      <c r="D102" t="s">
        <v>96</v>
      </c>
      <c r="E102" t="s">
        <v>121</v>
      </c>
      <c r="F102">
        <v>3</v>
      </c>
      <c r="G102" t="s">
        <v>21</v>
      </c>
      <c r="H102" t="s">
        <v>22</v>
      </c>
      <c r="I102">
        <v>1237</v>
      </c>
      <c r="J102" t="s">
        <v>30</v>
      </c>
      <c r="K102" t="s">
        <v>122</v>
      </c>
      <c r="L102" t="s">
        <v>30</v>
      </c>
      <c r="M102" t="s">
        <v>47</v>
      </c>
    </row>
    <row r="103" spans="1:13" x14ac:dyDescent="0.2">
      <c r="A103">
        <v>7304785580</v>
      </c>
      <c r="B103">
        <v>4000</v>
      </c>
      <c r="C103">
        <v>2006</v>
      </c>
      <c r="D103" t="s">
        <v>42</v>
      </c>
      <c r="E103" t="s">
        <v>123</v>
      </c>
      <c r="F103">
        <v>3</v>
      </c>
      <c r="G103" t="s">
        <v>21</v>
      </c>
      <c r="H103" t="s">
        <v>22</v>
      </c>
      <c r="I103">
        <v>281000</v>
      </c>
      <c r="J103" t="s">
        <v>23</v>
      </c>
      <c r="K103" t="s">
        <v>24</v>
      </c>
      <c r="L103" t="s">
        <v>59</v>
      </c>
      <c r="M103" t="s">
        <v>26</v>
      </c>
    </row>
    <row r="104" spans="1:13" x14ac:dyDescent="0.2">
      <c r="A104">
        <v>7304685581</v>
      </c>
      <c r="B104">
        <v>32990</v>
      </c>
      <c r="C104">
        <v>2019</v>
      </c>
      <c r="D104" t="s">
        <v>42</v>
      </c>
      <c r="E104" t="s">
        <v>58</v>
      </c>
      <c r="F104">
        <v>3</v>
      </c>
      <c r="G104" t="s">
        <v>21</v>
      </c>
      <c r="H104" t="s">
        <v>30</v>
      </c>
      <c r="I104">
        <v>1423</v>
      </c>
      <c r="J104" t="s">
        <v>30</v>
      </c>
      <c r="K104" t="s">
        <v>31</v>
      </c>
      <c r="L104" t="s">
        <v>59</v>
      </c>
      <c r="M104" t="s">
        <v>124</v>
      </c>
    </row>
    <row r="105" spans="1:13" x14ac:dyDescent="0.2">
      <c r="A105">
        <v>7304685502</v>
      </c>
      <c r="B105">
        <v>27590</v>
      </c>
      <c r="C105">
        <v>2012</v>
      </c>
      <c r="D105" t="s">
        <v>42</v>
      </c>
      <c r="E105" t="s">
        <v>45</v>
      </c>
      <c r="F105">
        <v>3</v>
      </c>
      <c r="G105" t="s">
        <v>21</v>
      </c>
      <c r="H105" t="s">
        <v>22</v>
      </c>
      <c r="I105">
        <v>52172</v>
      </c>
      <c r="J105" t="s">
        <v>30</v>
      </c>
      <c r="K105" t="s">
        <v>31</v>
      </c>
      <c r="L105" t="s">
        <v>59</v>
      </c>
      <c r="M105" t="s">
        <v>26</v>
      </c>
    </row>
    <row r="106" spans="1:13" x14ac:dyDescent="0.2">
      <c r="A106">
        <v>7304646033</v>
      </c>
      <c r="B106">
        <v>18590</v>
      </c>
      <c r="C106">
        <v>2017</v>
      </c>
      <c r="D106" t="s">
        <v>36</v>
      </c>
      <c r="E106" t="s">
        <v>125</v>
      </c>
      <c r="F106">
        <v>3</v>
      </c>
      <c r="G106" t="s">
        <v>21</v>
      </c>
      <c r="H106" t="s">
        <v>22</v>
      </c>
      <c r="I106">
        <v>30223</v>
      </c>
      <c r="J106" t="s">
        <v>30</v>
      </c>
      <c r="K106" t="s">
        <v>68</v>
      </c>
      <c r="L106" t="s">
        <v>86</v>
      </c>
      <c r="M106" t="s">
        <v>35</v>
      </c>
    </row>
    <row r="107" spans="1:13" x14ac:dyDescent="0.2">
      <c r="A107">
        <v>7304184221</v>
      </c>
      <c r="B107">
        <v>40990</v>
      </c>
      <c r="C107">
        <v>2017</v>
      </c>
      <c r="D107" t="s">
        <v>42</v>
      </c>
      <c r="E107" t="s">
        <v>103</v>
      </c>
      <c r="F107">
        <v>3</v>
      </c>
      <c r="G107" t="s">
        <v>21</v>
      </c>
      <c r="H107" t="s">
        <v>30</v>
      </c>
      <c r="I107">
        <v>30092</v>
      </c>
      <c r="J107" t="s">
        <v>30</v>
      </c>
      <c r="K107" t="s">
        <v>31</v>
      </c>
      <c r="L107" t="s">
        <v>30</v>
      </c>
      <c r="M107" t="s">
        <v>26</v>
      </c>
    </row>
    <row r="108" spans="1:13" x14ac:dyDescent="0.2">
      <c r="A108">
        <v>7304158673</v>
      </c>
      <c r="B108">
        <v>33590</v>
      </c>
      <c r="C108">
        <v>2017</v>
      </c>
      <c r="D108" t="s">
        <v>42</v>
      </c>
      <c r="E108" t="s">
        <v>45</v>
      </c>
      <c r="F108">
        <v>3</v>
      </c>
      <c r="G108" t="s">
        <v>21</v>
      </c>
      <c r="H108" t="s">
        <v>22</v>
      </c>
      <c r="I108">
        <v>37919</v>
      </c>
      <c r="J108" t="s">
        <v>30</v>
      </c>
      <c r="K108" t="s">
        <v>31</v>
      </c>
      <c r="L108" t="s">
        <v>59</v>
      </c>
      <c r="M108" t="s">
        <v>26</v>
      </c>
    </row>
    <row r="109" spans="1:13" x14ac:dyDescent="0.2">
      <c r="A109">
        <v>7304134738</v>
      </c>
      <c r="B109">
        <v>31590</v>
      </c>
      <c r="C109">
        <v>2017</v>
      </c>
      <c r="D109" t="s">
        <v>42</v>
      </c>
      <c r="E109" t="s">
        <v>45</v>
      </c>
      <c r="F109">
        <v>3</v>
      </c>
      <c r="G109" t="s">
        <v>21</v>
      </c>
      <c r="H109" t="s">
        <v>22</v>
      </c>
      <c r="I109">
        <v>35391</v>
      </c>
      <c r="J109" t="s">
        <v>30</v>
      </c>
      <c r="K109" t="s">
        <v>31</v>
      </c>
      <c r="L109" t="s">
        <v>59</v>
      </c>
      <c r="M109" t="s">
        <v>26</v>
      </c>
    </row>
    <row r="110" spans="1:13" x14ac:dyDescent="0.2">
      <c r="A110">
        <v>7304111898</v>
      </c>
      <c r="B110">
        <v>30990</v>
      </c>
      <c r="C110">
        <v>2017</v>
      </c>
      <c r="D110" t="s">
        <v>42</v>
      </c>
      <c r="E110" t="s">
        <v>45</v>
      </c>
      <c r="F110">
        <v>3</v>
      </c>
      <c r="G110" t="s">
        <v>21</v>
      </c>
      <c r="H110" t="s">
        <v>22</v>
      </c>
      <c r="I110">
        <v>43039</v>
      </c>
      <c r="J110" t="s">
        <v>30</v>
      </c>
      <c r="K110" t="s">
        <v>31</v>
      </c>
      <c r="L110" t="s">
        <v>59</v>
      </c>
      <c r="M110" t="s">
        <v>35</v>
      </c>
    </row>
    <row r="111" spans="1:13" x14ac:dyDescent="0.2">
      <c r="A111">
        <v>7303661350</v>
      </c>
      <c r="B111">
        <v>20590</v>
      </c>
      <c r="C111">
        <v>2018</v>
      </c>
      <c r="D111" t="s">
        <v>93</v>
      </c>
      <c r="E111" t="s">
        <v>126</v>
      </c>
      <c r="F111">
        <v>3</v>
      </c>
      <c r="G111" t="s">
        <v>21</v>
      </c>
      <c r="H111" t="s">
        <v>22</v>
      </c>
      <c r="I111">
        <v>71021</v>
      </c>
      <c r="J111" t="s">
        <v>30</v>
      </c>
      <c r="K111" t="s">
        <v>24</v>
      </c>
      <c r="L111" t="s">
        <v>86</v>
      </c>
      <c r="M111" t="s">
        <v>26</v>
      </c>
    </row>
    <row r="112" spans="1:13" x14ac:dyDescent="0.2">
      <c r="A112">
        <v>7303236380</v>
      </c>
      <c r="B112">
        <v>26990</v>
      </c>
      <c r="C112">
        <v>2018</v>
      </c>
      <c r="D112" t="s">
        <v>27</v>
      </c>
      <c r="E112" t="s">
        <v>105</v>
      </c>
      <c r="F112">
        <v>3</v>
      </c>
      <c r="G112" t="s">
        <v>21</v>
      </c>
      <c r="H112" t="s">
        <v>22</v>
      </c>
      <c r="I112">
        <v>26514</v>
      </c>
      <c r="J112" t="s">
        <v>30</v>
      </c>
      <c r="K112" t="s">
        <v>68</v>
      </c>
      <c r="L112" t="s">
        <v>59</v>
      </c>
      <c r="M112" t="s">
        <v>47</v>
      </c>
    </row>
    <row r="113" spans="1:13" x14ac:dyDescent="0.2">
      <c r="A113">
        <v>7303130875</v>
      </c>
      <c r="B113">
        <v>36590</v>
      </c>
      <c r="C113">
        <v>2020</v>
      </c>
      <c r="D113" t="s">
        <v>27</v>
      </c>
      <c r="E113" t="s">
        <v>127</v>
      </c>
      <c r="F113">
        <v>3</v>
      </c>
      <c r="G113" t="s">
        <v>21</v>
      </c>
      <c r="H113" t="s">
        <v>22</v>
      </c>
      <c r="I113">
        <v>33026</v>
      </c>
      <c r="J113" t="s">
        <v>30</v>
      </c>
      <c r="K113" t="s">
        <v>68</v>
      </c>
      <c r="L113" t="s">
        <v>59</v>
      </c>
      <c r="M113" t="s">
        <v>26</v>
      </c>
    </row>
    <row r="114" spans="1:13" x14ac:dyDescent="0.2">
      <c r="A114">
        <v>7303065930</v>
      </c>
      <c r="B114">
        <v>30990</v>
      </c>
      <c r="C114">
        <v>2020</v>
      </c>
      <c r="D114" t="s">
        <v>27</v>
      </c>
      <c r="E114" t="s">
        <v>128</v>
      </c>
      <c r="F114">
        <v>3</v>
      </c>
      <c r="G114" t="s">
        <v>21</v>
      </c>
      <c r="H114" t="s">
        <v>22</v>
      </c>
      <c r="I114">
        <v>35200</v>
      </c>
      <c r="J114" t="s">
        <v>30</v>
      </c>
      <c r="K114" t="s">
        <v>68</v>
      </c>
      <c r="L114" t="s">
        <v>59</v>
      </c>
      <c r="M114" t="s">
        <v>47</v>
      </c>
    </row>
    <row r="115" spans="1:13" x14ac:dyDescent="0.2">
      <c r="A115">
        <v>7303065864</v>
      </c>
      <c r="B115">
        <v>24590</v>
      </c>
      <c r="C115">
        <v>2018</v>
      </c>
      <c r="D115" t="s">
        <v>106</v>
      </c>
      <c r="E115" t="s">
        <v>129</v>
      </c>
      <c r="F115">
        <v>3</v>
      </c>
      <c r="G115" t="s">
        <v>49</v>
      </c>
      <c r="H115" t="s">
        <v>22</v>
      </c>
      <c r="I115">
        <v>16081</v>
      </c>
      <c r="J115" t="s">
        <v>23</v>
      </c>
      <c r="K115" t="s">
        <v>68</v>
      </c>
      <c r="L115" t="s">
        <v>86</v>
      </c>
      <c r="M115" t="s">
        <v>47</v>
      </c>
    </row>
    <row r="116" spans="1:13" x14ac:dyDescent="0.2">
      <c r="A116">
        <v>7302597055</v>
      </c>
      <c r="B116">
        <v>23990</v>
      </c>
      <c r="C116">
        <v>2015</v>
      </c>
      <c r="D116" t="s">
        <v>110</v>
      </c>
      <c r="E116" t="s">
        <v>111</v>
      </c>
      <c r="F116">
        <v>3</v>
      </c>
      <c r="G116" t="s">
        <v>49</v>
      </c>
      <c r="H116" t="s">
        <v>30</v>
      </c>
      <c r="I116">
        <v>48462</v>
      </c>
      <c r="J116" t="s">
        <v>30</v>
      </c>
      <c r="K116" t="s">
        <v>68</v>
      </c>
      <c r="L116" t="s">
        <v>69</v>
      </c>
      <c r="M116" t="s">
        <v>35</v>
      </c>
    </row>
    <row r="117" spans="1:13" x14ac:dyDescent="0.2">
      <c r="A117">
        <v>7302537601</v>
      </c>
      <c r="B117">
        <v>25590</v>
      </c>
      <c r="C117">
        <v>2020</v>
      </c>
      <c r="D117" t="s">
        <v>130</v>
      </c>
      <c r="E117" t="s">
        <v>131</v>
      </c>
      <c r="F117">
        <v>3</v>
      </c>
      <c r="G117" t="s">
        <v>49</v>
      </c>
      <c r="H117" t="s">
        <v>22</v>
      </c>
      <c r="I117">
        <v>1113</v>
      </c>
      <c r="J117" t="s">
        <v>23</v>
      </c>
      <c r="K117" t="s">
        <v>68</v>
      </c>
      <c r="L117" t="s">
        <v>59</v>
      </c>
      <c r="M117" t="s">
        <v>40</v>
      </c>
    </row>
    <row r="118" spans="1:13" x14ac:dyDescent="0.2">
      <c r="A118">
        <v>7302327214</v>
      </c>
      <c r="B118">
        <v>19000</v>
      </c>
      <c r="C118">
        <v>2017</v>
      </c>
      <c r="D118" t="s">
        <v>132</v>
      </c>
      <c r="E118" t="s">
        <v>133</v>
      </c>
      <c r="F118">
        <v>5</v>
      </c>
      <c r="G118" t="s">
        <v>49</v>
      </c>
      <c r="H118" t="s">
        <v>22</v>
      </c>
      <c r="I118">
        <v>22700</v>
      </c>
      <c r="J118" t="s">
        <v>23</v>
      </c>
      <c r="K118" t="s">
        <v>68</v>
      </c>
      <c r="L118" t="s">
        <v>59</v>
      </c>
      <c r="M118" t="s">
        <v>40</v>
      </c>
    </row>
    <row r="119" spans="1:13" x14ac:dyDescent="0.2">
      <c r="A119">
        <v>7302108846</v>
      </c>
      <c r="B119">
        <v>17590</v>
      </c>
      <c r="C119">
        <v>2015</v>
      </c>
      <c r="D119" t="s">
        <v>134</v>
      </c>
      <c r="E119" t="s">
        <v>135</v>
      </c>
      <c r="F119">
        <v>3</v>
      </c>
      <c r="G119" t="s">
        <v>49</v>
      </c>
      <c r="H119" t="s">
        <v>22</v>
      </c>
      <c r="I119">
        <v>63512</v>
      </c>
      <c r="J119" t="s">
        <v>23</v>
      </c>
      <c r="K119" t="s">
        <v>68</v>
      </c>
      <c r="L119" t="s">
        <v>86</v>
      </c>
      <c r="M119" t="s">
        <v>50</v>
      </c>
    </row>
    <row r="120" spans="1:13" x14ac:dyDescent="0.2">
      <c r="A120">
        <v>7302062793</v>
      </c>
      <c r="B120">
        <v>36590</v>
      </c>
      <c r="C120">
        <v>2020</v>
      </c>
      <c r="D120" t="s">
        <v>134</v>
      </c>
      <c r="E120" t="s">
        <v>136</v>
      </c>
      <c r="F120">
        <v>3</v>
      </c>
      <c r="G120" t="s">
        <v>49</v>
      </c>
      <c r="H120" t="s">
        <v>22</v>
      </c>
      <c r="I120">
        <v>18506</v>
      </c>
      <c r="J120" t="s">
        <v>30</v>
      </c>
      <c r="K120" t="s">
        <v>68</v>
      </c>
      <c r="L120" t="s">
        <v>86</v>
      </c>
      <c r="M120" t="s">
        <v>50</v>
      </c>
    </row>
    <row r="121" spans="1:13" x14ac:dyDescent="0.2">
      <c r="A121">
        <v>7302043460</v>
      </c>
      <c r="B121">
        <v>35990</v>
      </c>
      <c r="C121">
        <v>2020</v>
      </c>
      <c r="D121" t="s">
        <v>134</v>
      </c>
      <c r="E121" t="s">
        <v>137</v>
      </c>
      <c r="F121">
        <v>3</v>
      </c>
      <c r="G121" t="s">
        <v>49</v>
      </c>
      <c r="H121" t="s">
        <v>30</v>
      </c>
      <c r="I121">
        <v>11878</v>
      </c>
      <c r="J121" t="s">
        <v>30</v>
      </c>
      <c r="K121" t="s">
        <v>68</v>
      </c>
      <c r="L121" t="s">
        <v>86</v>
      </c>
      <c r="M121" t="s">
        <v>50</v>
      </c>
    </row>
    <row r="122" spans="1:13" x14ac:dyDescent="0.2">
      <c r="A122">
        <v>7302000016</v>
      </c>
      <c r="B122">
        <v>38590</v>
      </c>
      <c r="C122">
        <v>2019</v>
      </c>
      <c r="D122" t="s">
        <v>134</v>
      </c>
      <c r="E122" t="s">
        <v>138</v>
      </c>
      <c r="F122">
        <v>3</v>
      </c>
      <c r="G122" t="s">
        <v>49</v>
      </c>
      <c r="H122" t="s">
        <v>22</v>
      </c>
      <c r="I122">
        <v>14054</v>
      </c>
      <c r="J122" t="s">
        <v>23</v>
      </c>
      <c r="K122" t="s">
        <v>68</v>
      </c>
      <c r="L122" t="s">
        <v>86</v>
      </c>
      <c r="M122" t="s">
        <v>26</v>
      </c>
    </row>
    <row r="123" spans="1:13" x14ac:dyDescent="0.2">
      <c r="A123">
        <v>7301673626</v>
      </c>
      <c r="B123">
        <v>29590</v>
      </c>
      <c r="C123">
        <v>2018</v>
      </c>
      <c r="D123" t="s">
        <v>106</v>
      </c>
      <c r="E123" t="s">
        <v>139</v>
      </c>
      <c r="F123">
        <v>3</v>
      </c>
      <c r="G123" t="s">
        <v>21</v>
      </c>
      <c r="H123" t="s">
        <v>30</v>
      </c>
      <c r="I123">
        <v>33047</v>
      </c>
      <c r="J123" t="s">
        <v>23</v>
      </c>
      <c r="K123" t="s">
        <v>68</v>
      </c>
      <c r="L123" t="s">
        <v>86</v>
      </c>
      <c r="M123" t="s">
        <v>47</v>
      </c>
    </row>
    <row r="124" spans="1:13" x14ac:dyDescent="0.2">
      <c r="A124">
        <v>7301673609</v>
      </c>
      <c r="B124">
        <v>32590</v>
      </c>
      <c r="C124">
        <v>2018</v>
      </c>
      <c r="D124" t="s">
        <v>140</v>
      </c>
      <c r="E124" t="s">
        <v>141</v>
      </c>
      <c r="F124">
        <v>3</v>
      </c>
      <c r="G124" t="s">
        <v>49</v>
      </c>
      <c r="H124" t="s">
        <v>30</v>
      </c>
      <c r="I124">
        <v>14863</v>
      </c>
      <c r="J124" t="s">
        <v>30</v>
      </c>
      <c r="K124" t="s">
        <v>24</v>
      </c>
      <c r="L124" t="s">
        <v>69</v>
      </c>
      <c r="M124" t="s">
        <v>50</v>
      </c>
    </row>
    <row r="125" spans="1:13" x14ac:dyDescent="0.2">
      <c r="A125">
        <v>7301647209</v>
      </c>
      <c r="B125">
        <v>27590</v>
      </c>
      <c r="C125">
        <v>2018</v>
      </c>
      <c r="D125" t="s">
        <v>117</v>
      </c>
      <c r="E125" t="s">
        <v>142</v>
      </c>
      <c r="F125">
        <v>3</v>
      </c>
      <c r="G125" t="s">
        <v>21</v>
      </c>
      <c r="H125" t="s">
        <v>22</v>
      </c>
      <c r="I125">
        <v>41119</v>
      </c>
      <c r="J125" t="s">
        <v>23</v>
      </c>
      <c r="K125" t="s">
        <v>31</v>
      </c>
      <c r="L125" t="s">
        <v>59</v>
      </c>
      <c r="M125" t="s">
        <v>50</v>
      </c>
    </row>
    <row r="126" spans="1:13" x14ac:dyDescent="0.2">
      <c r="A126">
        <v>7301624602</v>
      </c>
      <c r="B126">
        <v>38990</v>
      </c>
      <c r="C126">
        <v>2020</v>
      </c>
      <c r="D126" t="s">
        <v>143</v>
      </c>
      <c r="E126" t="s">
        <v>144</v>
      </c>
      <c r="F126">
        <v>3</v>
      </c>
      <c r="G126" t="s">
        <v>49</v>
      </c>
      <c r="H126" t="s">
        <v>22</v>
      </c>
      <c r="I126">
        <v>19067</v>
      </c>
      <c r="J126" t="s">
        <v>30</v>
      </c>
      <c r="K126" t="s">
        <v>122</v>
      </c>
      <c r="L126" t="s">
        <v>59</v>
      </c>
      <c r="M126" t="s">
        <v>47</v>
      </c>
    </row>
    <row r="127" spans="1:13" x14ac:dyDescent="0.2">
      <c r="A127">
        <v>7316878036</v>
      </c>
      <c r="B127">
        <v>21950</v>
      </c>
      <c r="C127">
        <v>2012</v>
      </c>
      <c r="D127" t="s">
        <v>36</v>
      </c>
      <c r="E127" t="s">
        <v>145</v>
      </c>
      <c r="F127">
        <v>4</v>
      </c>
      <c r="G127" t="s">
        <v>49</v>
      </c>
      <c r="H127" t="s">
        <v>22</v>
      </c>
      <c r="I127">
        <v>143060</v>
      </c>
      <c r="J127" t="s">
        <v>80</v>
      </c>
      <c r="K127" t="s">
        <v>31</v>
      </c>
      <c r="L127" t="s">
        <v>25</v>
      </c>
      <c r="M127" t="s">
        <v>35</v>
      </c>
    </row>
    <row r="128" spans="1:13" x14ac:dyDescent="0.2">
      <c r="A128">
        <v>7316874816</v>
      </c>
      <c r="B128">
        <v>13950</v>
      </c>
      <c r="C128">
        <v>2011</v>
      </c>
      <c r="D128" t="s">
        <v>36</v>
      </c>
      <c r="E128" t="s">
        <v>37</v>
      </c>
      <c r="F128">
        <v>3</v>
      </c>
      <c r="G128" t="s">
        <v>49</v>
      </c>
      <c r="H128" t="s">
        <v>22</v>
      </c>
      <c r="I128">
        <v>151060</v>
      </c>
      <c r="J128" t="s">
        <v>23</v>
      </c>
      <c r="K128" t="s">
        <v>24</v>
      </c>
      <c r="L128" t="s">
        <v>25</v>
      </c>
      <c r="M128" t="s">
        <v>35</v>
      </c>
    </row>
    <row r="129" spans="1:13" x14ac:dyDescent="0.2">
      <c r="A129">
        <v>7316873897</v>
      </c>
      <c r="B129">
        <v>5900</v>
      </c>
      <c r="C129">
        <v>2001</v>
      </c>
      <c r="D129" t="s">
        <v>19</v>
      </c>
      <c r="E129" t="s">
        <v>146</v>
      </c>
      <c r="F129">
        <v>3</v>
      </c>
      <c r="G129" t="s">
        <v>29</v>
      </c>
      <c r="H129" t="s">
        <v>71</v>
      </c>
      <c r="I129">
        <v>200000</v>
      </c>
      <c r="J129" t="s">
        <v>23</v>
      </c>
      <c r="K129" t="s">
        <v>24</v>
      </c>
      <c r="L129" t="s">
        <v>25</v>
      </c>
      <c r="M129" t="s">
        <v>26</v>
      </c>
    </row>
    <row r="130" spans="1:13" x14ac:dyDescent="0.2">
      <c r="A130">
        <v>7316872263</v>
      </c>
      <c r="B130">
        <v>12950</v>
      </c>
      <c r="C130">
        <v>2005</v>
      </c>
      <c r="D130" t="s">
        <v>147</v>
      </c>
      <c r="E130" t="s">
        <v>148</v>
      </c>
      <c r="F130">
        <v>4</v>
      </c>
      <c r="G130" t="s">
        <v>21</v>
      </c>
      <c r="H130" t="s">
        <v>22</v>
      </c>
      <c r="I130">
        <v>69586</v>
      </c>
      <c r="J130" t="s">
        <v>23</v>
      </c>
      <c r="K130" t="s">
        <v>24</v>
      </c>
      <c r="L130" t="s">
        <v>149</v>
      </c>
      <c r="M130" t="s">
        <v>47</v>
      </c>
    </row>
    <row r="131" spans="1:13" x14ac:dyDescent="0.2">
      <c r="A131">
        <v>7316871664</v>
      </c>
      <c r="B131">
        <v>18950</v>
      </c>
      <c r="C131">
        <v>2010</v>
      </c>
      <c r="D131" t="s">
        <v>19</v>
      </c>
      <c r="E131" t="s">
        <v>150</v>
      </c>
      <c r="F131">
        <v>3</v>
      </c>
      <c r="G131" t="s">
        <v>29</v>
      </c>
      <c r="H131" t="s">
        <v>22</v>
      </c>
      <c r="I131">
        <v>151403</v>
      </c>
      <c r="J131" t="s">
        <v>23</v>
      </c>
      <c r="K131" t="s">
        <v>31</v>
      </c>
      <c r="L131" t="s">
        <v>32</v>
      </c>
      <c r="M131" t="s">
        <v>26</v>
      </c>
    </row>
    <row r="132" spans="1:13" x14ac:dyDescent="0.2">
      <c r="A132">
        <v>7316871204</v>
      </c>
      <c r="B132">
        <v>6995</v>
      </c>
      <c r="C132">
        <v>2011</v>
      </c>
      <c r="D132" t="s">
        <v>151</v>
      </c>
      <c r="E132" t="s">
        <v>152</v>
      </c>
      <c r="F132">
        <v>4</v>
      </c>
      <c r="G132" t="s">
        <v>153</v>
      </c>
      <c r="H132" t="s">
        <v>22</v>
      </c>
      <c r="I132">
        <v>172752</v>
      </c>
      <c r="J132" t="s">
        <v>23</v>
      </c>
      <c r="K132" t="s">
        <v>68</v>
      </c>
      <c r="L132" t="s">
        <v>86</v>
      </c>
      <c r="M132" t="s">
        <v>26</v>
      </c>
    </row>
    <row r="133" spans="1:13" x14ac:dyDescent="0.2">
      <c r="A133">
        <v>7316870942</v>
      </c>
      <c r="B133">
        <v>12500</v>
      </c>
      <c r="C133">
        <v>2008</v>
      </c>
      <c r="D133" t="s">
        <v>19</v>
      </c>
      <c r="E133" t="s">
        <v>154</v>
      </c>
      <c r="F133">
        <v>4</v>
      </c>
      <c r="G133" t="s">
        <v>21</v>
      </c>
      <c r="H133" t="s">
        <v>22</v>
      </c>
      <c r="I133">
        <v>141345</v>
      </c>
      <c r="J133" t="s">
        <v>23</v>
      </c>
      <c r="K133" t="s">
        <v>24</v>
      </c>
      <c r="L133" t="s">
        <v>25</v>
      </c>
      <c r="M133" t="s">
        <v>38</v>
      </c>
    </row>
    <row r="134" spans="1:13" x14ac:dyDescent="0.2">
      <c r="A134">
        <v>7316870516</v>
      </c>
      <c r="B134">
        <v>16950</v>
      </c>
      <c r="C134">
        <v>2007</v>
      </c>
      <c r="D134" t="s">
        <v>36</v>
      </c>
      <c r="E134" t="s">
        <v>155</v>
      </c>
      <c r="F134">
        <v>3</v>
      </c>
      <c r="G134" t="s">
        <v>21</v>
      </c>
      <c r="H134" t="s">
        <v>22</v>
      </c>
      <c r="I134">
        <v>156792</v>
      </c>
      <c r="J134" t="s">
        <v>23</v>
      </c>
      <c r="K134" t="s">
        <v>24</v>
      </c>
      <c r="L134" t="s">
        <v>25</v>
      </c>
      <c r="M134" t="s">
        <v>47</v>
      </c>
    </row>
    <row r="135" spans="1:13" x14ac:dyDescent="0.2">
      <c r="A135">
        <v>7316870143</v>
      </c>
      <c r="B135">
        <v>22950</v>
      </c>
      <c r="C135">
        <v>2014</v>
      </c>
      <c r="D135" t="s">
        <v>19</v>
      </c>
      <c r="E135" t="s">
        <v>60</v>
      </c>
      <c r="F135">
        <v>4</v>
      </c>
      <c r="G135" t="s">
        <v>29</v>
      </c>
      <c r="H135" t="s">
        <v>22</v>
      </c>
      <c r="I135">
        <v>166380</v>
      </c>
      <c r="J135" t="s">
        <v>23</v>
      </c>
      <c r="K135" t="s">
        <v>31</v>
      </c>
      <c r="L135" t="s">
        <v>25</v>
      </c>
      <c r="M135" t="s">
        <v>26</v>
      </c>
    </row>
  </sheetData>
  <mergeCells count="10">
    <mergeCell ref="A2:H4"/>
    <mergeCell ref="A25:G27"/>
    <mergeCell ref="A30:H31"/>
    <mergeCell ref="C32:D32"/>
    <mergeCell ref="G32:H32"/>
    <mergeCell ref="A6:G8"/>
    <mergeCell ref="A10:G11"/>
    <mergeCell ref="A13:H14"/>
    <mergeCell ref="A15:H19"/>
    <mergeCell ref="A21:G23"/>
  </mergeCells>
  <pageMargins left="0.7" right="0.7" top="0.75" bottom="0.75" header="0.3" footer="0.3"/>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43"/>
  <sheetViews>
    <sheetView zoomScale="90" zoomScaleNormal="90" workbookViewId="0">
      <selection activeCell="B44" sqref="B44:B143"/>
    </sheetView>
  </sheetViews>
  <sheetFormatPr baseColWidth="10" defaultColWidth="11.1640625" defaultRowHeight="16" x14ac:dyDescent="0.2"/>
  <cols>
    <col min="1" max="1" width="13.1640625" customWidth="1"/>
    <col min="2" max="2" width="7.1640625" bestFit="1" customWidth="1"/>
    <col min="3" max="3" width="19.6640625" bestFit="1" customWidth="1"/>
    <col min="4" max="4" width="14.6640625" bestFit="1" customWidth="1"/>
    <col min="5" max="5" width="24.5" bestFit="1" customWidth="1"/>
    <col min="6" max="7" width="11.1640625" bestFit="1" customWidth="1"/>
    <col min="8" max="8" width="24.1640625" bestFit="1" customWidth="1"/>
    <col min="9" max="9" width="12" bestFit="1" customWidth="1"/>
    <col min="10" max="10" width="14.5" bestFit="1" customWidth="1"/>
    <col min="11" max="11" width="8.1640625" bestFit="1" customWidth="1"/>
    <col min="13" max="14" width="22.1640625" bestFit="1" customWidth="1"/>
    <col min="15" max="15" width="13.33203125" bestFit="1" customWidth="1"/>
    <col min="16" max="16" width="14.6640625" bestFit="1" customWidth="1"/>
  </cols>
  <sheetData>
    <row r="1" spans="1:21" x14ac:dyDescent="0.2">
      <c r="A1" s="1" t="s">
        <v>179</v>
      </c>
    </row>
    <row r="2" spans="1:21" x14ac:dyDescent="0.2">
      <c r="A2" s="2"/>
      <c r="B2" s="3"/>
      <c r="C2" s="3"/>
      <c r="D2" s="3"/>
      <c r="E2" s="3"/>
      <c r="F2" s="3"/>
      <c r="G2" s="3"/>
      <c r="H2" s="3"/>
      <c r="I2" s="3"/>
      <c r="J2" s="3"/>
      <c r="K2" s="3"/>
    </row>
    <row r="3" spans="1:21" x14ac:dyDescent="0.2">
      <c r="A3" s="4" t="s">
        <v>7</v>
      </c>
      <c r="B3" s="5"/>
      <c r="C3" s="5"/>
      <c r="D3" s="5"/>
      <c r="E3" s="5"/>
      <c r="F3" s="5"/>
      <c r="G3" s="5"/>
      <c r="H3" s="5"/>
      <c r="I3" s="5"/>
      <c r="J3" s="5"/>
      <c r="K3" s="5"/>
    </row>
    <row r="4" spans="1:21" ht="16.25" customHeight="1" x14ac:dyDescent="0.2">
      <c r="A4" s="33" t="s">
        <v>166</v>
      </c>
      <c r="B4" s="33"/>
      <c r="C4" s="33"/>
      <c r="D4" s="33"/>
      <c r="E4" s="33"/>
      <c r="F4" s="33"/>
      <c r="G4" s="33"/>
      <c r="H4" s="33"/>
    </row>
    <row r="5" spans="1:21" ht="16.25" customHeight="1" x14ac:dyDescent="0.2">
      <c r="A5" s="33"/>
      <c r="B5" s="33"/>
      <c r="C5" s="33"/>
      <c r="D5" s="33"/>
      <c r="E5" s="33"/>
      <c r="F5" s="33"/>
      <c r="G5" s="33"/>
      <c r="H5" s="33"/>
    </row>
    <row r="6" spans="1:21" x14ac:dyDescent="0.2">
      <c r="A6" s="33"/>
      <c r="B6" s="33"/>
      <c r="C6" s="33"/>
      <c r="D6" s="33"/>
      <c r="E6" s="33"/>
      <c r="F6" s="33"/>
      <c r="G6" s="33"/>
      <c r="H6" s="33"/>
    </row>
    <row r="7" spans="1:21" x14ac:dyDescent="0.2">
      <c r="A7" s="8"/>
      <c r="B7" s="8"/>
      <c r="C7" s="8"/>
      <c r="D7" s="8"/>
      <c r="E7" s="8"/>
      <c r="F7" s="8"/>
      <c r="G7" s="8"/>
      <c r="H7" s="8"/>
    </row>
    <row r="8" spans="1:21" x14ac:dyDescent="0.2">
      <c r="A8" s="31" t="s">
        <v>175</v>
      </c>
      <c r="B8" s="31"/>
      <c r="C8" s="31"/>
      <c r="D8" s="31"/>
      <c r="E8" s="31"/>
      <c r="F8" s="31"/>
      <c r="G8" s="31"/>
      <c r="J8" s="14"/>
      <c r="K8" s="14" t="s">
        <v>176</v>
      </c>
      <c r="O8" s="16" t="s">
        <v>191</v>
      </c>
      <c r="P8" t="s">
        <v>215</v>
      </c>
    </row>
    <row r="9" spans="1:21" ht="15" customHeight="1" x14ac:dyDescent="0.2">
      <c r="A9" s="31"/>
      <c r="B9" s="31"/>
      <c r="C9" s="31"/>
      <c r="D9" s="31"/>
      <c r="E9" s="31"/>
      <c r="F9" s="31"/>
      <c r="G9" s="31"/>
      <c r="O9" s="17" t="s">
        <v>208</v>
      </c>
      <c r="P9">
        <v>6</v>
      </c>
    </row>
    <row r="10" spans="1:21" ht="15" customHeight="1" x14ac:dyDescent="0.2">
      <c r="A10" s="31"/>
      <c r="B10" s="31"/>
      <c r="C10" s="31"/>
      <c r="D10" s="31"/>
      <c r="E10" s="31"/>
      <c r="F10" s="31"/>
      <c r="G10" s="31"/>
      <c r="O10" s="17" t="s">
        <v>209</v>
      </c>
      <c r="P10">
        <v>9</v>
      </c>
    </row>
    <row r="11" spans="1:21" x14ac:dyDescent="0.2">
      <c r="A11" s="31"/>
      <c r="B11" s="31"/>
      <c r="C11" s="31"/>
      <c r="D11" s="31"/>
      <c r="E11" s="31"/>
      <c r="F11" s="31"/>
      <c r="G11" s="31"/>
      <c r="H11" s="9" t="s">
        <v>206</v>
      </c>
      <c r="O11" s="17" t="s">
        <v>210</v>
      </c>
      <c r="P11">
        <v>21</v>
      </c>
    </row>
    <row r="12" spans="1:21" x14ac:dyDescent="0.2">
      <c r="A12" s="8"/>
      <c r="B12" s="8"/>
      <c r="C12" s="8"/>
      <c r="D12" s="8"/>
      <c r="E12" s="8"/>
      <c r="F12" s="8"/>
      <c r="G12" s="8"/>
      <c r="O12" s="17" t="s">
        <v>211</v>
      </c>
      <c r="P12">
        <v>31</v>
      </c>
    </row>
    <row r="13" spans="1:21" x14ac:dyDescent="0.2">
      <c r="A13" s="31" t="s">
        <v>172</v>
      </c>
      <c r="B13" s="31"/>
      <c r="C13" s="31"/>
      <c r="D13" s="31"/>
      <c r="E13" s="31"/>
      <c r="F13" s="31"/>
      <c r="G13" s="31"/>
      <c r="J13" s="14"/>
      <c r="K13" s="14" t="s">
        <v>18</v>
      </c>
      <c r="O13" s="17" t="s">
        <v>212</v>
      </c>
      <c r="P13">
        <v>30</v>
      </c>
    </row>
    <row r="14" spans="1:21" x14ac:dyDescent="0.2">
      <c r="A14" s="31"/>
      <c r="B14" s="31"/>
      <c r="C14" s="31"/>
      <c r="D14" s="31"/>
      <c r="E14" s="31"/>
      <c r="F14" s="31"/>
      <c r="G14" s="31"/>
      <c r="H14" s="9" t="s">
        <v>207</v>
      </c>
      <c r="O14" s="17" t="s">
        <v>213</v>
      </c>
      <c r="P14">
        <v>3</v>
      </c>
    </row>
    <row r="15" spans="1:21" x14ac:dyDescent="0.2">
      <c r="O15" s="17" t="s">
        <v>192</v>
      </c>
      <c r="P15">
        <v>100</v>
      </c>
      <c r="T15" s="22"/>
      <c r="U15" s="22"/>
    </row>
    <row r="16" spans="1:21" x14ac:dyDescent="0.2">
      <c r="A16" s="31" t="s">
        <v>173</v>
      </c>
      <c r="B16" s="31"/>
      <c r="C16" s="31"/>
      <c r="D16" s="31"/>
      <c r="E16" s="31"/>
      <c r="F16" s="31"/>
      <c r="G16" s="31"/>
      <c r="H16" s="31"/>
      <c r="J16" s="14"/>
      <c r="K16" s="14" t="s">
        <v>16</v>
      </c>
    </row>
    <row r="17" spans="1:11" x14ac:dyDescent="0.2">
      <c r="A17" s="32"/>
      <c r="B17" s="32"/>
      <c r="C17" s="32"/>
      <c r="D17" s="32"/>
      <c r="E17" s="32"/>
      <c r="F17" s="32"/>
      <c r="G17" s="32"/>
      <c r="H17" s="32"/>
    </row>
    <row r="18" spans="1:11" x14ac:dyDescent="0.2">
      <c r="A18" s="25" t="s">
        <v>214</v>
      </c>
      <c r="B18" s="26"/>
      <c r="C18" s="26"/>
      <c r="D18" s="26"/>
      <c r="E18" s="26"/>
      <c r="F18" s="26"/>
      <c r="G18" s="26"/>
      <c r="H18" s="27"/>
    </row>
    <row r="19" spans="1:11" x14ac:dyDescent="0.2">
      <c r="A19" s="45"/>
      <c r="B19" s="46"/>
      <c r="C19" s="46"/>
      <c r="D19" s="46"/>
      <c r="E19" s="46"/>
      <c r="F19" s="46"/>
      <c r="G19" s="46"/>
      <c r="H19" s="47"/>
    </row>
    <row r="20" spans="1:11" x14ac:dyDescent="0.2">
      <c r="A20" s="45"/>
      <c r="B20" s="46"/>
      <c r="C20" s="46"/>
      <c r="D20" s="46"/>
      <c r="E20" s="46"/>
      <c r="F20" s="46"/>
      <c r="G20" s="46"/>
      <c r="H20" s="47"/>
    </row>
    <row r="21" spans="1:11" x14ac:dyDescent="0.2">
      <c r="A21" s="45"/>
      <c r="B21" s="46"/>
      <c r="C21" s="46"/>
      <c r="D21" s="46"/>
      <c r="E21" s="46"/>
      <c r="F21" s="46"/>
      <c r="G21" s="46"/>
      <c r="H21" s="47"/>
    </row>
    <row r="22" spans="1:11" x14ac:dyDescent="0.2">
      <c r="A22" s="28"/>
      <c r="B22" s="29"/>
      <c r="C22" s="29"/>
      <c r="D22" s="29"/>
      <c r="E22" s="29"/>
      <c r="F22" s="29"/>
      <c r="G22" s="29"/>
      <c r="H22" s="30"/>
    </row>
    <row r="24" spans="1:11" x14ac:dyDescent="0.2">
      <c r="A24" s="31" t="s">
        <v>174</v>
      </c>
      <c r="B24" s="31"/>
      <c r="C24" s="31"/>
      <c r="D24" s="31"/>
      <c r="E24" s="31"/>
      <c r="F24" s="31"/>
      <c r="G24" s="31"/>
      <c r="J24" s="14"/>
      <c r="K24" s="14" t="s">
        <v>17</v>
      </c>
    </row>
    <row r="25" spans="1:11" x14ac:dyDescent="0.2">
      <c r="A25" s="31"/>
      <c r="B25" s="31"/>
      <c r="C25" s="31"/>
      <c r="D25" s="31"/>
      <c r="E25" s="31"/>
      <c r="F25" s="31"/>
      <c r="G25" s="31"/>
      <c r="H25" s="9" t="s">
        <v>217</v>
      </c>
    </row>
    <row r="27" spans="1:11" x14ac:dyDescent="0.2">
      <c r="A27" s="51" t="s">
        <v>177</v>
      </c>
      <c r="B27" s="51"/>
      <c r="C27" s="51"/>
      <c r="D27" s="51"/>
      <c r="E27" s="51"/>
      <c r="F27" s="51"/>
      <c r="G27" s="51"/>
      <c r="H27" s="51"/>
      <c r="J27" s="14"/>
      <c r="K27" s="14" t="s">
        <v>18</v>
      </c>
    </row>
    <row r="28" spans="1:11" x14ac:dyDescent="0.2">
      <c r="A28" s="51"/>
      <c r="B28" s="51"/>
      <c r="C28" s="51"/>
      <c r="D28" s="51"/>
      <c r="E28" s="51"/>
      <c r="F28" s="51"/>
      <c r="G28" s="51"/>
      <c r="H28" s="51"/>
    </row>
    <row r="30" spans="1:11" x14ac:dyDescent="0.2">
      <c r="B30" s="52" t="s">
        <v>13</v>
      </c>
      <c r="C30" s="52"/>
      <c r="D30" s="15">
        <f>AVERAGE(Table134[Price])</f>
        <v>26682.15</v>
      </c>
    </row>
    <row r="31" spans="1:11" x14ac:dyDescent="0.2">
      <c r="A31" s="11" t="s">
        <v>157</v>
      </c>
      <c r="B31" s="52" t="s">
        <v>14</v>
      </c>
      <c r="C31" s="52"/>
      <c r="D31" s="15">
        <f>MEDIAN(Table134[Price])</f>
        <v>27990</v>
      </c>
    </row>
    <row r="32" spans="1:11" x14ac:dyDescent="0.2">
      <c r="B32" s="52" t="s">
        <v>15</v>
      </c>
      <c r="C32" s="52"/>
      <c r="D32" s="15">
        <f>STDEV(Table134[Price])</f>
        <v>9615.7961177051129</v>
      </c>
    </row>
    <row r="34" spans="1:17" x14ac:dyDescent="0.2">
      <c r="A34" s="31" t="s">
        <v>184</v>
      </c>
      <c r="B34" s="31"/>
      <c r="C34" s="31"/>
      <c r="D34" s="31"/>
      <c r="E34" s="31"/>
      <c r="F34" s="31"/>
      <c r="G34" s="31"/>
      <c r="H34" s="31"/>
      <c r="J34" s="14"/>
      <c r="K34" s="14" t="s">
        <v>17</v>
      </c>
    </row>
    <row r="35" spans="1:17" x14ac:dyDescent="0.2">
      <c r="A35" s="31"/>
      <c r="B35" s="31"/>
      <c r="C35" s="31"/>
      <c r="D35" s="31"/>
      <c r="E35" s="31"/>
      <c r="F35" s="31"/>
      <c r="G35" s="31"/>
      <c r="H35" s="31"/>
    </row>
    <row r="36" spans="1:17" x14ac:dyDescent="0.2">
      <c r="A36" s="35" t="s">
        <v>222</v>
      </c>
      <c r="B36" s="36"/>
      <c r="C36" s="36"/>
      <c r="D36" s="36"/>
      <c r="E36" s="36"/>
      <c r="F36" s="36"/>
      <c r="G36" s="36"/>
      <c r="H36" s="37"/>
    </row>
    <row r="37" spans="1:17" x14ac:dyDescent="0.2">
      <c r="A37" s="38"/>
      <c r="B37" s="39"/>
      <c r="C37" s="39"/>
      <c r="D37" s="39"/>
      <c r="E37" s="39"/>
      <c r="F37" s="39"/>
      <c r="G37" s="39"/>
      <c r="H37" s="40"/>
    </row>
    <row r="38" spans="1:17" x14ac:dyDescent="0.2">
      <c r="A38" s="38"/>
      <c r="B38" s="39"/>
      <c r="C38" s="39"/>
      <c r="D38" s="39"/>
      <c r="E38" s="39"/>
      <c r="F38" s="39"/>
      <c r="G38" s="39"/>
      <c r="H38" s="40"/>
    </row>
    <row r="39" spans="1:17" x14ac:dyDescent="0.2">
      <c r="A39" s="38"/>
      <c r="B39" s="39"/>
      <c r="C39" s="39"/>
      <c r="D39" s="39"/>
      <c r="E39" s="39"/>
      <c r="F39" s="39"/>
      <c r="G39" s="39"/>
      <c r="H39" s="40"/>
    </row>
    <row r="40" spans="1:17" x14ac:dyDescent="0.2">
      <c r="A40" s="41"/>
      <c r="B40" s="42"/>
      <c r="C40" s="42"/>
      <c r="D40" s="42"/>
      <c r="E40" s="42"/>
      <c r="F40" s="42"/>
      <c r="G40" s="42"/>
      <c r="H40" s="43"/>
    </row>
    <row r="43" spans="1:17" x14ac:dyDescent="0.2">
      <c r="A43" t="s">
        <v>156</v>
      </c>
      <c r="B43" t="s">
        <v>157</v>
      </c>
      <c r="C43" t="s">
        <v>158</v>
      </c>
      <c r="D43" t="s">
        <v>159</v>
      </c>
      <c r="E43" t="s">
        <v>160</v>
      </c>
      <c r="F43" t="s">
        <v>161</v>
      </c>
      <c r="G43" t="s">
        <v>8</v>
      </c>
      <c r="H43" t="s">
        <v>10</v>
      </c>
      <c r="I43" t="s">
        <v>162</v>
      </c>
      <c r="J43" t="s">
        <v>163</v>
      </c>
      <c r="K43" t="s">
        <v>9</v>
      </c>
      <c r="L43" t="s">
        <v>164</v>
      </c>
      <c r="M43" t="s">
        <v>165</v>
      </c>
      <c r="O43" s="16" t="s">
        <v>191</v>
      </c>
      <c r="P43" t="s">
        <v>215</v>
      </c>
      <c r="Q43" s="21" t="s">
        <v>216</v>
      </c>
    </row>
    <row r="44" spans="1:17" x14ac:dyDescent="0.2">
      <c r="A44">
        <v>7316356412</v>
      </c>
      <c r="B44">
        <v>15000</v>
      </c>
      <c r="C44">
        <v>2013</v>
      </c>
      <c r="D44" t="s">
        <v>19</v>
      </c>
      <c r="E44" t="s">
        <v>20</v>
      </c>
      <c r="F44">
        <v>4</v>
      </c>
      <c r="G44" t="s">
        <v>21</v>
      </c>
      <c r="H44" t="s">
        <v>22</v>
      </c>
      <c r="I44">
        <v>128000</v>
      </c>
      <c r="J44" t="s">
        <v>23</v>
      </c>
      <c r="K44" t="s">
        <v>24</v>
      </c>
      <c r="L44" t="s">
        <v>25</v>
      </c>
      <c r="M44" t="s">
        <v>26</v>
      </c>
      <c r="O44" s="17" t="s">
        <v>208</v>
      </c>
      <c r="P44">
        <v>6</v>
      </c>
      <c r="Q44">
        <f>GETPIVOTDATA("ID",$O$43,"Price",1)</f>
        <v>6</v>
      </c>
    </row>
    <row r="45" spans="1:17" x14ac:dyDescent="0.2">
      <c r="A45">
        <v>7316343444</v>
      </c>
      <c r="B45">
        <v>27990</v>
      </c>
      <c r="C45">
        <v>2012</v>
      </c>
      <c r="D45" t="s">
        <v>27</v>
      </c>
      <c r="E45" t="s">
        <v>28</v>
      </c>
      <c r="F45">
        <v>3</v>
      </c>
      <c r="G45" t="s">
        <v>29</v>
      </c>
      <c r="H45" t="s">
        <v>22</v>
      </c>
      <c r="I45">
        <v>68696</v>
      </c>
      <c r="J45" t="s">
        <v>30</v>
      </c>
      <c r="K45" t="s">
        <v>31</v>
      </c>
      <c r="L45" t="s">
        <v>32</v>
      </c>
      <c r="M45" t="s">
        <v>26</v>
      </c>
      <c r="O45" s="17" t="s">
        <v>209</v>
      </c>
      <c r="P45">
        <v>9</v>
      </c>
      <c r="Q45">
        <f>Q44+GETPIVOTDATA("ID",$O$43,"Price",8001)</f>
        <v>15</v>
      </c>
    </row>
    <row r="46" spans="1:17" x14ac:dyDescent="0.2">
      <c r="A46">
        <v>7316304717</v>
      </c>
      <c r="B46">
        <v>34590</v>
      </c>
      <c r="C46">
        <v>2016</v>
      </c>
      <c r="D46" t="s">
        <v>33</v>
      </c>
      <c r="E46" t="s">
        <v>34</v>
      </c>
      <c r="F46">
        <v>3</v>
      </c>
      <c r="G46" t="s">
        <v>21</v>
      </c>
      <c r="H46" t="s">
        <v>22</v>
      </c>
      <c r="I46">
        <v>29499</v>
      </c>
      <c r="J46" t="s">
        <v>30</v>
      </c>
      <c r="K46" t="s">
        <v>31</v>
      </c>
      <c r="L46" t="s">
        <v>32</v>
      </c>
      <c r="M46" t="s">
        <v>35</v>
      </c>
      <c r="O46" s="17" t="s">
        <v>210</v>
      </c>
      <c r="P46">
        <v>21</v>
      </c>
      <c r="Q46">
        <v>36</v>
      </c>
    </row>
    <row r="47" spans="1:17" x14ac:dyDescent="0.2">
      <c r="A47">
        <v>7316285779</v>
      </c>
      <c r="B47">
        <v>35000</v>
      </c>
      <c r="C47">
        <v>2019</v>
      </c>
      <c r="D47" t="s">
        <v>36</v>
      </c>
      <c r="E47" t="s">
        <v>37</v>
      </c>
      <c r="F47">
        <v>4</v>
      </c>
      <c r="G47" t="s">
        <v>21</v>
      </c>
      <c r="H47" t="s">
        <v>22</v>
      </c>
      <c r="I47">
        <v>43000</v>
      </c>
      <c r="J47" t="s">
        <v>23</v>
      </c>
      <c r="K47" t="s">
        <v>31</v>
      </c>
      <c r="L47" t="s">
        <v>25</v>
      </c>
      <c r="M47" t="s">
        <v>38</v>
      </c>
      <c r="O47" s="17" t="s">
        <v>211</v>
      </c>
      <c r="P47">
        <v>31</v>
      </c>
      <c r="Q47">
        <v>67</v>
      </c>
    </row>
    <row r="48" spans="1:17" x14ac:dyDescent="0.2">
      <c r="A48">
        <v>7316257769</v>
      </c>
      <c r="B48">
        <v>29990</v>
      </c>
      <c r="C48">
        <v>2016</v>
      </c>
      <c r="D48" t="s">
        <v>33</v>
      </c>
      <c r="E48" t="s">
        <v>39</v>
      </c>
      <c r="F48">
        <v>3</v>
      </c>
      <c r="G48" t="s">
        <v>21</v>
      </c>
      <c r="H48" t="s">
        <v>22</v>
      </c>
      <c r="I48">
        <v>17302</v>
      </c>
      <c r="J48" t="s">
        <v>30</v>
      </c>
      <c r="K48" t="s">
        <v>31</v>
      </c>
      <c r="L48" t="s">
        <v>32</v>
      </c>
      <c r="M48" t="s">
        <v>40</v>
      </c>
      <c r="O48" s="17" t="s">
        <v>212</v>
      </c>
      <c r="P48">
        <v>30</v>
      </c>
      <c r="Q48">
        <v>97</v>
      </c>
    </row>
    <row r="49" spans="1:17" x14ac:dyDescent="0.2">
      <c r="A49">
        <v>7316133914</v>
      </c>
      <c r="B49">
        <v>38590</v>
      </c>
      <c r="C49">
        <v>2011</v>
      </c>
      <c r="D49" t="s">
        <v>33</v>
      </c>
      <c r="E49" t="s">
        <v>41</v>
      </c>
      <c r="F49">
        <v>3</v>
      </c>
      <c r="G49" t="s">
        <v>29</v>
      </c>
      <c r="H49" t="s">
        <v>22</v>
      </c>
      <c r="I49">
        <v>30237</v>
      </c>
      <c r="J49" t="s">
        <v>30</v>
      </c>
      <c r="K49" t="s">
        <v>24</v>
      </c>
      <c r="L49" t="s">
        <v>30</v>
      </c>
      <c r="M49" t="s">
        <v>40</v>
      </c>
      <c r="O49" s="17" t="s">
        <v>213</v>
      </c>
      <c r="P49">
        <v>3</v>
      </c>
      <c r="Q49">
        <v>100</v>
      </c>
    </row>
    <row r="50" spans="1:17" x14ac:dyDescent="0.2">
      <c r="A50">
        <v>7316130053</v>
      </c>
      <c r="B50">
        <v>4500</v>
      </c>
      <c r="C50">
        <v>1992</v>
      </c>
      <c r="D50" t="s">
        <v>42</v>
      </c>
      <c r="E50" t="s">
        <v>43</v>
      </c>
      <c r="F50">
        <v>4</v>
      </c>
      <c r="G50" t="s">
        <v>21</v>
      </c>
      <c r="H50" t="s">
        <v>22</v>
      </c>
      <c r="I50">
        <v>192000</v>
      </c>
      <c r="J50" t="s">
        <v>23</v>
      </c>
      <c r="K50" t="s">
        <v>31</v>
      </c>
      <c r="L50" t="s">
        <v>44</v>
      </c>
      <c r="M50" t="s">
        <v>26</v>
      </c>
      <c r="O50" s="17" t="s">
        <v>192</v>
      </c>
      <c r="P50">
        <v>100</v>
      </c>
    </row>
    <row r="51" spans="1:17" x14ac:dyDescent="0.2">
      <c r="A51">
        <v>7315816316</v>
      </c>
      <c r="B51">
        <v>32990</v>
      </c>
      <c r="C51">
        <v>2017</v>
      </c>
      <c r="D51" t="s">
        <v>42</v>
      </c>
      <c r="E51" t="s">
        <v>45</v>
      </c>
      <c r="F51">
        <v>3</v>
      </c>
      <c r="G51" t="s">
        <v>21</v>
      </c>
      <c r="H51" t="s">
        <v>22</v>
      </c>
      <c r="I51">
        <v>30041</v>
      </c>
      <c r="J51" t="s">
        <v>30</v>
      </c>
      <c r="K51" t="s">
        <v>31</v>
      </c>
      <c r="L51" t="s">
        <v>30</v>
      </c>
      <c r="M51" t="s">
        <v>35</v>
      </c>
    </row>
    <row r="52" spans="1:17" x14ac:dyDescent="0.2">
      <c r="A52">
        <v>7315770394</v>
      </c>
      <c r="B52">
        <v>24590</v>
      </c>
      <c r="C52">
        <v>2017</v>
      </c>
      <c r="D52" t="s">
        <v>33</v>
      </c>
      <c r="E52" t="s">
        <v>46</v>
      </c>
      <c r="F52">
        <v>3</v>
      </c>
      <c r="G52" t="s">
        <v>21</v>
      </c>
      <c r="H52" t="s">
        <v>22</v>
      </c>
      <c r="I52">
        <v>40784</v>
      </c>
      <c r="J52" t="s">
        <v>30</v>
      </c>
      <c r="K52" t="s">
        <v>31</v>
      </c>
      <c r="L52" t="s">
        <v>32</v>
      </c>
      <c r="M52" t="s">
        <v>47</v>
      </c>
    </row>
    <row r="53" spans="1:17" x14ac:dyDescent="0.2">
      <c r="A53">
        <v>7315756348</v>
      </c>
      <c r="B53">
        <v>30990</v>
      </c>
      <c r="C53">
        <v>2016</v>
      </c>
      <c r="D53" t="s">
        <v>33</v>
      </c>
      <c r="E53" t="s">
        <v>48</v>
      </c>
      <c r="F53">
        <v>3</v>
      </c>
      <c r="G53" t="s">
        <v>49</v>
      </c>
      <c r="H53" t="s">
        <v>30</v>
      </c>
      <c r="I53">
        <v>34940</v>
      </c>
      <c r="J53" t="s">
        <v>30</v>
      </c>
      <c r="K53" t="s">
        <v>31</v>
      </c>
      <c r="L53" t="s">
        <v>32</v>
      </c>
      <c r="M53" t="s">
        <v>50</v>
      </c>
    </row>
    <row r="54" spans="1:17" x14ac:dyDescent="0.2">
      <c r="A54">
        <v>7315715960</v>
      </c>
      <c r="B54">
        <v>27990</v>
      </c>
      <c r="C54">
        <v>2014</v>
      </c>
      <c r="D54" t="s">
        <v>36</v>
      </c>
      <c r="E54" t="s">
        <v>51</v>
      </c>
      <c r="F54">
        <v>3</v>
      </c>
      <c r="G54" t="s">
        <v>49</v>
      </c>
      <c r="H54" t="s">
        <v>30</v>
      </c>
      <c r="I54">
        <v>17805</v>
      </c>
      <c r="J54" t="s">
        <v>30</v>
      </c>
      <c r="K54" t="s">
        <v>31</v>
      </c>
      <c r="L54" t="s">
        <v>32</v>
      </c>
      <c r="M54" t="s">
        <v>40</v>
      </c>
    </row>
    <row r="55" spans="1:17" x14ac:dyDescent="0.2">
      <c r="A55">
        <v>7315379459</v>
      </c>
      <c r="B55">
        <v>37990</v>
      </c>
      <c r="C55">
        <v>2016</v>
      </c>
      <c r="D55" t="s">
        <v>33</v>
      </c>
      <c r="E55" t="s">
        <v>52</v>
      </c>
      <c r="F55">
        <v>3</v>
      </c>
      <c r="G55" t="s">
        <v>29</v>
      </c>
      <c r="H55" t="s">
        <v>22</v>
      </c>
      <c r="I55">
        <v>9704</v>
      </c>
      <c r="J55" t="s">
        <v>30</v>
      </c>
      <c r="K55" t="s">
        <v>24</v>
      </c>
      <c r="L55" t="s">
        <v>53</v>
      </c>
      <c r="M55" t="s">
        <v>40</v>
      </c>
    </row>
    <row r="56" spans="1:17" x14ac:dyDescent="0.2">
      <c r="A56">
        <v>7315270785</v>
      </c>
      <c r="B56">
        <v>27990</v>
      </c>
      <c r="C56">
        <v>2018</v>
      </c>
      <c r="D56" t="s">
        <v>54</v>
      </c>
      <c r="E56" t="s">
        <v>55</v>
      </c>
      <c r="F56">
        <v>3</v>
      </c>
      <c r="G56" t="s">
        <v>21</v>
      </c>
      <c r="H56" t="s">
        <v>22</v>
      </c>
      <c r="I56">
        <v>37332</v>
      </c>
      <c r="J56" t="s">
        <v>30</v>
      </c>
      <c r="K56" t="s">
        <v>31</v>
      </c>
      <c r="L56" t="s">
        <v>32</v>
      </c>
      <c r="M56" t="s">
        <v>35</v>
      </c>
    </row>
    <row r="57" spans="1:17" x14ac:dyDescent="0.2">
      <c r="A57">
        <v>7314910156</v>
      </c>
      <c r="B57">
        <v>34590</v>
      </c>
      <c r="C57">
        <v>2018</v>
      </c>
      <c r="D57" t="s">
        <v>19</v>
      </c>
      <c r="E57" t="s">
        <v>56</v>
      </c>
      <c r="F57">
        <v>3</v>
      </c>
      <c r="G57" t="s">
        <v>21</v>
      </c>
      <c r="H57" t="s">
        <v>22</v>
      </c>
      <c r="I57">
        <v>20856</v>
      </c>
      <c r="J57" t="s">
        <v>30</v>
      </c>
      <c r="K57" t="s">
        <v>24</v>
      </c>
      <c r="L57" t="s">
        <v>32</v>
      </c>
      <c r="M57" t="s">
        <v>47</v>
      </c>
    </row>
    <row r="58" spans="1:17" x14ac:dyDescent="0.2">
      <c r="A58">
        <v>7314854462</v>
      </c>
      <c r="B58">
        <v>30590</v>
      </c>
      <c r="C58">
        <v>2016</v>
      </c>
      <c r="D58" t="s">
        <v>36</v>
      </c>
      <c r="E58" t="s">
        <v>57</v>
      </c>
      <c r="F58">
        <v>3</v>
      </c>
      <c r="G58" t="s">
        <v>49</v>
      </c>
      <c r="H58" t="s">
        <v>30</v>
      </c>
      <c r="I58">
        <v>30176</v>
      </c>
      <c r="J58" t="s">
        <v>30</v>
      </c>
      <c r="K58" t="s">
        <v>31</v>
      </c>
      <c r="L58" t="s">
        <v>32</v>
      </c>
      <c r="M58" t="s">
        <v>40</v>
      </c>
    </row>
    <row r="59" spans="1:17" x14ac:dyDescent="0.2">
      <c r="A59">
        <v>7314811916</v>
      </c>
      <c r="B59">
        <v>32990</v>
      </c>
      <c r="C59">
        <v>2020</v>
      </c>
      <c r="D59" t="s">
        <v>42</v>
      </c>
      <c r="E59" t="s">
        <v>58</v>
      </c>
      <c r="F59">
        <v>3</v>
      </c>
      <c r="G59" t="s">
        <v>29</v>
      </c>
      <c r="H59" t="s">
        <v>22</v>
      </c>
      <c r="I59">
        <v>20581</v>
      </c>
      <c r="J59" t="s">
        <v>30</v>
      </c>
      <c r="K59" t="s">
        <v>31</v>
      </c>
      <c r="L59" t="s">
        <v>59</v>
      </c>
      <c r="M59" t="s">
        <v>35</v>
      </c>
    </row>
    <row r="60" spans="1:17" x14ac:dyDescent="0.2">
      <c r="A60">
        <v>7314811909</v>
      </c>
      <c r="B60">
        <v>38990</v>
      </c>
      <c r="C60">
        <v>2020</v>
      </c>
      <c r="D60" t="s">
        <v>19</v>
      </c>
      <c r="E60" t="s">
        <v>60</v>
      </c>
      <c r="F60">
        <v>3</v>
      </c>
      <c r="G60" t="s">
        <v>21</v>
      </c>
      <c r="H60" t="s">
        <v>22</v>
      </c>
      <c r="I60">
        <v>12231</v>
      </c>
      <c r="J60" t="s">
        <v>30</v>
      </c>
      <c r="K60" t="s">
        <v>31</v>
      </c>
      <c r="L60" t="s">
        <v>32</v>
      </c>
      <c r="M60" t="s">
        <v>47</v>
      </c>
    </row>
    <row r="61" spans="1:17" x14ac:dyDescent="0.2">
      <c r="A61">
        <v>7314584296</v>
      </c>
      <c r="B61">
        <v>22590</v>
      </c>
      <c r="C61">
        <v>2017</v>
      </c>
      <c r="D61" t="s">
        <v>61</v>
      </c>
      <c r="E61" t="s">
        <v>62</v>
      </c>
      <c r="F61">
        <v>3</v>
      </c>
      <c r="G61" t="s">
        <v>29</v>
      </c>
      <c r="H61" t="s">
        <v>22</v>
      </c>
      <c r="I61">
        <v>39508</v>
      </c>
      <c r="J61" t="s">
        <v>30</v>
      </c>
      <c r="K61" t="s">
        <v>24</v>
      </c>
      <c r="L61" t="s">
        <v>32</v>
      </c>
      <c r="M61" t="s">
        <v>47</v>
      </c>
    </row>
    <row r="62" spans="1:17" x14ac:dyDescent="0.2">
      <c r="A62">
        <v>7314584315</v>
      </c>
      <c r="B62">
        <v>31590</v>
      </c>
      <c r="C62">
        <v>2020</v>
      </c>
      <c r="D62" t="s">
        <v>63</v>
      </c>
      <c r="E62" t="s">
        <v>64</v>
      </c>
      <c r="F62">
        <v>3</v>
      </c>
      <c r="G62" t="s">
        <v>49</v>
      </c>
      <c r="H62" t="s">
        <v>22</v>
      </c>
      <c r="I62">
        <v>2195</v>
      </c>
      <c r="J62" t="s">
        <v>30</v>
      </c>
      <c r="K62" t="s">
        <v>24</v>
      </c>
      <c r="L62" t="s">
        <v>30</v>
      </c>
      <c r="M62" t="s">
        <v>40</v>
      </c>
    </row>
    <row r="63" spans="1:17" x14ac:dyDescent="0.2">
      <c r="A63">
        <v>7314584322</v>
      </c>
      <c r="B63">
        <v>27990</v>
      </c>
      <c r="C63">
        <v>2020</v>
      </c>
      <c r="D63" t="s">
        <v>19</v>
      </c>
      <c r="E63" t="s">
        <v>65</v>
      </c>
      <c r="F63">
        <v>3</v>
      </c>
      <c r="G63" t="s">
        <v>49</v>
      </c>
      <c r="H63" t="s">
        <v>22</v>
      </c>
      <c r="I63">
        <v>10688</v>
      </c>
      <c r="J63" t="s">
        <v>30</v>
      </c>
      <c r="K63" t="s">
        <v>31</v>
      </c>
      <c r="L63" t="s">
        <v>32</v>
      </c>
      <c r="M63" t="s">
        <v>47</v>
      </c>
    </row>
    <row r="64" spans="1:17" x14ac:dyDescent="0.2">
      <c r="A64">
        <v>7314584291</v>
      </c>
      <c r="B64">
        <v>31590</v>
      </c>
      <c r="C64">
        <v>2019</v>
      </c>
      <c r="D64" t="s">
        <v>66</v>
      </c>
      <c r="E64" t="s">
        <v>67</v>
      </c>
      <c r="F64">
        <v>3</v>
      </c>
      <c r="G64" t="s">
        <v>49</v>
      </c>
      <c r="H64" t="s">
        <v>30</v>
      </c>
      <c r="I64">
        <v>12102</v>
      </c>
      <c r="J64" t="s">
        <v>30</v>
      </c>
      <c r="K64" t="s">
        <v>68</v>
      </c>
      <c r="L64" t="s">
        <v>69</v>
      </c>
      <c r="M64" t="s">
        <v>26</v>
      </c>
    </row>
    <row r="65" spans="1:13" x14ac:dyDescent="0.2">
      <c r="A65">
        <v>7314560853</v>
      </c>
      <c r="B65">
        <v>19900</v>
      </c>
      <c r="C65">
        <v>2004</v>
      </c>
      <c r="D65" t="s">
        <v>19</v>
      </c>
      <c r="E65" t="s">
        <v>70</v>
      </c>
      <c r="F65">
        <v>3</v>
      </c>
      <c r="G65" t="s">
        <v>29</v>
      </c>
      <c r="H65" t="s">
        <v>71</v>
      </c>
      <c r="I65">
        <v>88000</v>
      </c>
      <c r="J65" t="s">
        <v>23</v>
      </c>
      <c r="K65" t="s">
        <v>31</v>
      </c>
      <c r="L65" t="s">
        <v>32</v>
      </c>
      <c r="M65" t="s">
        <v>50</v>
      </c>
    </row>
    <row r="66" spans="1:13" x14ac:dyDescent="0.2">
      <c r="A66">
        <v>7313857831</v>
      </c>
      <c r="B66">
        <v>16590</v>
      </c>
      <c r="C66">
        <v>2016</v>
      </c>
      <c r="D66" t="s">
        <v>42</v>
      </c>
      <c r="E66" t="s">
        <v>72</v>
      </c>
      <c r="F66">
        <v>3</v>
      </c>
      <c r="G66" t="s">
        <v>49</v>
      </c>
      <c r="H66" t="s">
        <v>22</v>
      </c>
      <c r="I66">
        <v>35835</v>
      </c>
      <c r="J66" t="s">
        <v>30</v>
      </c>
      <c r="K66" t="s">
        <v>31</v>
      </c>
      <c r="L66" t="s">
        <v>30</v>
      </c>
      <c r="M66" t="s">
        <v>40</v>
      </c>
    </row>
    <row r="67" spans="1:13" x14ac:dyDescent="0.2">
      <c r="A67">
        <v>7313857767</v>
      </c>
      <c r="B67">
        <v>26990</v>
      </c>
      <c r="C67">
        <v>2016</v>
      </c>
      <c r="D67" t="s">
        <v>19</v>
      </c>
      <c r="E67" t="s">
        <v>73</v>
      </c>
      <c r="F67">
        <v>3</v>
      </c>
      <c r="G67" t="s">
        <v>21</v>
      </c>
      <c r="H67" t="s">
        <v>22</v>
      </c>
      <c r="I67">
        <v>14230</v>
      </c>
      <c r="J67" t="s">
        <v>30</v>
      </c>
      <c r="K67" t="s">
        <v>31</v>
      </c>
      <c r="L67" t="s">
        <v>32</v>
      </c>
      <c r="M67" t="s">
        <v>26</v>
      </c>
    </row>
    <row r="68" spans="1:13" x14ac:dyDescent="0.2">
      <c r="A68">
        <v>7313857701</v>
      </c>
      <c r="B68">
        <v>25590</v>
      </c>
      <c r="C68">
        <v>2015</v>
      </c>
      <c r="D68" t="s">
        <v>27</v>
      </c>
      <c r="E68" t="s">
        <v>74</v>
      </c>
      <c r="F68">
        <v>3</v>
      </c>
      <c r="G68" t="s">
        <v>21</v>
      </c>
      <c r="H68" t="s">
        <v>30</v>
      </c>
      <c r="I68">
        <v>35290</v>
      </c>
      <c r="J68" t="s">
        <v>30</v>
      </c>
      <c r="K68" t="s">
        <v>31</v>
      </c>
      <c r="L68" t="s">
        <v>32</v>
      </c>
      <c r="M68" t="s">
        <v>47</v>
      </c>
    </row>
    <row r="69" spans="1:13" x14ac:dyDescent="0.2">
      <c r="A69">
        <v>7313406529</v>
      </c>
      <c r="B69">
        <v>14000</v>
      </c>
      <c r="C69">
        <v>2012</v>
      </c>
      <c r="D69" t="s">
        <v>75</v>
      </c>
      <c r="E69" t="s">
        <v>76</v>
      </c>
      <c r="F69">
        <v>4</v>
      </c>
      <c r="G69" t="s">
        <v>21</v>
      </c>
      <c r="H69" t="s">
        <v>22</v>
      </c>
      <c r="I69">
        <v>95000</v>
      </c>
      <c r="J69" t="s">
        <v>23</v>
      </c>
      <c r="K69" t="s">
        <v>68</v>
      </c>
      <c r="L69" t="s">
        <v>77</v>
      </c>
      <c r="M69" t="s">
        <v>35</v>
      </c>
    </row>
    <row r="70" spans="1:13" x14ac:dyDescent="0.2">
      <c r="A70">
        <v>7313319521</v>
      </c>
      <c r="B70">
        <v>34990</v>
      </c>
      <c r="C70">
        <v>2018</v>
      </c>
      <c r="D70" t="s">
        <v>19</v>
      </c>
      <c r="E70" t="s">
        <v>78</v>
      </c>
      <c r="F70">
        <v>3</v>
      </c>
      <c r="G70" t="s">
        <v>29</v>
      </c>
      <c r="H70" t="s">
        <v>22</v>
      </c>
      <c r="I70">
        <v>18650</v>
      </c>
      <c r="J70" t="s">
        <v>30</v>
      </c>
      <c r="K70" t="s">
        <v>24</v>
      </c>
      <c r="L70" t="s">
        <v>30</v>
      </c>
      <c r="M70" t="s">
        <v>26</v>
      </c>
    </row>
    <row r="71" spans="1:13" x14ac:dyDescent="0.2">
      <c r="A71">
        <v>7312847466</v>
      </c>
      <c r="B71">
        <v>22500</v>
      </c>
      <c r="C71">
        <v>2001</v>
      </c>
      <c r="D71" t="s">
        <v>19</v>
      </c>
      <c r="E71" t="s">
        <v>79</v>
      </c>
      <c r="F71">
        <v>3</v>
      </c>
      <c r="G71" t="s">
        <v>29</v>
      </c>
      <c r="H71" t="s">
        <v>71</v>
      </c>
      <c r="I71">
        <v>144700</v>
      </c>
      <c r="J71" t="s">
        <v>80</v>
      </c>
      <c r="K71" t="s">
        <v>24</v>
      </c>
      <c r="L71" t="s">
        <v>25</v>
      </c>
      <c r="M71" t="s">
        <v>47</v>
      </c>
    </row>
    <row r="72" spans="1:13" x14ac:dyDescent="0.2">
      <c r="A72">
        <v>7312799035</v>
      </c>
      <c r="B72">
        <v>31990</v>
      </c>
      <c r="C72">
        <v>2013</v>
      </c>
      <c r="D72" t="s">
        <v>36</v>
      </c>
      <c r="E72" t="s">
        <v>81</v>
      </c>
      <c r="F72">
        <v>3</v>
      </c>
      <c r="G72" t="s">
        <v>29</v>
      </c>
      <c r="H72" t="s">
        <v>22</v>
      </c>
      <c r="I72">
        <v>55068</v>
      </c>
      <c r="J72" t="s">
        <v>30</v>
      </c>
      <c r="K72" t="s">
        <v>31</v>
      </c>
      <c r="L72" t="s">
        <v>32</v>
      </c>
      <c r="M72" t="s">
        <v>38</v>
      </c>
    </row>
    <row r="73" spans="1:13" x14ac:dyDescent="0.2">
      <c r="A73">
        <v>7312754093</v>
      </c>
      <c r="B73">
        <v>29990</v>
      </c>
      <c r="C73">
        <v>2014</v>
      </c>
      <c r="D73" t="s">
        <v>33</v>
      </c>
      <c r="E73" t="s">
        <v>34</v>
      </c>
      <c r="F73">
        <v>3</v>
      </c>
      <c r="G73" t="s">
        <v>29</v>
      </c>
      <c r="H73" t="s">
        <v>22</v>
      </c>
      <c r="I73">
        <v>26129</v>
      </c>
      <c r="J73" t="s">
        <v>30</v>
      </c>
      <c r="K73" t="s">
        <v>31</v>
      </c>
      <c r="L73" t="s">
        <v>32</v>
      </c>
      <c r="M73" t="s">
        <v>82</v>
      </c>
    </row>
    <row r="74" spans="1:13" x14ac:dyDescent="0.2">
      <c r="A74">
        <v>7312313815</v>
      </c>
      <c r="B74">
        <v>33990</v>
      </c>
      <c r="C74">
        <v>2017</v>
      </c>
      <c r="D74" t="s">
        <v>42</v>
      </c>
      <c r="E74" t="s">
        <v>83</v>
      </c>
      <c r="F74">
        <v>3</v>
      </c>
      <c r="G74" t="s">
        <v>21</v>
      </c>
      <c r="H74" t="s">
        <v>30</v>
      </c>
      <c r="I74">
        <v>34152</v>
      </c>
      <c r="J74" t="s">
        <v>30</v>
      </c>
      <c r="K74" t="s">
        <v>31</v>
      </c>
      <c r="L74" t="s">
        <v>59</v>
      </c>
      <c r="M74" t="s">
        <v>47</v>
      </c>
    </row>
    <row r="75" spans="1:13" x14ac:dyDescent="0.2">
      <c r="A75">
        <v>7312144944</v>
      </c>
      <c r="B75">
        <v>15000</v>
      </c>
      <c r="C75">
        <v>2017</v>
      </c>
      <c r="D75" t="s">
        <v>84</v>
      </c>
      <c r="E75" t="s">
        <v>85</v>
      </c>
      <c r="F75">
        <v>4</v>
      </c>
      <c r="G75" t="s">
        <v>29</v>
      </c>
      <c r="H75" t="s">
        <v>22</v>
      </c>
      <c r="I75">
        <v>90000</v>
      </c>
      <c r="J75" t="s">
        <v>23</v>
      </c>
      <c r="K75" t="s">
        <v>24</v>
      </c>
      <c r="L75" t="s">
        <v>86</v>
      </c>
      <c r="M75" t="s">
        <v>38</v>
      </c>
    </row>
    <row r="76" spans="1:13" x14ac:dyDescent="0.2">
      <c r="A76">
        <v>7311960895</v>
      </c>
      <c r="B76">
        <v>26590</v>
      </c>
      <c r="C76">
        <v>2020</v>
      </c>
      <c r="D76" t="s">
        <v>75</v>
      </c>
      <c r="E76" t="s">
        <v>87</v>
      </c>
      <c r="F76">
        <v>3</v>
      </c>
      <c r="G76" t="s">
        <v>49</v>
      </c>
      <c r="H76" t="s">
        <v>22</v>
      </c>
      <c r="I76">
        <v>9954</v>
      </c>
      <c r="J76" t="s">
        <v>30</v>
      </c>
      <c r="K76" t="s">
        <v>68</v>
      </c>
      <c r="L76" t="s">
        <v>53</v>
      </c>
      <c r="M76" t="s">
        <v>35</v>
      </c>
    </row>
    <row r="77" spans="1:13" x14ac:dyDescent="0.2">
      <c r="A77">
        <v>7311818339</v>
      </c>
      <c r="B77">
        <v>18590</v>
      </c>
      <c r="C77">
        <v>2018</v>
      </c>
      <c r="D77" t="s">
        <v>75</v>
      </c>
      <c r="E77" t="s">
        <v>88</v>
      </c>
      <c r="F77">
        <v>3</v>
      </c>
      <c r="G77" t="s">
        <v>49</v>
      </c>
      <c r="H77" t="s">
        <v>22</v>
      </c>
      <c r="I77">
        <v>28942</v>
      </c>
      <c r="J77" t="s">
        <v>30</v>
      </c>
      <c r="K77" t="s">
        <v>68</v>
      </c>
      <c r="L77" t="s">
        <v>86</v>
      </c>
      <c r="M77" t="s">
        <v>47</v>
      </c>
    </row>
    <row r="78" spans="1:13" x14ac:dyDescent="0.2">
      <c r="A78">
        <v>7311818189</v>
      </c>
      <c r="B78">
        <v>29590</v>
      </c>
      <c r="C78">
        <v>2017</v>
      </c>
      <c r="D78" t="s">
        <v>19</v>
      </c>
      <c r="E78" t="s">
        <v>89</v>
      </c>
      <c r="F78">
        <v>3</v>
      </c>
      <c r="G78" t="s">
        <v>21</v>
      </c>
      <c r="H78" t="s">
        <v>22</v>
      </c>
      <c r="I78">
        <v>70760</v>
      </c>
      <c r="J78" t="s">
        <v>30</v>
      </c>
      <c r="K78" t="s">
        <v>31</v>
      </c>
      <c r="L78" t="s">
        <v>59</v>
      </c>
      <c r="M78" t="s">
        <v>50</v>
      </c>
    </row>
    <row r="79" spans="1:13" x14ac:dyDescent="0.2">
      <c r="A79">
        <v>7311818157</v>
      </c>
      <c r="B79">
        <v>21590</v>
      </c>
      <c r="C79">
        <v>2018</v>
      </c>
      <c r="D79" t="s">
        <v>75</v>
      </c>
      <c r="E79" t="s">
        <v>90</v>
      </c>
      <c r="F79">
        <v>3</v>
      </c>
      <c r="G79" t="s">
        <v>49</v>
      </c>
      <c r="H79" t="s">
        <v>22</v>
      </c>
      <c r="I79">
        <v>7885</v>
      </c>
      <c r="J79" t="s">
        <v>30</v>
      </c>
      <c r="K79" t="s">
        <v>68</v>
      </c>
      <c r="L79" t="s">
        <v>86</v>
      </c>
      <c r="M79" t="s">
        <v>35</v>
      </c>
    </row>
    <row r="80" spans="1:13" x14ac:dyDescent="0.2">
      <c r="A80">
        <v>7311409434</v>
      </c>
      <c r="B80">
        <v>22590</v>
      </c>
      <c r="C80">
        <v>2013</v>
      </c>
      <c r="D80" t="s">
        <v>19</v>
      </c>
      <c r="E80" t="s">
        <v>56</v>
      </c>
      <c r="F80">
        <v>3</v>
      </c>
      <c r="G80" t="s">
        <v>21</v>
      </c>
      <c r="H80" t="s">
        <v>30</v>
      </c>
      <c r="I80">
        <v>14169</v>
      </c>
      <c r="J80" t="s">
        <v>30</v>
      </c>
      <c r="K80" t="s">
        <v>31</v>
      </c>
      <c r="L80" t="s">
        <v>32</v>
      </c>
      <c r="M80" t="s">
        <v>35</v>
      </c>
    </row>
    <row r="81" spans="1:13" x14ac:dyDescent="0.2">
      <c r="A81">
        <v>7311351407</v>
      </c>
      <c r="B81">
        <v>33990</v>
      </c>
      <c r="C81">
        <v>2020</v>
      </c>
      <c r="D81" t="s">
        <v>42</v>
      </c>
      <c r="E81" t="s">
        <v>58</v>
      </c>
      <c r="F81">
        <v>3</v>
      </c>
      <c r="G81" t="s">
        <v>21</v>
      </c>
      <c r="H81" t="s">
        <v>22</v>
      </c>
      <c r="I81">
        <v>9859</v>
      </c>
      <c r="J81" t="s">
        <v>30</v>
      </c>
      <c r="K81" t="s">
        <v>31</v>
      </c>
      <c r="L81" t="s">
        <v>30</v>
      </c>
      <c r="M81" t="s">
        <v>40</v>
      </c>
    </row>
    <row r="82" spans="1:13" x14ac:dyDescent="0.2">
      <c r="A82">
        <v>7311327726</v>
      </c>
      <c r="B82">
        <v>29990</v>
      </c>
      <c r="C82">
        <v>2012</v>
      </c>
      <c r="D82" t="s">
        <v>36</v>
      </c>
      <c r="E82" t="s">
        <v>91</v>
      </c>
      <c r="F82">
        <v>3</v>
      </c>
      <c r="G82" t="s">
        <v>21</v>
      </c>
      <c r="H82" t="s">
        <v>22</v>
      </c>
      <c r="I82">
        <v>43182</v>
      </c>
      <c r="J82" t="s">
        <v>30</v>
      </c>
      <c r="K82" t="s">
        <v>31</v>
      </c>
      <c r="L82" t="s">
        <v>32</v>
      </c>
      <c r="M82" t="s">
        <v>47</v>
      </c>
    </row>
    <row r="83" spans="1:13" x14ac:dyDescent="0.2">
      <c r="A83">
        <v>7311310782</v>
      </c>
      <c r="B83">
        <v>37590</v>
      </c>
      <c r="C83">
        <v>2019</v>
      </c>
      <c r="D83" t="s">
        <v>19</v>
      </c>
      <c r="E83" t="s">
        <v>92</v>
      </c>
      <c r="F83">
        <v>3</v>
      </c>
      <c r="G83" t="s">
        <v>21</v>
      </c>
      <c r="H83" t="s">
        <v>22</v>
      </c>
      <c r="I83">
        <v>8663</v>
      </c>
      <c r="J83" t="s">
        <v>30</v>
      </c>
      <c r="K83" t="s">
        <v>31</v>
      </c>
      <c r="L83" t="s">
        <v>32</v>
      </c>
      <c r="M83" t="s">
        <v>26</v>
      </c>
    </row>
    <row r="84" spans="1:13" x14ac:dyDescent="0.2">
      <c r="A84">
        <v>7310644616</v>
      </c>
      <c r="B84">
        <v>3000</v>
      </c>
      <c r="C84">
        <v>2004</v>
      </c>
      <c r="D84" t="s">
        <v>93</v>
      </c>
      <c r="E84" t="s">
        <v>94</v>
      </c>
      <c r="F84">
        <v>3</v>
      </c>
      <c r="G84" t="s">
        <v>21</v>
      </c>
      <c r="H84" t="s">
        <v>22</v>
      </c>
      <c r="I84">
        <v>176144</v>
      </c>
      <c r="J84" t="s">
        <v>23</v>
      </c>
      <c r="K84" t="s">
        <v>68</v>
      </c>
      <c r="L84" t="s">
        <v>77</v>
      </c>
      <c r="M84" t="s">
        <v>35</v>
      </c>
    </row>
    <row r="85" spans="1:13" x14ac:dyDescent="0.2">
      <c r="A85">
        <v>7309271279</v>
      </c>
      <c r="B85">
        <v>15990</v>
      </c>
      <c r="C85">
        <v>2016</v>
      </c>
      <c r="D85" t="s">
        <v>36</v>
      </c>
      <c r="E85" t="s">
        <v>95</v>
      </c>
      <c r="F85">
        <v>3</v>
      </c>
      <c r="G85" t="s">
        <v>49</v>
      </c>
      <c r="H85" t="s">
        <v>22</v>
      </c>
      <c r="I85">
        <v>29652</v>
      </c>
      <c r="J85" t="s">
        <v>30</v>
      </c>
      <c r="K85" t="s">
        <v>68</v>
      </c>
      <c r="L85" t="s">
        <v>69</v>
      </c>
      <c r="M85" t="s">
        <v>50</v>
      </c>
    </row>
    <row r="86" spans="1:13" x14ac:dyDescent="0.2">
      <c r="A86">
        <v>7309271051</v>
      </c>
      <c r="B86">
        <v>20590</v>
      </c>
      <c r="C86">
        <v>2013</v>
      </c>
      <c r="D86" t="s">
        <v>96</v>
      </c>
      <c r="E86" t="s">
        <v>97</v>
      </c>
      <c r="F86">
        <v>3</v>
      </c>
      <c r="G86" t="s">
        <v>21</v>
      </c>
      <c r="H86" t="s">
        <v>22</v>
      </c>
      <c r="I86">
        <v>77087</v>
      </c>
      <c r="J86" t="s">
        <v>30</v>
      </c>
      <c r="K86" t="s">
        <v>68</v>
      </c>
      <c r="L86" t="s">
        <v>30</v>
      </c>
      <c r="M86" t="s">
        <v>35</v>
      </c>
    </row>
    <row r="87" spans="1:13" x14ac:dyDescent="0.2">
      <c r="A87">
        <v>7308779719</v>
      </c>
      <c r="B87">
        <v>33990</v>
      </c>
      <c r="C87">
        <v>2017</v>
      </c>
      <c r="D87" t="s">
        <v>61</v>
      </c>
      <c r="E87" t="s">
        <v>98</v>
      </c>
      <c r="F87">
        <v>3</v>
      </c>
      <c r="G87" t="s">
        <v>29</v>
      </c>
      <c r="H87" t="s">
        <v>22</v>
      </c>
      <c r="I87">
        <v>17033</v>
      </c>
      <c r="J87" t="s">
        <v>30</v>
      </c>
      <c r="K87" t="s">
        <v>31</v>
      </c>
      <c r="L87" t="s">
        <v>32</v>
      </c>
      <c r="M87" t="s">
        <v>50</v>
      </c>
    </row>
    <row r="88" spans="1:13" x14ac:dyDescent="0.2">
      <c r="A88">
        <v>7308779686</v>
      </c>
      <c r="B88">
        <v>36590</v>
      </c>
      <c r="C88">
        <v>2019</v>
      </c>
      <c r="D88" t="s">
        <v>27</v>
      </c>
      <c r="E88" t="s">
        <v>99</v>
      </c>
      <c r="F88">
        <v>3</v>
      </c>
      <c r="G88" t="s">
        <v>29</v>
      </c>
      <c r="H88" t="s">
        <v>22</v>
      </c>
      <c r="I88">
        <v>14222</v>
      </c>
      <c r="J88" t="s">
        <v>30</v>
      </c>
      <c r="K88" t="s">
        <v>31</v>
      </c>
      <c r="L88" t="s">
        <v>32</v>
      </c>
      <c r="M88" t="s">
        <v>50</v>
      </c>
    </row>
    <row r="89" spans="1:13" x14ac:dyDescent="0.2">
      <c r="A89">
        <v>7308745779</v>
      </c>
      <c r="B89">
        <v>29590</v>
      </c>
      <c r="C89">
        <v>2013</v>
      </c>
      <c r="D89" t="s">
        <v>27</v>
      </c>
      <c r="E89" t="s">
        <v>100</v>
      </c>
      <c r="F89">
        <v>3</v>
      </c>
      <c r="G89" t="s">
        <v>29</v>
      </c>
      <c r="H89" t="s">
        <v>22</v>
      </c>
      <c r="I89">
        <v>37888</v>
      </c>
      <c r="J89" t="s">
        <v>30</v>
      </c>
      <c r="K89" t="s">
        <v>31</v>
      </c>
      <c r="L89" t="s">
        <v>32</v>
      </c>
      <c r="M89" t="s">
        <v>35</v>
      </c>
    </row>
    <row r="90" spans="1:13" x14ac:dyDescent="0.2">
      <c r="A90">
        <v>7308730136</v>
      </c>
      <c r="B90">
        <v>40590</v>
      </c>
      <c r="C90">
        <v>2019</v>
      </c>
      <c r="D90" t="s">
        <v>19</v>
      </c>
      <c r="E90" t="s">
        <v>101</v>
      </c>
      <c r="F90">
        <v>3</v>
      </c>
      <c r="G90" t="s">
        <v>29</v>
      </c>
      <c r="H90" t="s">
        <v>30</v>
      </c>
      <c r="I90">
        <v>9313</v>
      </c>
      <c r="J90" t="s">
        <v>30</v>
      </c>
      <c r="K90" t="s">
        <v>31</v>
      </c>
      <c r="L90" t="s">
        <v>32</v>
      </c>
      <c r="M90" t="s">
        <v>47</v>
      </c>
    </row>
    <row r="91" spans="1:13" x14ac:dyDescent="0.2">
      <c r="A91">
        <v>7308365829</v>
      </c>
      <c r="B91">
        <v>33990</v>
      </c>
      <c r="C91">
        <v>2018</v>
      </c>
      <c r="D91" t="s">
        <v>42</v>
      </c>
      <c r="E91" t="s">
        <v>102</v>
      </c>
      <c r="F91">
        <v>3</v>
      </c>
      <c r="G91" t="s">
        <v>21</v>
      </c>
      <c r="H91" t="s">
        <v>22</v>
      </c>
      <c r="I91">
        <v>34636</v>
      </c>
      <c r="J91" t="s">
        <v>30</v>
      </c>
      <c r="K91" t="s">
        <v>31</v>
      </c>
      <c r="L91" t="s">
        <v>30</v>
      </c>
      <c r="M91" t="s">
        <v>47</v>
      </c>
    </row>
    <row r="92" spans="1:13" x14ac:dyDescent="0.2">
      <c r="A92">
        <v>7308255063</v>
      </c>
      <c r="B92">
        <v>43990</v>
      </c>
      <c r="C92">
        <v>2019</v>
      </c>
      <c r="D92" t="s">
        <v>42</v>
      </c>
      <c r="E92" t="s">
        <v>83</v>
      </c>
      <c r="F92">
        <v>3</v>
      </c>
      <c r="G92" t="s">
        <v>21</v>
      </c>
      <c r="H92" t="s">
        <v>22</v>
      </c>
      <c r="I92">
        <v>4362</v>
      </c>
      <c r="J92" t="s">
        <v>30</v>
      </c>
      <c r="K92" t="s">
        <v>31</v>
      </c>
      <c r="L92" t="s">
        <v>59</v>
      </c>
      <c r="M92" t="s">
        <v>26</v>
      </c>
    </row>
    <row r="93" spans="1:13" x14ac:dyDescent="0.2">
      <c r="A93">
        <v>7308217002</v>
      </c>
      <c r="B93">
        <v>38990</v>
      </c>
      <c r="C93">
        <v>2017</v>
      </c>
      <c r="D93" t="s">
        <v>42</v>
      </c>
      <c r="E93" t="s">
        <v>103</v>
      </c>
      <c r="F93">
        <v>3</v>
      </c>
      <c r="G93" t="s">
        <v>21</v>
      </c>
      <c r="H93" t="s">
        <v>22</v>
      </c>
      <c r="I93">
        <v>20676</v>
      </c>
      <c r="J93" t="s">
        <v>30</v>
      </c>
      <c r="K93" t="s">
        <v>31</v>
      </c>
      <c r="L93" t="s">
        <v>30</v>
      </c>
      <c r="M93" t="s">
        <v>40</v>
      </c>
    </row>
    <row r="94" spans="1:13" x14ac:dyDescent="0.2">
      <c r="A94">
        <v>7308216849</v>
      </c>
      <c r="B94">
        <v>39590</v>
      </c>
      <c r="C94">
        <v>2018</v>
      </c>
      <c r="D94" t="s">
        <v>42</v>
      </c>
      <c r="E94" t="s">
        <v>104</v>
      </c>
      <c r="F94">
        <v>3</v>
      </c>
      <c r="G94" t="s">
        <v>21</v>
      </c>
      <c r="H94" t="s">
        <v>22</v>
      </c>
      <c r="I94">
        <v>21893</v>
      </c>
      <c r="J94" t="s">
        <v>30</v>
      </c>
      <c r="K94" t="s">
        <v>31</v>
      </c>
      <c r="L94" t="s">
        <v>59</v>
      </c>
      <c r="M94" t="s">
        <v>35</v>
      </c>
    </row>
    <row r="95" spans="1:13" x14ac:dyDescent="0.2">
      <c r="A95">
        <v>7307730503</v>
      </c>
      <c r="B95">
        <v>9500</v>
      </c>
      <c r="C95">
        <v>2003</v>
      </c>
      <c r="D95" t="s">
        <v>93</v>
      </c>
      <c r="E95" t="s">
        <v>94</v>
      </c>
      <c r="F95">
        <v>4</v>
      </c>
      <c r="G95" t="s">
        <v>21</v>
      </c>
      <c r="H95" t="s">
        <v>22</v>
      </c>
      <c r="I95">
        <v>30376</v>
      </c>
      <c r="J95" t="s">
        <v>23</v>
      </c>
      <c r="K95" t="s">
        <v>68</v>
      </c>
      <c r="L95" t="s">
        <v>77</v>
      </c>
      <c r="M95" t="s">
        <v>50</v>
      </c>
    </row>
    <row r="96" spans="1:13" x14ac:dyDescent="0.2">
      <c r="A96">
        <v>7307218858</v>
      </c>
      <c r="B96">
        <v>28590</v>
      </c>
      <c r="C96">
        <v>2018</v>
      </c>
      <c r="D96" t="s">
        <v>27</v>
      </c>
      <c r="E96" t="s">
        <v>105</v>
      </c>
      <c r="F96">
        <v>3</v>
      </c>
      <c r="G96" t="s">
        <v>21</v>
      </c>
      <c r="H96" t="s">
        <v>22</v>
      </c>
      <c r="I96">
        <v>20736</v>
      </c>
      <c r="J96" t="s">
        <v>30</v>
      </c>
      <c r="K96" t="s">
        <v>68</v>
      </c>
      <c r="L96" t="s">
        <v>59</v>
      </c>
      <c r="M96" t="s">
        <v>47</v>
      </c>
    </row>
    <row r="97" spans="1:13" x14ac:dyDescent="0.2">
      <c r="A97">
        <v>7307164168</v>
      </c>
      <c r="B97">
        <v>16590</v>
      </c>
      <c r="C97">
        <v>2013</v>
      </c>
      <c r="D97" t="s">
        <v>106</v>
      </c>
      <c r="E97" t="s">
        <v>107</v>
      </c>
      <c r="F97">
        <v>3</v>
      </c>
      <c r="G97" t="s">
        <v>49</v>
      </c>
      <c r="H97" t="s">
        <v>22</v>
      </c>
      <c r="I97">
        <v>61087</v>
      </c>
      <c r="J97" t="s">
        <v>30</v>
      </c>
      <c r="K97" t="s">
        <v>68</v>
      </c>
      <c r="L97" t="s">
        <v>86</v>
      </c>
      <c r="M97" t="s">
        <v>40</v>
      </c>
    </row>
    <row r="98" spans="1:13" x14ac:dyDescent="0.2">
      <c r="A98">
        <v>7307164193</v>
      </c>
      <c r="B98">
        <v>28990</v>
      </c>
      <c r="C98">
        <v>2017</v>
      </c>
      <c r="D98" t="s">
        <v>27</v>
      </c>
      <c r="E98" t="s">
        <v>108</v>
      </c>
      <c r="F98">
        <v>3</v>
      </c>
      <c r="G98" t="s">
        <v>21</v>
      </c>
      <c r="H98" t="s">
        <v>22</v>
      </c>
      <c r="I98">
        <v>18041</v>
      </c>
      <c r="J98" t="s">
        <v>30</v>
      </c>
      <c r="K98" t="s">
        <v>68</v>
      </c>
      <c r="L98" t="s">
        <v>59</v>
      </c>
      <c r="M98" t="s">
        <v>47</v>
      </c>
    </row>
    <row r="99" spans="1:13" x14ac:dyDescent="0.2">
      <c r="A99">
        <v>7307142186</v>
      </c>
      <c r="B99">
        <v>20590</v>
      </c>
      <c r="C99">
        <v>2017</v>
      </c>
      <c r="D99" t="s">
        <v>106</v>
      </c>
      <c r="E99" t="s">
        <v>109</v>
      </c>
      <c r="F99">
        <v>3</v>
      </c>
      <c r="G99" t="s">
        <v>49</v>
      </c>
      <c r="H99" t="s">
        <v>22</v>
      </c>
      <c r="I99">
        <v>36436</v>
      </c>
      <c r="J99" t="s">
        <v>30</v>
      </c>
      <c r="K99" t="s">
        <v>68</v>
      </c>
      <c r="L99" t="s">
        <v>86</v>
      </c>
      <c r="M99" t="s">
        <v>26</v>
      </c>
    </row>
    <row r="100" spans="1:13" x14ac:dyDescent="0.2">
      <c r="A100">
        <v>7306701617</v>
      </c>
      <c r="B100">
        <v>26990</v>
      </c>
      <c r="C100">
        <v>2015</v>
      </c>
      <c r="D100" t="s">
        <v>110</v>
      </c>
      <c r="E100" t="s">
        <v>111</v>
      </c>
      <c r="F100">
        <v>3</v>
      </c>
      <c r="G100" t="s">
        <v>49</v>
      </c>
      <c r="H100" t="s">
        <v>22</v>
      </c>
      <c r="I100">
        <v>29738</v>
      </c>
      <c r="J100" t="s">
        <v>30</v>
      </c>
      <c r="K100" t="s">
        <v>68</v>
      </c>
      <c r="L100" t="s">
        <v>69</v>
      </c>
      <c r="M100" t="s">
        <v>40</v>
      </c>
    </row>
    <row r="101" spans="1:13" x14ac:dyDescent="0.2">
      <c r="A101">
        <v>7306676175</v>
      </c>
      <c r="B101">
        <v>26990</v>
      </c>
      <c r="C101">
        <v>2016</v>
      </c>
      <c r="D101" t="s">
        <v>110</v>
      </c>
      <c r="E101" t="s">
        <v>111</v>
      </c>
      <c r="F101">
        <v>3</v>
      </c>
      <c r="G101" t="s">
        <v>49</v>
      </c>
      <c r="H101" t="s">
        <v>22</v>
      </c>
      <c r="I101">
        <v>31363</v>
      </c>
      <c r="J101" t="s">
        <v>30</v>
      </c>
      <c r="K101" t="s">
        <v>68</v>
      </c>
      <c r="L101" t="s">
        <v>69</v>
      </c>
      <c r="M101" t="s">
        <v>47</v>
      </c>
    </row>
    <row r="102" spans="1:13" x14ac:dyDescent="0.2">
      <c r="A102">
        <v>7306407989</v>
      </c>
      <c r="B102">
        <v>17500</v>
      </c>
      <c r="C102">
        <v>2008</v>
      </c>
      <c r="D102" t="s">
        <v>36</v>
      </c>
      <c r="E102" t="s">
        <v>112</v>
      </c>
      <c r="F102">
        <v>3</v>
      </c>
      <c r="G102" t="s">
        <v>21</v>
      </c>
      <c r="H102" t="s">
        <v>22</v>
      </c>
      <c r="I102">
        <v>201300</v>
      </c>
      <c r="J102" t="s">
        <v>80</v>
      </c>
      <c r="K102" t="s">
        <v>31</v>
      </c>
      <c r="L102" t="s">
        <v>44</v>
      </c>
      <c r="M102" t="s">
        <v>26</v>
      </c>
    </row>
    <row r="103" spans="1:13" x14ac:dyDescent="0.2">
      <c r="A103">
        <v>7306259907</v>
      </c>
      <c r="B103">
        <v>6000</v>
      </c>
      <c r="C103">
        <v>2007</v>
      </c>
      <c r="D103" t="s">
        <v>113</v>
      </c>
      <c r="E103" t="s">
        <v>114</v>
      </c>
      <c r="F103">
        <v>3</v>
      </c>
      <c r="G103" t="s">
        <v>21</v>
      </c>
      <c r="H103" t="s">
        <v>71</v>
      </c>
      <c r="I103">
        <v>124000</v>
      </c>
      <c r="J103" t="s">
        <v>23</v>
      </c>
      <c r="K103" t="s">
        <v>24</v>
      </c>
      <c r="L103" t="s">
        <v>86</v>
      </c>
      <c r="M103" t="s">
        <v>50</v>
      </c>
    </row>
    <row r="104" spans="1:13" x14ac:dyDescent="0.2">
      <c r="A104">
        <v>7305672709</v>
      </c>
      <c r="B104">
        <v>38990</v>
      </c>
      <c r="C104">
        <v>2018</v>
      </c>
      <c r="D104" t="s">
        <v>33</v>
      </c>
      <c r="E104" t="s">
        <v>115</v>
      </c>
      <c r="F104">
        <v>5</v>
      </c>
      <c r="G104" t="s">
        <v>21</v>
      </c>
      <c r="H104" t="s">
        <v>22</v>
      </c>
      <c r="I104">
        <v>68472</v>
      </c>
      <c r="J104" t="s">
        <v>23</v>
      </c>
      <c r="K104" t="s">
        <v>24</v>
      </c>
      <c r="L104" t="s">
        <v>116</v>
      </c>
      <c r="M104" t="s">
        <v>47</v>
      </c>
    </row>
    <row r="105" spans="1:13" x14ac:dyDescent="0.2">
      <c r="A105">
        <v>7305672266</v>
      </c>
      <c r="B105">
        <v>33990</v>
      </c>
      <c r="C105">
        <v>2019</v>
      </c>
      <c r="D105" t="s">
        <v>33</v>
      </c>
      <c r="E105" t="s">
        <v>115</v>
      </c>
      <c r="F105">
        <v>5</v>
      </c>
      <c r="G105" t="s">
        <v>21</v>
      </c>
      <c r="H105" t="s">
        <v>22</v>
      </c>
      <c r="I105">
        <v>69125</v>
      </c>
      <c r="J105" t="s">
        <v>23</v>
      </c>
      <c r="K105" t="s">
        <v>24</v>
      </c>
      <c r="L105" t="s">
        <v>116</v>
      </c>
      <c r="M105" t="s">
        <v>47</v>
      </c>
    </row>
    <row r="106" spans="1:13" x14ac:dyDescent="0.2">
      <c r="A106">
        <v>7305672252</v>
      </c>
      <c r="B106">
        <v>33590</v>
      </c>
      <c r="C106">
        <v>2018</v>
      </c>
      <c r="D106" t="s">
        <v>33</v>
      </c>
      <c r="E106" t="s">
        <v>115</v>
      </c>
      <c r="F106">
        <v>5</v>
      </c>
      <c r="G106" t="s">
        <v>21</v>
      </c>
      <c r="H106" t="s">
        <v>22</v>
      </c>
      <c r="I106">
        <v>66555</v>
      </c>
      <c r="J106" t="s">
        <v>23</v>
      </c>
      <c r="K106" t="s">
        <v>24</v>
      </c>
      <c r="L106" t="s">
        <v>116</v>
      </c>
      <c r="M106" t="s">
        <v>47</v>
      </c>
    </row>
    <row r="107" spans="1:13" x14ac:dyDescent="0.2">
      <c r="A107">
        <v>7305666455</v>
      </c>
      <c r="B107">
        <v>38990</v>
      </c>
      <c r="C107">
        <v>2020</v>
      </c>
      <c r="D107" t="s">
        <v>117</v>
      </c>
      <c r="E107" t="s">
        <v>118</v>
      </c>
      <c r="F107">
        <v>3</v>
      </c>
      <c r="G107" t="s">
        <v>21</v>
      </c>
      <c r="H107" t="s">
        <v>22</v>
      </c>
      <c r="I107">
        <v>5279</v>
      </c>
      <c r="J107" t="s">
        <v>30</v>
      </c>
      <c r="K107" t="s">
        <v>68</v>
      </c>
      <c r="L107" t="s">
        <v>30</v>
      </c>
      <c r="M107" t="s">
        <v>26</v>
      </c>
    </row>
    <row r="108" spans="1:13" x14ac:dyDescent="0.2">
      <c r="A108">
        <v>7305186870</v>
      </c>
      <c r="B108">
        <v>18590</v>
      </c>
      <c r="C108">
        <v>2018</v>
      </c>
      <c r="D108" t="s">
        <v>119</v>
      </c>
      <c r="E108" t="s">
        <v>120</v>
      </c>
      <c r="F108">
        <v>3</v>
      </c>
      <c r="G108" t="s">
        <v>49</v>
      </c>
      <c r="H108" t="s">
        <v>22</v>
      </c>
      <c r="I108">
        <v>22075</v>
      </c>
      <c r="J108" t="s">
        <v>30</v>
      </c>
      <c r="K108" t="s">
        <v>68</v>
      </c>
      <c r="L108" t="s">
        <v>86</v>
      </c>
      <c r="M108" t="s">
        <v>47</v>
      </c>
    </row>
    <row r="109" spans="1:13" x14ac:dyDescent="0.2">
      <c r="A109">
        <v>7305150004</v>
      </c>
      <c r="B109">
        <v>14990</v>
      </c>
      <c r="C109">
        <v>2016</v>
      </c>
      <c r="D109" t="s">
        <v>36</v>
      </c>
      <c r="E109" t="s">
        <v>95</v>
      </c>
      <c r="F109">
        <v>3</v>
      </c>
      <c r="G109" t="s">
        <v>49</v>
      </c>
      <c r="H109" t="s">
        <v>22</v>
      </c>
      <c r="I109">
        <v>65203</v>
      </c>
      <c r="J109" t="s">
        <v>30</v>
      </c>
      <c r="K109" t="s">
        <v>68</v>
      </c>
      <c r="L109" t="s">
        <v>69</v>
      </c>
      <c r="M109" t="s">
        <v>40</v>
      </c>
    </row>
    <row r="110" spans="1:13" x14ac:dyDescent="0.2">
      <c r="A110">
        <v>7305149985</v>
      </c>
      <c r="B110">
        <v>39990</v>
      </c>
      <c r="C110">
        <v>2020</v>
      </c>
      <c r="D110" t="s">
        <v>96</v>
      </c>
      <c r="E110" t="s">
        <v>121</v>
      </c>
      <c r="F110">
        <v>3</v>
      </c>
      <c r="G110" t="s">
        <v>21</v>
      </c>
      <c r="H110" t="s">
        <v>22</v>
      </c>
      <c r="I110">
        <v>1237</v>
      </c>
      <c r="J110" t="s">
        <v>30</v>
      </c>
      <c r="K110" t="s">
        <v>122</v>
      </c>
      <c r="L110" t="s">
        <v>30</v>
      </c>
      <c r="M110" t="s">
        <v>47</v>
      </c>
    </row>
    <row r="111" spans="1:13" x14ac:dyDescent="0.2">
      <c r="A111">
        <v>7304785580</v>
      </c>
      <c r="B111">
        <v>4000</v>
      </c>
      <c r="C111">
        <v>2006</v>
      </c>
      <c r="D111" t="s">
        <v>42</v>
      </c>
      <c r="E111" t="s">
        <v>123</v>
      </c>
      <c r="F111">
        <v>3</v>
      </c>
      <c r="G111" t="s">
        <v>21</v>
      </c>
      <c r="H111" t="s">
        <v>22</v>
      </c>
      <c r="I111">
        <v>281000</v>
      </c>
      <c r="J111" t="s">
        <v>23</v>
      </c>
      <c r="K111" t="s">
        <v>24</v>
      </c>
      <c r="L111" t="s">
        <v>59</v>
      </c>
      <c r="M111" t="s">
        <v>26</v>
      </c>
    </row>
    <row r="112" spans="1:13" x14ac:dyDescent="0.2">
      <c r="A112">
        <v>7304685581</v>
      </c>
      <c r="B112">
        <v>32990</v>
      </c>
      <c r="C112">
        <v>2019</v>
      </c>
      <c r="D112" t="s">
        <v>42</v>
      </c>
      <c r="E112" t="s">
        <v>58</v>
      </c>
      <c r="F112">
        <v>3</v>
      </c>
      <c r="G112" t="s">
        <v>21</v>
      </c>
      <c r="H112" t="s">
        <v>30</v>
      </c>
      <c r="I112">
        <v>1423</v>
      </c>
      <c r="J112" t="s">
        <v>30</v>
      </c>
      <c r="K112" t="s">
        <v>31</v>
      </c>
      <c r="L112" t="s">
        <v>59</v>
      </c>
      <c r="M112" t="s">
        <v>124</v>
      </c>
    </row>
    <row r="113" spans="1:13" x14ac:dyDescent="0.2">
      <c r="A113">
        <v>7304685502</v>
      </c>
      <c r="B113">
        <v>27590</v>
      </c>
      <c r="C113">
        <v>2012</v>
      </c>
      <c r="D113" t="s">
        <v>42</v>
      </c>
      <c r="E113" t="s">
        <v>45</v>
      </c>
      <c r="F113">
        <v>3</v>
      </c>
      <c r="G113" t="s">
        <v>21</v>
      </c>
      <c r="H113" t="s">
        <v>22</v>
      </c>
      <c r="I113">
        <v>52172</v>
      </c>
      <c r="J113" t="s">
        <v>30</v>
      </c>
      <c r="K113" t="s">
        <v>31</v>
      </c>
      <c r="L113" t="s">
        <v>59</v>
      </c>
      <c r="M113" t="s">
        <v>26</v>
      </c>
    </row>
    <row r="114" spans="1:13" x14ac:dyDescent="0.2">
      <c r="A114">
        <v>7304646033</v>
      </c>
      <c r="B114">
        <v>18590</v>
      </c>
      <c r="C114">
        <v>2017</v>
      </c>
      <c r="D114" t="s">
        <v>36</v>
      </c>
      <c r="E114" t="s">
        <v>125</v>
      </c>
      <c r="F114">
        <v>3</v>
      </c>
      <c r="G114" t="s">
        <v>21</v>
      </c>
      <c r="H114" t="s">
        <v>22</v>
      </c>
      <c r="I114">
        <v>30223</v>
      </c>
      <c r="J114" t="s">
        <v>30</v>
      </c>
      <c r="K114" t="s">
        <v>68</v>
      </c>
      <c r="L114" t="s">
        <v>86</v>
      </c>
      <c r="M114" t="s">
        <v>35</v>
      </c>
    </row>
    <row r="115" spans="1:13" x14ac:dyDescent="0.2">
      <c r="A115">
        <v>7304184221</v>
      </c>
      <c r="B115">
        <v>40990</v>
      </c>
      <c r="C115">
        <v>2017</v>
      </c>
      <c r="D115" t="s">
        <v>42</v>
      </c>
      <c r="E115" t="s">
        <v>103</v>
      </c>
      <c r="F115">
        <v>3</v>
      </c>
      <c r="G115" t="s">
        <v>21</v>
      </c>
      <c r="H115" t="s">
        <v>30</v>
      </c>
      <c r="I115">
        <v>30092</v>
      </c>
      <c r="J115" t="s">
        <v>30</v>
      </c>
      <c r="K115" t="s">
        <v>31</v>
      </c>
      <c r="L115" t="s">
        <v>30</v>
      </c>
      <c r="M115" t="s">
        <v>26</v>
      </c>
    </row>
    <row r="116" spans="1:13" x14ac:dyDescent="0.2">
      <c r="A116">
        <v>7304158673</v>
      </c>
      <c r="B116">
        <v>33590</v>
      </c>
      <c r="C116">
        <v>2017</v>
      </c>
      <c r="D116" t="s">
        <v>42</v>
      </c>
      <c r="E116" t="s">
        <v>45</v>
      </c>
      <c r="F116">
        <v>3</v>
      </c>
      <c r="G116" t="s">
        <v>21</v>
      </c>
      <c r="H116" t="s">
        <v>22</v>
      </c>
      <c r="I116">
        <v>37919</v>
      </c>
      <c r="J116" t="s">
        <v>30</v>
      </c>
      <c r="K116" t="s">
        <v>31</v>
      </c>
      <c r="L116" t="s">
        <v>59</v>
      </c>
      <c r="M116" t="s">
        <v>26</v>
      </c>
    </row>
    <row r="117" spans="1:13" x14ac:dyDescent="0.2">
      <c r="A117">
        <v>7304134738</v>
      </c>
      <c r="B117">
        <v>31590</v>
      </c>
      <c r="C117">
        <v>2017</v>
      </c>
      <c r="D117" t="s">
        <v>42</v>
      </c>
      <c r="E117" t="s">
        <v>45</v>
      </c>
      <c r="F117">
        <v>3</v>
      </c>
      <c r="G117" t="s">
        <v>21</v>
      </c>
      <c r="H117" t="s">
        <v>22</v>
      </c>
      <c r="I117">
        <v>35391</v>
      </c>
      <c r="J117" t="s">
        <v>30</v>
      </c>
      <c r="K117" t="s">
        <v>31</v>
      </c>
      <c r="L117" t="s">
        <v>59</v>
      </c>
      <c r="M117" t="s">
        <v>26</v>
      </c>
    </row>
    <row r="118" spans="1:13" x14ac:dyDescent="0.2">
      <c r="A118">
        <v>7304111898</v>
      </c>
      <c r="B118">
        <v>30990</v>
      </c>
      <c r="C118">
        <v>2017</v>
      </c>
      <c r="D118" t="s">
        <v>42</v>
      </c>
      <c r="E118" t="s">
        <v>45</v>
      </c>
      <c r="F118">
        <v>3</v>
      </c>
      <c r="G118" t="s">
        <v>21</v>
      </c>
      <c r="H118" t="s">
        <v>22</v>
      </c>
      <c r="I118">
        <v>43039</v>
      </c>
      <c r="J118" t="s">
        <v>30</v>
      </c>
      <c r="K118" t="s">
        <v>31</v>
      </c>
      <c r="L118" t="s">
        <v>59</v>
      </c>
      <c r="M118" t="s">
        <v>35</v>
      </c>
    </row>
    <row r="119" spans="1:13" x14ac:dyDescent="0.2">
      <c r="A119">
        <v>7303661350</v>
      </c>
      <c r="B119">
        <v>20590</v>
      </c>
      <c r="C119">
        <v>2018</v>
      </c>
      <c r="D119" t="s">
        <v>93</v>
      </c>
      <c r="E119" t="s">
        <v>126</v>
      </c>
      <c r="F119">
        <v>3</v>
      </c>
      <c r="G119" t="s">
        <v>21</v>
      </c>
      <c r="H119" t="s">
        <v>22</v>
      </c>
      <c r="I119">
        <v>71021</v>
      </c>
      <c r="J119" t="s">
        <v>30</v>
      </c>
      <c r="K119" t="s">
        <v>24</v>
      </c>
      <c r="L119" t="s">
        <v>86</v>
      </c>
      <c r="M119" t="s">
        <v>26</v>
      </c>
    </row>
    <row r="120" spans="1:13" x14ac:dyDescent="0.2">
      <c r="A120">
        <v>7303236380</v>
      </c>
      <c r="B120">
        <v>26990</v>
      </c>
      <c r="C120">
        <v>2018</v>
      </c>
      <c r="D120" t="s">
        <v>27</v>
      </c>
      <c r="E120" t="s">
        <v>105</v>
      </c>
      <c r="F120">
        <v>3</v>
      </c>
      <c r="G120" t="s">
        <v>21</v>
      </c>
      <c r="H120" t="s">
        <v>22</v>
      </c>
      <c r="I120">
        <v>26514</v>
      </c>
      <c r="J120" t="s">
        <v>30</v>
      </c>
      <c r="K120" t="s">
        <v>68</v>
      </c>
      <c r="L120" t="s">
        <v>59</v>
      </c>
      <c r="M120" t="s">
        <v>47</v>
      </c>
    </row>
    <row r="121" spans="1:13" x14ac:dyDescent="0.2">
      <c r="A121">
        <v>7303130875</v>
      </c>
      <c r="B121">
        <v>36590</v>
      </c>
      <c r="C121">
        <v>2020</v>
      </c>
      <c r="D121" t="s">
        <v>27</v>
      </c>
      <c r="E121" t="s">
        <v>127</v>
      </c>
      <c r="F121">
        <v>3</v>
      </c>
      <c r="G121" t="s">
        <v>21</v>
      </c>
      <c r="H121" t="s">
        <v>22</v>
      </c>
      <c r="I121">
        <v>33026</v>
      </c>
      <c r="J121" t="s">
        <v>30</v>
      </c>
      <c r="K121" t="s">
        <v>68</v>
      </c>
      <c r="L121" t="s">
        <v>59</v>
      </c>
      <c r="M121" t="s">
        <v>26</v>
      </c>
    </row>
    <row r="122" spans="1:13" x14ac:dyDescent="0.2">
      <c r="A122">
        <v>7303065930</v>
      </c>
      <c r="B122">
        <v>30990</v>
      </c>
      <c r="C122">
        <v>2020</v>
      </c>
      <c r="D122" t="s">
        <v>27</v>
      </c>
      <c r="E122" t="s">
        <v>128</v>
      </c>
      <c r="F122">
        <v>3</v>
      </c>
      <c r="G122" t="s">
        <v>21</v>
      </c>
      <c r="H122" t="s">
        <v>22</v>
      </c>
      <c r="I122">
        <v>35200</v>
      </c>
      <c r="J122" t="s">
        <v>30</v>
      </c>
      <c r="K122" t="s">
        <v>68</v>
      </c>
      <c r="L122" t="s">
        <v>59</v>
      </c>
      <c r="M122" t="s">
        <v>47</v>
      </c>
    </row>
    <row r="123" spans="1:13" x14ac:dyDescent="0.2">
      <c r="A123">
        <v>7303065864</v>
      </c>
      <c r="B123">
        <v>24590</v>
      </c>
      <c r="C123">
        <v>2018</v>
      </c>
      <c r="D123" t="s">
        <v>106</v>
      </c>
      <c r="E123" t="s">
        <v>129</v>
      </c>
      <c r="F123">
        <v>3</v>
      </c>
      <c r="G123" t="s">
        <v>49</v>
      </c>
      <c r="H123" t="s">
        <v>22</v>
      </c>
      <c r="I123">
        <v>16081</v>
      </c>
      <c r="J123" t="s">
        <v>23</v>
      </c>
      <c r="K123" t="s">
        <v>68</v>
      </c>
      <c r="L123" t="s">
        <v>86</v>
      </c>
      <c r="M123" t="s">
        <v>47</v>
      </c>
    </row>
    <row r="124" spans="1:13" x14ac:dyDescent="0.2">
      <c r="A124">
        <v>7302597055</v>
      </c>
      <c r="B124">
        <v>23990</v>
      </c>
      <c r="C124">
        <v>2015</v>
      </c>
      <c r="D124" t="s">
        <v>110</v>
      </c>
      <c r="E124" t="s">
        <v>111</v>
      </c>
      <c r="F124">
        <v>3</v>
      </c>
      <c r="G124" t="s">
        <v>49</v>
      </c>
      <c r="H124" t="s">
        <v>30</v>
      </c>
      <c r="I124">
        <v>48462</v>
      </c>
      <c r="J124" t="s">
        <v>30</v>
      </c>
      <c r="K124" t="s">
        <v>68</v>
      </c>
      <c r="L124" t="s">
        <v>69</v>
      </c>
      <c r="M124" t="s">
        <v>35</v>
      </c>
    </row>
    <row r="125" spans="1:13" x14ac:dyDescent="0.2">
      <c r="A125">
        <v>7302537601</v>
      </c>
      <c r="B125">
        <v>25590</v>
      </c>
      <c r="C125">
        <v>2020</v>
      </c>
      <c r="D125" t="s">
        <v>130</v>
      </c>
      <c r="E125" t="s">
        <v>131</v>
      </c>
      <c r="F125">
        <v>3</v>
      </c>
      <c r="G125" t="s">
        <v>49</v>
      </c>
      <c r="H125" t="s">
        <v>22</v>
      </c>
      <c r="I125">
        <v>1113</v>
      </c>
      <c r="J125" t="s">
        <v>23</v>
      </c>
      <c r="K125" t="s">
        <v>68</v>
      </c>
      <c r="L125" t="s">
        <v>59</v>
      </c>
      <c r="M125" t="s">
        <v>40</v>
      </c>
    </row>
    <row r="126" spans="1:13" x14ac:dyDescent="0.2">
      <c r="A126">
        <v>7302327214</v>
      </c>
      <c r="B126">
        <v>19000</v>
      </c>
      <c r="C126">
        <v>2017</v>
      </c>
      <c r="D126" t="s">
        <v>132</v>
      </c>
      <c r="E126" t="s">
        <v>133</v>
      </c>
      <c r="F126">
        <v>5</v>
      </c>
      <c r="G126" t="s">
        <v>49</v>
      </c>
      <c r="H126" t="s">
        <v>22</v>
      </c>
      <c r="I126">
        <v>22700</v>
      </c>
      <c r="J126" t="s">
        <v>23</v>
      </c>
      <c r="K126" t="s">
        <v>68</v>
      </c>
      <c r="L126" t="s">
        <v>59</v>
      </c>
      <c r="M126" t="s">
        <v>40</v>
      </c>
    </row>
    <row r="127" spans="1:13" x14ac:dyDescent="0.2">
      <c r="A127">
        <v>7302108846</v>
      </c>
      <c r="B127">
        <v>17590</v>
      </c>
      <c r="C127">
        <v>2015</v>
      </c>
      <c r="D127" t="s">
        <v>134</v>
      </c>
      <c r="E127" t="s">
        <v>135</v>
      </c>
      <c r="F127">
        <v>3</v>
      </c>
      <c r="G127" t="s">
        <v>49</v>
      </c>
      <c r="H127" t="s">
        <v>22</v>
      </c>
      <c r="I127">
        <v>63512</v>
      </c>
      <c r="J127" t="s">
        <v>23</v>
      </c>
      <c r="K127" t="s">
        <v>68</v>
      </c>
      <c r="L127" t="s">
        <v>86</v>
      </c>
      <c r="M127" t="s">
        <v>50</v>
      </c>
    </row>
    <row r="128" spans="1:13" x14ac:dyDescent="0.2">
      <c r="A128">
        <v>7302062793</v>
      </c>
      <c r="B128">
        <v>36590</v>
      </c>
      <c r="C128">
        <v>2020</v>
      </c>
      <c r="D128" t="s">
        <v>134</v>
      </c>
      <c r="E128" t="s">
        <v>136</v>
      </c>
      <c r="F128">
        <v>3</v>
      </c>
      <c r="G128" t="s">
        <v>49</v>
      </c>
      <c r="H128" t="s">
        <v>22</v>
      </c>
      <c r="I128">
        <v>18506</v>
      </c>
      <c r="J128" t="s">
        <v>30</v>
      </c>
      <c r="K128" t="s">
        <v>68</v>
      </c>
      <c r="L128" t="s">
        <v>86</v>
      </c>
      <c r="M128" t="s">
        <v>50</v>
      </c>
    </row>
    <row r="129" spans="1:13" x14ac:dyDescent="0.2">
      <c r="A129">
        <v>7302043460</v>
      </c>
      <c r="B129">
        <v>35990</v>
      </c>
      <c r="C129">
        <v>2020</v>
      </c>
      <c r="D129" t="s">
        <v>134</v>
      </c>
      <c r="E129" t="s">
        <v>137</v>
      </c>
      <c r="F129">
        <v>3</v>
      </c>
      <c r="G129" t="s">
        <v>49</v>
      </c>
      <c r="H129" t="s">
        <v>30</v>
      </c>
      <c r="I129">
        <v>11878</v>
      </c>
      <c r="J129" t="s">
        <v>30</v>
      </c>
      <c r="K129" t="s">
        <v>68</v>
      </c>
      <c r="L129" t="s">
        <v>86</v>
      </c>
      <c r="M129" t="s">
        <v>50</v>
      </c>
    </row>
    <row r="130" spans="1:13" x14ac:dyDescent="0.2">
      <c r="A130">
        <v>7302000016</v>
      </c>
      <c r="B130">
        <v>38590</v>
      </c>
      <c r="C130">
        <v>2019</v>
      </c>
      <c r="D130" t="s">
        <v>134</v>
      </c>
      <c r="E130" t="s">
        <v>138</v>
      </c>
      <c r="F130">
        <v>3</v>
      </c>
      <c r="G130" t="s">
        <v>49</v>
      </c>
      <c r="H130" t="s">
        <v>22</v>
      </c>
      <c r="I130">
        <v>14054</v>
      </c>
      <c r="J130" t="s">
        <v>23</v>
      </c>
      <c r="K130" t="s">
        <v>68</v>
      </c>
      <c r="L130" t="s">
        <v>86</v>
      </c>
      <c r="M130" t="s">
        <v>26</v>
      </c>
    </row>
    <row r="131" spans="1:13" x14ac:dyDescent="0.2">
      <c r="A131">
        <v>7301673626</v>
      </c>
      <c r="B131">
        <v>29590</v>
      </c>
      <c r="C131">
        <v>2018</v>
      </c>
      <c r="D131" t="s">
        <v>106</v>
      </c>
      <c r="E131" t="s">
        <v>139</v>
      </c>
      <c r="F131">
        <v>3</v>
      </c>
      <c r="G131" t="s">
        <v>21</v>
      </c>
      <c r="H131" t="s">
        <v>30</v>
      </c>
      <c r="I131">
        <v>33047</v>
      </c>
      <c r="J131" t="s">
        <v>23</v>
      </c>
      <c r="K131" t="s">
        <v>68</v>
      </c>
      <c r="L131" t="s">
        <v>86</v>
      </c>
      <c r="M131" t="s">
        <v>47</v>
      </c>
    </row>
    <row r="132" spans="1:13" x14ac:dyDescent="0.2">
      <c r="A132">
        <v>7301673609</v>
      </c>
      <c r="B132">
        <v>32590</v>
      </c>
      <c r="C132">
        <v>2018</v>
      </c>
      <c r="D132" t="s">
        <v>140</v>
      </c>
      <c r="E132" t="s">
        <v>141</v>
      </c>
      <c r="F132">
        <v>3</v>
      </c>
      <c r="G132" t="s">
        <v>49</v>
      </c>
      <c r="H132" t="s">
        <v>30</v>
      </c>
      <c r="I132">
        <v>14863</v>
      </c>
      <c r="J132" t="s">
        <v>30</v>
      </c>
      <c r="K132" t="s">
        <v>24</v>
      </c>
      <c r="L132" t="s">
        <v>69</v>
      </c>
      <c r="M132" t="s">
        <v>50</v>
      </c>
    </row>
    <row r="133" spans="1:13" x14ac:dyDescent="0.2">
      <c r="A133">
        <v>7301647209</v>
      </c>
      <c r="B133">
        <v>27590</v>
      </c>
      <c r="C133">
        <v>2018</v>
      </c>
      <c r="D133" t="s">
        <v>117</v>
      </c>
      <c r="E133" t="s">
        <v>142</v>
      </c>
      <c r="F133">
        <v>3</v>
      </c>
      <c r="G133" t="s">
        <v>21</v>
      </c>
      <c r="H133" t="s">
        <v>22</v>
      </c>
      <c r="I133">
        <v>41119</v>
      </c>
      <c r="J133" t="s">
        <v>23</v>
      </c>
      <c r="K133" t="s">
        <v>31</v>
      </c>
      <c r="L133" t="s">
        <v>59</v>
      </c>
      <c r="M133" t="s">
        <v>50</v>
      </c>
    </row>
    <row r="134" spans="1:13" x14ac:dyDescent="0.2">
      <c r="A134">
        <v>7301624602</v>
      </c>
      <c r="B134">
        <v>38990</v>
      </c>
      <c r="C134">
        <v>2020</v>
      </c>
      <c r="D134" t="s">
        <v>143</v>
      </c>
      <c r="E134" t="s">
        <v>144</v>
      </c>
      <c r="F134">
        <v>3</v>
      </c>
      <c r="G134" t="s">
        <v>49</v>
      </c>
      <c r="H134" t="s">
        <v>22</v>
      </c>
      <c r="I134">
        <v>19067</v>
      </c>
      <c r="J134" t="s">
        <v>30</v>
      </c>
      <c r="K134" t="s">
        <v>122</v>
      </c>
      <c r="L134" t="s">
        <v>59</v>
      </c>
      <c r="M134" t="s">
        <v>47</v>
      </c>
    </row>
    <row r="135" spans="1:13" x14ac:dyDescent="0.2">
      <c r="A135">
        <v>7316878036</v>
      </c>
      <c r="B135">
        <v>21950</v>
      </c>
      <c r="C135">
        <v>2012</v>
      </c>
      <c r="D135" t="s">
        <v>36</v>
      </c>
      <c r="E135" t="s">
        <v>145</v>
      </c>
      <c r="F135">
        <v>4</v>
      </c>
      <c r="G135" t="s">
        <v>49</v>
      </c>
      <c r="H135" t="s">
        <v>22</v>
      </c>
      <c r="I135">
        <v>143060</v>
      </c>
      <c r="J135" t="s">
        <v>80</v>
      </c>
      <c r="K135" t="s">
        <v>31</v>
      </c>
      <c r="L135" t="s">
        <v>25</v>
      </c>
      <c r="M135" t="s">
        <v>35</v>
      </c>
    </row>
    <row r="136" spans="1:13" x14ac:dyDescent="0.2">
      <c r="A136">
        <v>7316874816</v>
      </c>
      <c r="B136">
        <v>13950</v>
      </c>
      <c r="C136">
        <v>2011</v>
      </c>
      <c r="D136" t="s">
        <v>36</v>
      </c>
      <c r="E136" t="s">
        <v>37</v>
      </c>
      <c r="F136">
        <v>3</v>
      </c>
      <c r="G136" t="s">
        <v>49</v>
      </c>
      <c r="H136" t="s">
        <v>22</v>
      </c>
      <c r="I136">
        <v>151060</v>
      </c>
      <c r="J136" t="s">
        <v>23</v>
      </c>
      <c r="K136" t="s">
        <v>24</v>
      </c>
      <c r="L136" t="s">
        <v>25</v>
      </c>
      <c r="M136" t="s">
        <v>35</v>
      </c>
    </row>
    <row r="137" spans="1:13" x14ac:dyDescent="0.2">
      <c r="A137">
        <v>7316873897</v>
      </c>
      <c r="B137">
        <v>5900</v>
      </c>
      <c r="C137">
        <v>2001</v>
      </c>
      <c r="D137" t="s">
        <v>19</v>
      </c>
      <c r="E137" t="s">
        <v>146</v>
      </c>
      <c r="F137">
        <v>3</v>
      </c>
      <c r="G137" t="s">
        <v>29</v>
      </c>
      <c r="H137" t="s">
        <v>71</v>
      </c>
      <c r="I137">
        <v>200000</v>
      </c>
      <c r="J137" t="s">
        <v>23</v>
      </c>
      <c r="K137" t="s">
        <v>24</v>
      </c>
      <c r="L137" t="s">
        <v>25</v>
      </c>
      <c r="M137" t="s">
        <v>26</v>
      </c>
    </row>
    <row r="138" spans="1:13" x14ac:dyDescent="0.2">
      <c r="A138">
        <v>7316872263</v>
      </c>
      <c r="B138">
        <v>12950</v>
      </c>
      <c r="C138">
        <v>2005</v>
      </c>
      <c r="D138" t="s">
        <v>147</v>
      </c>
      <c r="E138" t="s">
        <v>148</v>
      </c>
      <c r="F138">
        <v>4</v>
      </c>
      <c r="G138" t="s">
        <v>21</v>
      </c>
      <c r="H138" t="s">
        <v>22</v>
      </c>
      <c r="I138">
        <v>69586</v>
      </c>
      <c r="J138" t="s">
        <v>23</v>
      </c>
      <c r="K138" t="s">
        <v>24</v>
      </c>
      <c r="L138" t="s">
        <v>149</v>
      </c>
      <c r="M138" t="s">
        <v>47</v>
      </c>
    </row>
    <row r="139" spans="1:13" x14ac:dyDescent="0.2">
      <c r="A139">
        <v>7316871664</v>
      </c>
      <c r="B139">
        <v>18950</v>
      </c>
      <c r="C139">
        <v>2010</v>
      </c>
      <c r="D139" t="s">
        <v>19</v>
      </c>
      <c r="E139" t="s">
        <v>150</v>
      </c>
      <c r="F139">
        <v>3</v>
      </c>
      <c r="G139" t="s">
        <v>29</v>
      </c>
      <c r="H139" t="s">
        <v>22</v>
      </c>
      <c r="I139">
        <v>151403</v>
      </c>
      <c r="J139" t="s">
        <v>23</v>
      </c>
      <c r="K139" t="s">
        <v>31</v>
      </c>
      <c r="L139" t="s">
        <v>32</v>
      </c>
      <c r="M139" t="s">
        <v>26</v>
      </c>
    </row>
    <row r="140" spans="1:13" x14ac:dyDescent="0.2">
      <c r="A140">
        <v>7316871204</v>
      </c>
      <c r="B140">
        <v>6995</v>
      </c>
      <c r="C140">
        <v>2011</v>
      </c>
      <c r="D140" t="s">
        <v>151</v>
      </c>
      <c r="E140" t="s">
        <v>152</v>
      </c>
      <c r="F140">
        <v>4</v>
      </c>
      <c r="G140" t="s">
        <v>153</v>
      </c>
      <c r="H140" t="s">
        <v>22</v>
      </c>
      <c r="I140">
        <v>172752</v>
      </c>
      <c r="J140" t="s">
        <v>23</v>
      </c>
      <c r="K140" t="s">
        <v>68</v>
      </c>
      <c r="L140" t="s">
        <v>86</v>
      </c>
      <c r="M140" t="s">
        <v>26</v>
      </c>
    </row>
    <row r="141" spans="1:13" x14ac:dyDescent="0.2">
      <c r="A141">
        <v>7316870942</v>
      </c>
      <c r="B141">
        <v>12500</v>
      </c>
      <c r="C141">
        <v>2008</v>
      </c>
      <c r="D141" t="s">
        <v>19</v>
      </c>
      <c r="E141" t="s">
        <v>154</v>
      </c>
      <c r="F141">
        <v>4</v>
      </c>
      <c r="G141" t="s">
        <v>21</v>
      </c>
      <c r="H141" t="s">
        <v>22</v>
      </c>
      <c r="I141">
        <v>141345</v>
      </c>
      <c r="J141" t="s">
        <v>23</v>
      </c>
      <c r="K141" t="s">
        <v>24</v>
      </c>
      <c r="L141" t="s">
        <v>25</v>
      </c>
      <c r="M141" t="s">
        <v>38</v>
      </c>
    </row>
    <row r="142" spans="1:13" x14ac:dyDescent="0.2">
      <c r="A142">
        <v>7316870516</v>
      </c>
      <c r="B142">
        <v>16950</v>
      </c>
      <c r="C142">
        <v>2007</v>
      </c>
      <c r="D142" t="s">
        <v>36</v>
      </c>
      <c r="E142" t="s">
        <v>155</v>
      </c>
      <c r="F142">
        <v>3</v>
      </c>
      <c r="G142" t="s">
        <v>21</v>
      </c>
      <c r="H142" t="s">
        <v>22</v>
      </c>
      <c r="I142">
        <v>156792</v>
      </c>
      <c r="J142" t="s">
        <v>23</v>
      </c>
      <c r="K142" t="s">
        <v>24</v>
      </c>
      <c r="L142" t="s">
        <v>25</v>
      </c>
      <c r="M142" t="s">
        <v>47</v>
      </c>
    </row>
    <row r="143" spans="1:13" x14ac:dyDescent="0.2">
      <c r="A143">
        <v>7316870143</v>
      </c>
      <c r="B143">
        <v>22950</v>
      </c>
      <c r="C143">
        <v>2014</v>
      </c>
      <c r="D143" t="s">
        <v>19</v>
      </c>
      <c r="E143" t="s">
        <v>60</v>
      </c>
      <c r="F143">
        <v>4</v>
      </c>
      <c r="G143" t="s">
        <v>29</v>
      </c>
      <c r="H143" t="s">
        <v>22</v>
      </c>
      <c r="I143">
        <v>166380</v>
      </c>
      <c r="J143" t="s">
        <v>23</v>
      </c>
      <c r="K143" t="s">
        <v>31</v>
      </c>
      <c r="L143" t="s">
        <v>25</v>
      </c>
      <c r="M143" t="s">
        <v>26</v>
      </c>
    </row>
  </sheetData>
  <sortState xmlns:xlrd2="http://schemas.microsoft.com/office/spreadsheetml/2017/richdata2" ref="O16:O21">
    <sortCondition ref="O16"/>
  </sortState>
  <mergeCells count="12">
    <mergeCell ref="A24:G25"/>
    <mergeCell ref="A4:H6"/>
    <mergeCell ref="A8:G11"/>
    <mergeCell ref="A13:G14"/>
    <mergeCell ref="A16:H17"/>
    <mergeCell ref="A18:H22"/>
    <mergeCell ref="A36:H40"/>
    <mergeCell ref="A27:H28"/>
    <mergeCell ref="B30:C30"/>
    <mergeCell ref="B31:C31"/>
    <mergeCell ref="B32:C32"/>
    <mergeCell ref="A34:H35"/>
  </mergeCells>
  <pageMargins left="0.7" right="0.7" top="0.75" bottom="0.75" header="0.3" footer="0.3"/>
  <drawing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I134"/>
  <sheetViews>
    <sheetView tabSelected="1" topLeftCell="E25" zoomScale="121" zoomScaleNormal="121" workbookViewId="0">
      <selection activeCell="N56" sqref="N56"/>
    </sheetView>
  </sheetViews>
  <sheetFormatPr baseColWidth="10" defaultColWidth="11.1640625" defaultRowHeight="16" x14ac:dyDescent="0.2"/>
  <cols>
    <col min="1" max="1" width="15" customWidth="1"/>
    <col min="2" max="2" width="12.1640625" customWidth="1"/>
    <col min="3" max="3" width="13" customWidth="1"/>
    <col min="4" max="4" width="14.6640625" bestFit="1" customWidth="1"/>
    <col min="5" max="5" width="25" bestFit="1" customWidth="1"/>
    <col min="6" max="7" width="11.1640625" bestFit="1" customWidth="1"/>
    <col min="8" max="8" width="13.6640625" customWidth="1"/>
    <col min="9" max="9" width="12" bestFit="1" customWidth="1"/>
    <col min="10" max="10" width="14.5" bestFit="1" customWidth="1"/>
    <col min="13" max="13" width="13.6640625" bestFit="1" customWidth="1"/>
    <col min="15" max="15" width="13.6640625" bestFit="1" customWidth="1"/>
    <col min="16" max="16" width="16.33203125" bestFit="1" customWidth="1"/>
    <col min="17" max="34" width="5.6640625" bestFit="1" customWidth="1"/>
    <col min="35" max="35" width="11.1640625" bestFit="1" customWidth="1"/>
  </cols>
  <sheetData>
    <row r="1" spans="1:35" x14ac:dyDescent="0.2">
      <c r="A1" s="1" t="s">
        <v>178</v>
      </c>
    </row>
    <row r="2" spans="1:35" x14ac:dyDescent="0.2">
      <c r="A2" s="2"/>
      <c r="B2" s="3"/>
      <c r="C2" s="3"/>
      <c r="D2" s="3"/>
      <c r="E2" s="3"/>
      <c r="F2" s="3"/>
      <c r="G2" s="3"/>
      <c r="H2" s="3"/>
      <c r="I2" s="3"/>
      <c r="J2" s="3"/>
      <c r="K2" s="3"/>
    </row>
    <row r="3" spans="1:35" x14ac:dyDescent="0.2">
      <c r="A3" s="6"/>
      <c r="O3" s="16" t="s">
        <v>193</v>
      </c>
      <c r="P3" s="16" t="s">
        <v>218</v>
      </c>
    </row>
    <row r="4" spans="1:35" ht="16.25" customHeight="1" x14ac:dyDescent="0.2">
      <c r="A4" s="33" t="s">
        <v>166</v>
      </c>
      <c r="B4" s="33"/>
      <c r="C4" s="33"/>
      <c r="D4" s="33"/>
      <c r="E4" s="33"/>
      <c r="F4" s="33"/>
      <c r="G4" s="33"/>
      <c r="H4" s="33"/>
      <c r="O4" s="16" t="s">
        <v>191</v>
      </c>
      <c r="P4">
        <v>1992</v>
      </c>
      <c r="Q4">
        <v>2001</v>
      </c>
      <c r="R4">
        <v>2003</v>
      </c>
      <c r="S4">
        <v>2004</v>
      </c>
      <c r="T4">
        <v>2005</v>
      </c>
      <c r="U4">
        <v>2006</v>
      </c>
      <c r="V4">
        <v>2007</v>
      </c>
      <c r="W4">
        <v>2008</v>
      </c>
      <c r="X4">
        <v>2010</v>
      </c>
      <c r="Y4">
        <v>2011</v>
      </c>
      <c r="Z4">
        <v>2012</v>
      </c>
      <c r="AA4">
        <v>2013</v>
      </c>
      <c r="AB4">
        <v>2014</v>
      </c>
      <c r="AC4">
        <v>2015</v>
      </c>
      <c r="AD4">
        <v>2016</v>
      </c>
      <c r="AE4">
        <v>2017</v>
      </c>
      <c r="AF4">
        <v>2018</v>
      </c>
      <c r="AG4">
        <v>2019</v>
      </c>
      <c r="AH4">
        <v>2020</v>
      </c>
      <c r="AI4" t="s">
        <v>192</v>
      </c>
    </row>
    <row r="5" spans="1:35" x14ac:dyDescent="0.2">
      <c r="A5" s="33"/>
      <c r="B5" s="33"/>
      <c r="C5" s="33"/>
      <c r="D5" s="33"/>
      <c r="E5" s="33"/>
      <c r="F5" s="33"/>
      <c r="G5" s="33"/>
      <c r="H5" s="33"/>
      <c r="O5" s="17" t="s">
        <v>96</v>
      </c>
      <c r="AA5">
        <v>1</v>
      </c>
      <c r="AH5">
        <v>1</v>
      </c>
      <c r="AI5">
        <v>2</v>
      </c>
    </row>
    <row r="6" spans="1:35" x14ac:dyDescent="0.2">
      <c r="A6" s="33"/>
      <c r="B6" s="33"/>
      <c r="C6" s="33"/>
      <c r="D6" s="33"/>
      <c r="E6" s="33"/>
      <c r="F6" s="33"/>
      <c r="G6" s="33"/>
      <c r="H6" s="33"/>
      <c r="O6" s="17" t="s">
        <v>140</v>
      </c>
      <c r="AF6">
        <v>1</v>
      </c>
      <c r="AI6">
        <v>1</v>
      </c>
    </row>
    <row r="7" spans="1:35" x14ac:dyDescent="0.2">
      <c r="A7" s="8"/>
      <c r="B7" s="8"/>
      <c r="C7" s="8"/>
      <c r="D7" s="8"/>
      <c r="E7" s="8"/>
      <c r="F7" s="8"/>
      <c r="G7" s="8"/>
      <c r="H7" s="8"/>
      <c r="O7" s="17" t="s">
        <v>143</v>
      </c>
      <c r="AH7">
        <v>1</v>
      </c>
      <c r="AI7">
        <v>1</v>
      </c>
    </row>
    <row r="8" spans="1:35" x14ac:dyDescent="0.2">
      <c r="A8" s="33" t="s">
        <v>182</v>
      </c>
      <c r="B8" s="33"/>
      <c r="C8" s="33"/>
      <c r="D8" s="33"/>
      <c r="E8" s="33"/>
      <c r="F8" s="33"/>
      <c r="G8" s="33"/>
      <c r="J8" s="14"/>
      <c r="K8" s="14" t="s">
        <v>176</v>
      </c>
      <c r="O8" s="17" t="s">
        <v>147</v>
      </c>
      <c r="T8">
        <v>1</v>
      </c>
      <c r="AI8">
        <v>1</v>
      </c>
    </row>
    <row r="9" spans="1:35" x14ac:dyDescent="0.2">
      <c r="A9" s="33"/>
      <c r="B9" s="33"/>
      <c r="C9" s="33"/>
      <c r="D9" s="33"/>
      <c r="E9" s="33"/>
      <c r="F9" s="33"/>
      <c r="G9" s="33"/>
      <c r="H9" s="9" t="s">
        <v>219</v>
      </c>
      <c r="O9" s="17" t="s">
        <v>130</v>
      </c>
      <c r="AH9">
        <v>1</v>
      </c>
      <c r="AI9">
        <v>1</v>
      </c>
    </row>
    <row r="10" spans="1:35" x14ac:dyDescent="0.2">
      <c r="O10" s="17" t="s">
        <v>66</v>
      </c>
      <c r="AG10">
        <v>1</v>
      </c>
      <c r="AI10">
        <v>1</v>
      </c>
    </row>
    <row r="11" spans="1:35" x14ac:dyDescent="0.2">
      <c r="A11" s="31" t="s">
        <v>183</v>
      </c>
      <c r="B11" s="31"/>
      <c r="C11" s="31"/>
      <c r="D11" s="31"/>
      <c r="E11" s="31"/>
      <c r="F11" s="31"/>
      <c r="G11" s="31"/>
      <c r="H11" s="31"/>
      <c r="O11" s="17" t="s">
        <v>33</v>
      </c>
      <c r="Y11">
        <v>1</v>
      </c>
      <c r="AB11">
        <v>1</v>
      </c>
      <c r="AD11">
        <v>4</v>
      </c>
      <c r="AE11">
        <v>1</v>
      </c>
      <c r="AF11">
        <v>2</v>
      </c>
      <c r="AG11">
        <v>1</v>
      </c>
      <c r="AI11">
        <v>10</v>
      </c>
    </row>
    <row r="12" spans="1:35" x14ac:dyDescent="0.2">
      <c r="A12" s="31"/>
      <c r="B12" s="31"/>
      <c r="C12" s="31"/>
      <c r="D12" s="31"/>
      <c r="E12" s="31"/>
      <c r="F12" s="31"/>
      <c r="G12" s="31"/>
      <c r="H12" s="31"/>
      <c r="J12" s="14"/>
      <c r="K12" s="14" t="s">
        <v>16</v>
      </c>
      <c r="O12" s="17" t="s">
        <v>93</v>
      </c>
      <c r="R12">
        <v>1</v>
      </c>
      <c r="S12">
        <v>1</v>
      </c>
      <c r="AF12">
        <v>1</v>
      </c>
      <c r="AI12">
        <v>3</v>
      </c>
    </row>
    <row r="13" spans="1:35" x14ac:dyDescent="0.2">
      <c r="A13" s="35" t="s">
        <v>220</v>
      </c>
      <c r="B13" s="36"/>
      <c r="C13" s="36"/>
      <c r="D13" s="36"/>
      <c r="E13" s="36"/>
      <c r="F13" s="36"/>
      <c r="G13" s="36"/>
      <c r="H13" s="37"/>
      <c r="O13" s="17" t="s">
        <v>84</v>
      </c>
      <c r="AE13">
        <v>1</v>
      </c>
      <c r="AI13">
        <v>1</v>
      </c>
    </row>
    <row r="14" spans="1:35" x14ac:dyDescent="0.2">
      <c r="A14" s="38"/>
      <c r="B14" s="39"/>
      <c r="C14" s="39"/>
      <c r="D14" s="39"/>
      <c r="E14" s="39"/>
      <c r="F14" s="39"/>
      <c r="G14" s="39"/>
      <c r="H14" s="40"/>
      <c r="O14" s="17" t="s">
        <v>19</v>
      </c>
      <c r="Q14">
        <v>2</v>
      </c>
      <c r="S14">
        <v>1</v>
      </c>
      <c r="W14">
        <v>1</v>
      </c>
      <c r="X14">
        <v>1</v>
      </c>
      <c r="AA14">
        <v>2</v>
      </c>
      <c r="AB14">
        <v>1</v>
      </c>
      <c r="AD14">
        <v>1</v>
      </c>
      <c r="AE14">
        <v>1</v>
      </c>
      <c r="AF14">
        <v>2</v>
      </c>
      <c r="AG14">
        <v>2</v>
      </c>
      <c r="AH14">
        <v>2</v>
      </c>
      <c r="AI14">
        <v>16</v>
      </c>
    </row>
    <row r="15" spans="1:35" x14ac:dyDescent="0.2">
      <c r="A15" s="38"/>
      <c r="B15" s="39"/>
      <c r="C15" s="39"/>
      <c r="D15" s="39"/>
      <c r="E15" s="39"/>
      <c r="F15" s="39"/>
      <c r="G15" s="39"/>
      <c r="H15" s="40"/>
      <c r="O15" s="17" t="s">
        <v>27</v>
      </c>
      <c r="Z15">
        <v>1</v>
      </c>
      <c r="AA15">
        <v>1</v>
      </c>
      <c r="AC15">
        <v>1</v>
      </c>
      <c r="AE15">
        <v>1</v>
      </c>
      <c r="AF15">
        <v>2</v>
      </c>
      <c r="AG15">
        <v>1</v>
      </c>
      <c r="AH15">
        <v>2</v>
      </c>
      <c r="AI15">
        <v>9</v>
      </c>
    </row>
    <row r="16" spans="1:35" x14ac:dyDescent="0.2">
      <c r="A16" s="41"/>
      <c r="B16" s="42"/>
      <c r="C16" s="42"/>
      <c r="D16" s="42"/>
      <c r="E16" s="42"/>
      <c r="F16" s="42"/>
      <c r="G16" s="42"/>
      <c r="H16" s="43"/>
      <c r="O16" s="17" t="s">
        <v>75</v>
      </c>
      <c r="Z16">
        <v>1</v>
      </c>
      <c r="AF16">
        <v>2</v>
      </c>
      <c r="AH16">
        <v>1</v>
      </c>
      <c r="AI16">
        <v>4</v>
      </c>
    </row>
    <row r="17" spans="1:35" x14ac:dyDescent="0.2">
      <c r="O17" s="17" t="s">
        <v>119</v>
      </c>
      <c r="AF17">
        <v>1</v>
      </c>
      <c r="AI17">
        <v>1</v>
      </c>
    </row>
    <row r="18" spans="1:35" x14ac:dyDescent="0.2">
      <c r="A18" s="31" t="s">
        <v>185</v>
      </c>
      <c r="B18" s="31"/>
      <c r="C18" s="31"/>
      <c r="D18" s="31"/>
      <c r="E18" s="31"/>
      <c r="F18" s="31"/>
      <c r="G18" s="34"/>
      <c r="H18" s="12">
        <f>CORREL(Table1345[Price],Table1345[Year])</f>
        <v>0.70056677405337064</v>
      </c>
      <c r="J18" s="14"/>
      <c r="K18" s="14" t="s">
        <v>16</v>
      </c>
      <c r="O18" s="17" t="s">
        <v>117</v>
      </c>
      <c r="AF18">
        <v>1</v>
      </c>
      <c r="AH18">
        <v>1</v>
      </c>
      <c r="AI18">
        <v>2</v>
      </c>
    </row>
    <row r="19" spans="1:35" x14ac:dyDescent="0.2">
      <c r="A19" s="8"/>
      <c r="B19" s="8"/>
      <c r="C19" s="8"/>
      <c r="D19" s="8"/>
      <c r="E19" s="8"/>
      <c r="F19" s="8"/>
      <c r="G19" s="8"/>
      <c r="H19" s="13"/>
      <c r="O19" s="17" t="s">
        <v>42</v>
      </c>
      <c r="P19">
        <v>1</v>
      </c>
      <c r="U19">
        <v>1</v>
      </c>
      <c r="Z19">
        <v>1</v>
      </c>
      <c r="AD19">
        <v>1</v>
      </c>
      <c r="AE19">
        <v>7</v>
      </c>
      <c r="AF19">
        <v>2</v>
      </c>
      <c r="AG19">
        <v>2</v>
      </c>
      <c r="AH19">
        <v>2</v>
      </c>
      <c r="AI19">
        <v>17</v>
      </c>
    </row>
    <row r="20" spans="1:35" x14ac:dyDescent="0.2">
      <c r="A20" s="8"/>
      <c r="B20" s="8"/>
      <c r="C20" s="8"/>
      <c r="D20" s="8"/>
      <c r="E20" s="8"/>
      <c r="F20" s="8"/>
      <c r="G20" s="8"/>
      <c r="H20" s="13"/>
      <c r="O20" s="17" t="s">
        <v>110</v>
      </c>
      <c r="AC20">
        <v>2</v>
      </c>
      <c r="AD20">
        <v>1</v>
      </c>
      <c r="AI20">
        <v>3</v>
      </c>
    </row>
    <row r="21" spans="1:35" x14ac:dyDescent="0.2">
      <c r="A21" s="31" t="s">
        <v>186</v>
      </c>
      <c r="B21" s="31"/>
      <c r="C21" s="31"/>
      <c r="D21" s="31"/>
      <c r="E21" s="31"/>
      <c r="F21" s="31"/>
      <c r="G21" s="31"/>
      <c r="H21" s="31"/>
      <c r="O21" s="17" t="s">
        <v>106</v>
      </c>
      <c r="AA21">
        <v>1</v>
      </c>
      <c r="AE21">
        <v>1</v>
      </c>
      <c r="AF21">
        <v>2</v>
      </c>
      <c r="AI21">
        <v>4</v>
      </c>
    </row>
    <row r="22" spans="1:35" x14ac:dyDescent="0.2">
      <c r="A22" s="31"/>
      <c r="B22" s="31"/>
      <c r="C22" s="31"/>
      <c r="D22" s="31"/>
      <c r="E22" s="31"/>
      <c r="F22" s="31"/>
      <c r="G22" s="31"/>
      <c r="H22" s="31"/>
      <c r="J22" s="14"/>
      <c r="K22" s="14" t="s">
        <v>17</v>
      </c>
      <c r="O22" s="17" t="s">
        <v>63</v>
      </c>
      <c r="AH22">
        <v>1</v>
      </c>
      <c r="AI22">
        <v>1</v>
      </c>
    </row>
    <row r="23" spans="1:35" x14ac:dyDescent="0.2">
      <c r="A23" s="31"/>
      <c r="B23" s="31"/>
      <c r="C23" s="31"/>
      <c r="D23" s="31"/>
      <c r="E23" s="31"/>
      <c r="F23" s="31"/>
      <c r="G23" s="31"/>
      <c r="H23" s="31"/>
      <c r="O23" s="17" t="s">
        <v>113</v>
      </c>
      <c r="V23">
        <v>1</v>
      </c>
      <c r="AI23">
        <v>1</v>
      </c>
    </row>
    <row r="24" spans="1:35" x14ac:dyDescent="0.2">
      <c r="A24" s="35" t="s">
        <v>245</v>
      </c>
      <c r="B24" s="36"/>
      <c r="C24" s="36"/>
      <c r="D24" s="36"/>
      <c r="E24" s="36"/>
      <c r="F24" s="36"/>
      <c r="G24" s="36"/>
      <c r="H24" s="37"/>
      <c r="O24" s="17" t="s">
        <v>54</v>
      </c>
      <c r="AF24">
        <v>1</v>
      </c>
      <c r="AI24">
        <v>1</v>
      </c>
    </row>
    <row r="25" spans="1:35" x14ac:dyDescent="0.2">
      <c r="A25" s="38"/>
      <c r="B25" s="39"/>
      <c r="C25" s="39"/>
      <c r="D25" s="39"/>
      <c r="E25" s="39"/>
      <c r="F25" s="39"/>
      <c r="G25" s="39"/>
      <c r="H25" s="40"/>
      <c r="O25" s="17" t="s">
        <v>61</v>
      </c>
      <c r="AE25">
        <v>2</v>
      </c>
      <c r="AI25">
        <v>2</v>
      </c>
    </row>
    <row r="26" spans="1:35" x14ac:dyDescent="0.2">
      <c r="A26" s="38"/>
      <c r="B26" s="39"/>
      <c r="C26" s="39"/>
      <c r="D26" s="39"/>
      <c r="E26" s="39"/>
      <c r="F26" s="39"/>
      <c r="G26" s="39"/>
      <c r="H26" s="40"/>
      <c r="O26" s="17" t="s">
        <v>132</v>
      </c>
      <c r="AE26">
        <v>1</v>
      </c>
      <c r="AI26">
        <v>1</v>
      </c>
    </row>
    <row r="27" spans="1:35" x14ac:dyDescent="0.2">
      <c r="A27" s="38"/>
      <c r="B27" s="39"/>
      <c r="C27" s="39"/>
      <c r="D27" s="39"/>
      <c r="E27" s="39"/>
      <c r="F27" s="39"/>
      <c r="G27" s="39"/>
      <c r="H27" s="40"/>
      <c r="O27" s="17" t="s">
        <v>36</v>
      </c>
      <c r="V27">
        <v>1</v>
      </c>
      <c r="W27">
        <v>1</v>
      </c>
      <c r="Y27">
        <v>1</v>
      </c>
      <c r="Z27">
        <v>2</v>
      </c>
      <c r="AA27">
        <v>1</v>
      </c>
      <c r="AB27">
        <v>1</v>
      </c>
      <c r="AD27">
        <v>3</v>
      </c>
      <c r="AE27">
        <v>1</v>
      </c>
      <c r="AG27">
        <v>1</v>
      </c>
      <c r="AI27">
        <v>12</v>
      </c>
    </row>
    <row r="28" spans="1:35" x14ac:dyDescent="0.2">
      <c r="A28" s="41"/>
      <c r="B28" s="42"/>
      <c r="C28" s="42"/>
      <c r="D28" s="42"/>
      <c r="E28" s="42"/>
      <c r="F28" s="42"/>
      <c r="G28" s="42"/>
      <c r="H28" s="43"/>
      <c r="O28" s="17" t="s">
        <v>151</v>
      </c>
      <c r="Y28">
        <v>1</v>
      </c>
      <c r="AI28">
        <v>1</v>
      </c>
    </row>
    <row r="29" spans="1:35" x14ac:dyDescent="0.2">
      <c r="O29" s="17" t="s">
        <v>134</v>
      </c>
      <c r="AC29">
        <v>1</v>
      </c>
      <c r="AG29">
        <v>1</v>
      </c>
      <c r="AH29">
        <v>2</v>
      </c>
      <c r="AI29">
        <v>4</v>
      </c>
    </row>
    <row r="30" spans="1:35" x14ac:dyDescent="0.2">
      <c r="A30" s="31" t="s">
        <v>187</v>
      </c>
      <c r="B30" s="31"/>
      <c r="C30" s="31"/>
      <c r="D30" s="31"/>
      <c r="E30" s="31"/>
      <c r="F30" s="31"/>
      <c r="G30" s="31"/>
      <c r="H30" s="31"/>
      <c r="I30" s="12"/>
      <c r="J30" s="14"/>
      <c r="K30" s="14" t="s">
        <v>17</v>
      </c>
      <c r="O30" s="17" t="s">
        <v>192</v>
      </c>
      <c r="P30">
        <v>1</v>
      </c>
      <c r="Q30">
        <v>2</v>
      </c>
      <c r="R30">
        <v>1</v>
      </c>
      <c r="S30">
        <v>2</v>
      </c>
      <c r="T30">
        <v>1</v>
      </c>
      <c r="U30">
        <v>1</v>
      </c>
      <c r="V30">
        <v>2</v>
      </c>
      <c r="W30">
        <v>2</v>
      </c>
      <c r="X30">
        <v>1</v>
      </c>
      <c r="Y30">
        <v>3</v>
      </c>
      <c r="Z30">
        <v>5</v>
      </c>
      <c r="AA30">
        <v>6</v>
      </c>
      <c r="AB30">
        <v>3</v>
      </c>
      <c r="AC30">
        <v>4</v>
      </c>
      <c r="AD30">
        <v>10</v>
      </c>
      <c r="AE30">
        <v>16</v>
      </c>
      <c r="AF30">
        <v>17</v>
      </c>
      <c r="AG30">
        <v>9</v>
      </c>
      <c r="AH30">
        <v>14</v>
      </c>
      <c r="AI30">
        <v>100</v>
      </c>
    </row>
    <row r="31" spans="1:35" ht="14" customHeight="1" x14ac:dyDescent="0.2">
      <c r="A31" s="31"/>
      <c r="B31" s="31"/>
      <c r="C31" s="31"/>
      <c r="D31" s="31"/>
      <c r="E31" s="31"/>
      <c r="F31" s="31"/>
      <c r="G31" s="31"/>
      <c r="H31" s="31"/>
    </row>
    <row r="32" spans="1:35" ht="14" customHeight="1" x14ac:dyDescent="0.2">
      <c r="A32" s="8"/>
      <c r="B32" s="8"/>
      <c r="C32" s="8"/>
      <c r="D32" s="8"/>
      <c r="E32" s="8"/>
      <c r="F32" s="8"/>
      <c r="G32" s="8"/>
      <c r="H32" s="8"/>
    </row>
    <row r="33" spans="1:13" x14ac:dyDescent="0.2">
      <c r="A33" s="8"/>
      <c r="B33" s="8"/>
      <c r="C33" s="8"/>
      <c r="D33" s="8"/>
      <c r="E33" s="8"/>
      <c r="F33" s="8"/>
      <c r="G33" s="8"/>
      <c r="H33" s="8"/>
    </row>
    <row r="34" spans="1:13" x14ac:dyDescent="0.2">
      <c r="A34" t="s">
        <v>156</v>
      </c>
      <c r="B34" t="s">
        <v>157</v>
      </c>
      <c r="C34" t="s">
        <v>158</v>
      </c>
      <c r="D34" t="s">
        <v>159</v>
      </c>
      <c r="E34" t="s">
        <v>160</v>
      </c>
      <c r="F34" t="s">
        <v>161</v>
      </c>
      <c r="G34" t="s">
        <v>8</v>
      </c>
      <c r="H34" t="s">
        <v>10</v>
      </c>
      <c r="I34" t="s">
        <v>162</v>
      </c>
      <c r="J34" t="s">
        <v>163</v>
      </c>
      <c r="K34" t="s">
        <v>9</v>
      </c>
      <c r="L34" t="s">
        <v>164</v>
      </c>
      <c r="M34" t="s">
        <v>165</v>
      </c>
    </row>
    <row r="35" spans="1:13" x14ac:dyDescent="0.2">
      <c r="A35">
        <v>7316356412</v>
      </c>
      <c r="B35">
        <v>15000</v>
      </c>
      <c r="C35">
        <v>2013</v>
      </c>
      <c r="D35" t="s">
        <v>19</v>
      </c>
      <c r="E35" t="s">
        <v>20</v>
      </c>
      <c r="F35">
        <v>4</v>
      </c>
      <c r="G35" t="s">
        <v>21</v>
      </c>
      <c r="H35" t="s">
        <v>22</v>
      </c>
      <c r="I35">
        <v>128000</v>
      </c>
      <c r="J35" t="s">
        <v>23</v>
      </c>
      <c r="K35" t="s">
        <v>24</v>
      </c>
      <c r="L35" t="s">
        <v>25</v>
      </c>
      <c r="M35" t="s">
        <v>26</v>
      </c>
    </row>
    <row r="36" spans="1:13" x14ac:dyDescent="0.2">
      <c r="A36">
        <v>7316343444</v>
      </c>
      <c r="B36">
        <v>27990</v>
      </c>
      <c r="C36">
        <v>2012</v>
      </c>
      <c r="D36" t="s">
        <v>27</v>
      </c>
      <c r="E36" t="s">
        <v>28</v>
      </c>
      <c r="F36">
        <v>3</v>
      </c>
      <c r="G36" t="s">
        <v>29</v>
      </c>
      <c r="H36" t="s">
        <v>22</v>
      </c>
      <c r="I36">
        <v>68696</v>
      </c>
      <c r="J36" t="s">
        <v>30</v>
      </c>
      <c r="K36" t="s">
        <v>31</v>
      </c>
      <c r="L36" t="s">
        <v>32</v>
      </c>
      <c r="M36" t="s">
        <v>26</v>
      </c>
    </row>
    <row r="37" spans="1:13" x14ac:dyDescent="0.2">
      <c r="A37">
        <v>7316304717</v>
      </c>
      <c r="B37">
        <v>34590</v>
      </c>
      <c r="C37">
        <v>2016</v>
      </c>
      <c r="D37" t="s">
        <v>33</v>
      </c>
      <c r="E37" t="s">
        <v>34</v>
      </c>
      <c r="F37">
        <v>3</v>
      </c>
      <c r="G37" t="s">
        <v>21</v>
      </c>
      <c r="H37" t="s">
        <v>22</v>
      </c>
      <c r="I37">
        <v>29499</v>
      </c>
      <c r="J37" t="s">
        <v>30</v>
      </c>
      <c r="K37" t="s">
        <v>31</v>
      </c>
      <c r="L37" t="s">
        <v>32</v>
      </c>
      <c r="M37" t="s">
        <v>35</v>
      </c>
    </row>
    <row r="38" spans="1:13" x14ac:dyDescent="0.2">
      <c r="A38">
        <v>7316285779</v>
      </c>
      <c r="B38">
        <v>35000</v>
      </c>
      <c r="C38">
        <v>2019</v>
      </c>
      <c r="D38" t="s">
        <v>36</v>
      </c>
      <c r="E38" t="s">
        <v>37</v>
      </c>
      <c r="F38">
        <v>4</v>
      </c>
      <c r="G38" t="s">
        <v>21</v>
      </c>
      <c r="H38" t="s">
        <v>22</v>
      </c>
      <c r="I38">
        <v>43000</v>
      </c>
      <c r="J38" t="s">
        <v>23</v>
      </c>
      <c r="K38" t="s">
        <v>31</v>
      </c>
      <c r="L38" t="s">
        <v>25</v>
      </c>
      <c r="M38" t="s">
        <v>38</v>
      </c>
    </row>
    <row r="39" spans="1:13" x14ac:dyDescent="0.2">
      <c r="A39">
        <v>7316257769</v>
      </c>
      <c r="B39">
        <v>29990</v>
      </c>
      <c r="C39">
        <v>2016</v>
      </c>
      <c r="D39" t="s">
        <v>33</v>
      </c>
      <c r="E39" t="s">
        <v>39</v>
      </c>
      <c r="F39">
        <v>3</v>
      </c>
      <c r="G39" t="s">
        <v>21</v>
      </c>
      <c r="H39" t="s">
        <v>22</v>
      </c>
      <c r="I39">
        <v>17302</v>
      </c>
      <c r="J39" t="s">
        <v>30</v>
      </c>
      <c r="K39" t="s">
        <v>31</v>
      </c>
      <c r="L39" t="s">
        <v>32</v>
      </c>
      <c r="M39" t="s">
        <v>40</v>
      </c>
    </row>
    <row r="40" spans="1:13" x14ac:dyDescent="0.2">
      <c r="A40">
        <v>7316133914</v>
      </c>
      <c r="B40">
        <v>38590</v>
      </c>
      <c r="C40">
        <v>2011</v>
      </c>
      <c r="D40" t="s">
        <v>33</v>
      </c>
      <c r="E40" t="s">
        <v>41</v>
      </c>
      <c r="F40">
        <v>3</v>
      </c>
      <c r="G40" t="s">
        <v>29</v>
      </c>
      <c r="H40" t="s">
        <v>22</v>
      </c>
      <c r="I40">
        <v>30237</v>
      </c>
      <c r="J40" t="s">
        <v>30</v>
      </c>
      <c r="K40" t="s">
        <v>24</v>
      </c>
      <c r="L40" t="s">
        <v>30</v>
      </c>
      <c r="M40" t="s">
        <v>40</v>
      </c>
    </row>
    <row r="41" spans="1:13" x14ac:dyDescent="0.2">
      <c r="A41">
        <v>7316130053</v>
      </c>
      <c r="B41">
        <v>4500</v>
      </c>
      <c r="C41">
        <v>1992</v>
      </c>
      <c r="D41" t="s">
        <v>42</v>
      </c>
      <c r="E41" t="s">
        <v>43</v>
      </c>
      <c r="F41">
        <v>4</v>
      </c>
      <c r="G41" t="s">
        <v>21</v>
      </c>
      <c r="H41" t="s">
        <v>22</v>
      </c>
      <c r="I41">
        <v>192000</v>
      </c>
      <c r="J41" t="s">
        <v>23</v>
      </c>
      <c r="K41" t="s">
        <v>31</v>
      </c>
      <c r="L41" t="s">
        <v>44</v>
      </c>
      <c r="M41" t="s">
        <v>26</v>
      </c>
    </row>
    <row r="42" spans="1:13" x14ac:dyDescent="0.2">
      <c r="A42">
        <v>7315816316</v>
      </c>
      <c r="B42">
        <v>32990</v>
      </c>
      <c r="C42">
        <v>2017</v>
      </c>
      <c r="D42" t="s">
        <v>42</v>
      </c>
      <c r="E42" t="s">
        <v>45</v>
      </c>
      <c r="F42">
        <v>3</v>
      </c>
      <c r="G42" t="s">
        <v>21</v>
      </c>
      <c r="H42" t="s">
        <v>22</v>
      </c>
      <c r="I42">
        <v>30041</v>
      </c>
      <c r="J42" t="s">
        <v>30</v>
      </c>
      <c r="K42" t="s">
        <v>31</v>
      </c>
      <c r="L42" t="s">
        <v>30</v>
      </c>
      <c r="M42" t="s">
        <v>35</v>
      </c>
    </row>
    <row r="43" spans="1:13" x14ac:dyDescent="0.2">
      <c r="A43">
        <v>7315770394</v>
      </c>
      <c r="B43">
        <v>24590</v>
      </c>
      <c r="C43">
        <v>2017</v>
      </c>
      <c r="D43" t="s">
        <v>33</v>
      </c>
      <c r="E43" t="s">
        <v>46</v>
      </c>
      <c r="F43">
        <v>3</v>
      </c>
      <c r="G43" t="s">
        <v>21</v>
      </c>
      <c r="H43" t="s">
        <v>22</v>
      </c>
      <c r="I43">
        <v>40784</v>
      </c>
      <c r="J43" t="s">
        <v>30</v>
      </c>
      <c r="K43" t="s">
        <v>31</v>
      </c>
      <c r="L43" t="s">
        <v>32</v>
      </c>
      <c r="M43" t="s">
        <v>47</v>
      </c>
    </row>
    <row r="44" spans="1:13" x14ac:dyDescent="0.2">
      <c r="A44">
        <v>7315756348</v>
      </c>
      <c r="B44">
        <v>30990</v>
      </c>
      <c r="C44">
        <v>2016</v>
      </c>
      <c r="D44" t="s">
        <v>33</v>
      </c>
      <c r="E44" t="s">
        <v>48</v>
      </c>
      <c r="F44">
        <v>3</v>
      </c>
      <c r="G44" t="s">
        <v>49</v>
      </c>
      <c r="H44" t="s">
        <v>30</v>
      </c>
      <c r="I44">
        <v>34940</v>
      </c>
      <c r="J44" t="s">
        <v>30</v>
      </c>
      <c r="K44" t="s">
        <v>31</v>
      </c>
      <c r="L44" t="s">
        <v>32</v>
      </c>
      <c r="M44" t="s">
        <v>50</v>
      </c>
    </row>
    <row r="45" spans="1:13" x14ac:dyDescent="0.2">
      <c r="A45">
        <v>7315715960</v>
      </c>
      <c r="B45">
        <v>27990</v>
      </c>
      <c r="C45">
        <v>2014</v>
      </c>
      <c r="D45" t="s">
        <v>36</v>
      </c>
      <c r="E45" t="s">
        <v>51</v>
      </c>
      <c r="F45">
        <v>3</v>
      </c>
      <c r="G45" t="s">
        <v>49</v>
      </c>
      <c r="H45" t="s">
        <v>30</v>
      </c>
      <c r="I45">
        <v>17805</v>
      </c>
      <c r="J45" t="s">
        <v>30</v>
      </c>
      <c r="K45" t="s">
        <v>31</v>
      </c>
      <c r="L45" t="s">
        <v>32</v>
      </c>
      <c r="M45" t="s">
        <v>40</v>
      </c>
    </row>
    <row r="46" spans="1:13" x14ac:dyDescent="0.2">
      <c r="A46">
        <v>7315379459</v>
      </c>
      <c r="B46">
        <v>37990</v>
      </c>
      <c r="C46">
        <v>2016</v>
      </c>
      <c r="D46" t="s">
        <v>33</v>
      </c>
      <c r="E46" t="s">
        <v>52</v>
      </c>
      <c r="F46">
        <v>3</v>
      </c>
      <c r="G46" t="s">
        <v>29</v>
      </c>
      <c r="H46" t="s">
        <v>22</v>
      </c>
      <c r="I46">
        <v>9704</v>
      </c>
      <c r="J46" t="s">
        <v>30</v>
      </c>
      <c r="K46" t="s">
        <v>24</v>
      </c>
      <c r="L46" t="s">
        <v>53</v>
      </c>
      <c r="M46" t="s">
        <v>40</v>
      </c>
    </row>
    <row r="47" spans="1:13" x14ac:dyDescent="0.2">
      <c r="A47">
        <v>7315270785</v>
      </c>
      <c r="B47">
        <v>27990</v>
      </c>
      <c r="C47">
        <v>2018</v>
      </c>
      <c r="D47" t="s">
        <v>54</v>
      </c>
      <c r="E47" t="s">
        <v>55</v>
      </c>
      <c r="F47">
        <v>3</v>
      </c>
      <c r="G47" t="s">
        <v>21</v>
      </c>
      <c r="H47" t="s">
        <v>22</v>
      </c>
      <c r="I47">
        <v>37332</v>
      </c>
      <c r="J47" t="s">
        <v>30</v>
      </c>
      <c r="K47" t="s">
        <v>31</v>
      </c>
      <c r="L47" t="s">
        <v>32</v>
      </c>
      <c r="M47" t="s">
        <v>35</v>
      </c>
    </row>
    <row r="48" spans="1:13" x14ac:dyDescent="0.2">
      <c r="A48">
        <v>7314910156</v>
      </c>
      <c r="B48">
        <v>34590</v>
      </c>
      <c r="C48">
        <v>2018</v>
      </c>
      <c r="D48" t="s">
        <v>19</v>
      </c>
      <c r="E48" t="s">
        <v>56</v>
      </c>
      <c r="F48">
        <v>3</v>
      </c>
      <c r="G48" t="s">
        <v>21</v>
      </c>
      <c r="H48" t="s">
        <v>22</v>
      </c>
      <c r="I48">
        <v>20856</v>
      </c>
      <c r="J48" t="s">
        <v>30</v>
      </c>
      <c r="K48" t="s">
        <v>24</v>
      </c>
      <c r="L48" t="s">
        <v>32</v>
      </c>
      <c r="M48" t="s">
        <v>47</v>
      </c>
    </row>
    <row r="49" spans="1:13" x14ac:dyDescent="0.2">
      <c r="A49">
        <v>7314854462</v>
      </c>
      <c r="B49">
        <v>30590</v>
      </c>
      <c r="C49">
        <v>2016</v>
      </c>
      <c r="D49" t="s">
        <v>36</v>
      </c>
      <c r="E49" t="s">
        <v>57</v>
      </c>
      <c r="F49">
        <v>3</v>
      </c>
      <c r="G49" t="s">
        <v>49</v>
      </c>
      <c r="H49" t="s">
        <v>30</v>
      </c>
      <c r="I49">
        <v>30176</v>
      </c>
      <c r="J49" t="s">
        <v>30</v>
      </c>
      <c r="K49" t="s">
        <v>31</v>
      </c>
      <c r="L49" t="s">
        <v>32</v>
      </c>
      <c r="M49" t="s">
        <v>40</v>
      </c>
    </row>
    <row r="50" spans="1:13" x14ac:dyDescent="0.2">
      <c r="A50">
        <v>7314811916</v>
      </c>
      <c r="B50">
        <v>32990</v>
      </c>
      <c r="C50">
        <v>2020</v>
      </c>
      <c r="D50" t="s">
        <v>42</v>
      </c>
      <c r="E50" t="s">
        <v>58</v>
      </c>
      <c r="F50">
        <v>3</v>
      </c>
      <c r="G50" t="s">
        <v>29</v>
      </c>
      <c r="H50" t="s">
        <v>22</v>
      </c>
      <c r="I50">
        <v>20581</v>
      </c>
      <c r="J50" t="s">
        <v>30</v>
      </c>
      <c r="K50" t="s">
        <v>31</v>
      </c>
      <c r="L50" t="s">
        <v>59</v>
      </c>
      <c r="M50" t="s">
        <v>35</v>
      </c>
    </row>
    <row r="51" spans="1:13" x14ac:dyDescent="0.2">
      <c r="A51">
        <v>7314811909</v>
      </c>
      <c r="B51">
        <v>38990</v>
      </c>
      <c r="C51">
        <v>2020</v>
      </c>
      <c r="D51" t="s">
        <v>19</v>
      </c>
      <c r="E51" t="s">
        <v>60</v>
      </c>
      <c r="F51">
        <v>3</v>
      </c>
      <c r="G51" t="s">
        <v>21</v>
      </c>
      <c r="H51" t="s">
        <v>22</v>
      </c>
      <c r="I51">
        <v>12231</v>
      </c>
      <c r="J51" t="s">
        <v>30</v>
      </c>
      <c r="K51" t="s">
        <v>31</v>
      </c>
      <c r="L51" t="s">
        <v>32</v>
      </c>
      <c r="M51" t="s">
        <v>47</v>
      </c>
    </row>
    <row r="52" spans="1:13" x14ac:dyDescent="0.2">
      <c r="A52">
        <v>7314584296</v>
      </c>
      <c r="B52">
        <v>22590</v>
      </c>
      <c r="C52">
        <v>2017</v>
      </c>
      <c r="D52" t="s">
        <v>61</v>
      </c>
      <c r="E52" t="s">
        <v>62</v>
      </c>
      <c r="F52">
        <v>3</v>
      </c>
      <c r="G52" t="s">
        <v>29</v>
      </c>
      <c r="H52" t="s">
        <v>22</v>
      </c>
      <c r="I52">
        <v>39508</v>
      </c>
      <c r="J52" t="s">
        <v>30</v>
      </c>
      <c r="K52" t="s">
        <v>24</v>
      </c>
      <c r="L52" t="s">
        <v>32</v>
      </c>
      <c r="M52" t="s">
        <v>47</v>
      </c>
    </row>
    <row r="53" spans="1:13" x14ac:dyDescent="0.2">
      <c r="A53">
        <v>7314584315</v>
      </c>
      <c r="B53">
        <v>31590</v>
      </c>
      <c r="C53">
        <v>2020</v>
      </c>
      <c r="D53" t="s">
        <v>63</v>
      </c>
      <c r="E53" t="s">
        <v>64</v>
      </c>
      <c r="F53">
        <v>3</v>
      </c>
      <c r="G53" t="s">
        <v>49</v>
      </c>
      <c r="H53" t="s">
        <v>22</v>
      </c>
      <c r="I53">
        <v>2195</v>
      </c>
      <c r="J53" t="s">
        <v>30</v>
      </c>
      <c r="K53" t="s">
        <v>24</v>
      </c>
      <c r="L53" t="s">
        <v>30</v>
      </c>
      <c r="M53" t="s">
        <v>40</v>
      </c>
    </row>
    <row r="54" spans="1:13" x14ac:dyDescent="0.2">
      <c r="A54">
        <v>7314584322</v>
      </c>
      <c r="B54">
        <v>27990</v>
      </c>
      <c r="C54">
        <v>2020</v>
      </c>
      <c r="D54" t="s">
        <v>19</v>
      </c>
      <c r="E54" t="s">
        <v>65</v>
      </c>
      <c r="F54">
        <v>3</v>
      </c>
      <c r="G54" t="s">
        <v>49</v>
      </c>
      <c r="H54" t="s">
        <v>22</v>
      </c>
      <c r="I54">
        <v>10688</v>
      </c>
      <c r="J54" t="s">
        <v>30</v>
      </c>
      <c r="K54" t="s">
        <v>31</v>
      </c>
      <c r="L54" t="s">
        <v>32</v>
      </c>
      <c r="M54" t="s">
        <v>47</v>
      </c>
    </row>
    <row r="55" spans="1:13" x14ac:dyDescent="0.2">
      <c r="A55">
        <v>7314584291</v>
      </c>
      <c r="B55">
        <v>31590</v>
      </c>
      <c r="C55">
        <v>2019</v>
      </c>
      <c r="D55" t="s">
        <v>66</v>
      </c>
      <c r="E55" t="s">
        <v>67</v>
      </c>
      <c r="F55">
        <v>3</v>
      </c>
      <c r="G55" t="s">
        <v>49</v>
      </c>
      <c r="H55" t="s">
        <v>30</v>
      </c>
      <c r="I55">
        <v>12102</v>
      </c>
      <c r="J55" t="s">
        <v>30</v>
      </c>
      <c r="K55" t="s">
        <v>68</v>
      </c>
      <c r="L55" t="s">
        <v>69</v>
      </c>
      <c r="M55" t="s">
        <v>26</v>
      </c>
    </row>
    <row r="56" spans="1:13" x14ac:dyDescent="0.2">
      <c r="A56">
        <v>7314560853</v>
      </c>
      <c r="B56">
        <v>19900</v>
      </c>
      <c r="C56">
        <v>2004</v>
      </c>
      <c r="D56" t="s">
        <v>19</v>
      </c>
      <c r="E56" t="s">
        <v>70</v>
      </c>
      <c r="F56">
        <v>3</v>
      </c>
      <c r="G56" t="s">
        <v>29</v>
      </c>
      <c r="H56" t="s">
        <v>71</v>
      </c>
      <c r="I56">
        <v>88000</v>
      </c>
      <c r="J56" t="s">
        <v>23</v>
      </c>
      <c r="K56" t="s">
        <v>31</v>
      </c>
      <c r="L56" t="s">
        <v>32</v>
      </c>
      <c r="M56" t="s">
        <v>50</v>
      </c>
    </row>
    <row r="57" spans="1:13" x14ac:dyDescent="0.2">
      <c r="A57">
        <v>7313857831</v>
      </c>
      <c r="B57">
        <v>16590</v>
      </c>
      <c r="C57">
        <v>2016</v>
      </c>
      <c r="D57" t="s">
        <v>42</v>
      </c>
      <c r="E57" t="s">
        <v>72</v>
      </c>
      <c r="F57">
        <v>3</v>
      </c>
      <c r="G57" t="s">
        <v>49</v>
      </c>
      <c r="H57" t="s">
        <v>22</v>
      </c>
      <c r="I57">
        <v>35835</v>
      </c>
      <c r="J57" t="s">
        <v>30</v>
      </c>
      <c r="K57" t="s">
        <v>31</v>
      </c>
      <c r="L57" t="s">
        <v>30</v>
      </c>
      <c r="M57" t="s">
        <v>40</v>
      </c>
    </row>
    <row r="58" spans="1:13" x14ac:dyDescent="0.2">
      <c r="A58">
        <v>7313857767</v>
      </c>
      <c r="B58">
        <v>26990</v>
      </c>
      <c r="C58">
        <v>2016</v>
      </c>
      <c r="D58" t="s">
        <v>19</v>
      </c>
      <c r="E58" t="s">
        <v>73</v>
      </c>
      <c r="F58">
        <v>3</v>
      </c>
      <c r="G58" t="s">
        <v>21</v>
      </c>
      <c r="H58" t="s">
        <v>22</v>
      </c>
      <c r="I58">
        <v>14230</v>
      </c>
      <c r="J58" t="s">
        <v>30</v>
      </c>
      <c r="K58" t="s">
        <v>31</v>
      </c>
      <c r="L58" t="s">
        <v>32</v>
      </c>
      <c r="M58" t="s">
        <v>26</v>
      </c>
    </row>
    <row r="59" spans="1:13" x14ac:dyDescent="0.2">
      <c r="A59">
        <v>7313857701</v>
      </c>
      <c r="B59">
        <v>25590</v>
      </c>
      <c r="C59">
        <v>2015</v>
      </c>
      <c r="D59" t="s">
        <v>27</v>
      </c>
      <c r="E59" t="s">
        <v>74</v>
      </c>
      <c r="F59">
        <v>3</v>
      </c>
      <c r="G59" t="s">
        <v>21</v>
      </c>
      <c r="H59" t="s">
        <v>30</v>
      </c>
      <c r="I59">
        <v>35290</v>
      </c>
      <c r="J59" t="s">
        <v>30</v>
      </c>
      <c r="K59" t="s">
        <v>31</v>
      </c>
      <c r="L59" t="s">
        <v>32</v>
      </c>
      <c r="M59" t="s">
        <v>47</v>
      </c>
    </row>
    <row r="60" spans="1:13" x14ac:dyDescent="0.2">
      <c r="A60">
        <v>7313406529</v>
      </c>
      <c r="B60">
        <v>14000</v>
      </c>
      <c r="C60">
        <v>2012</v>
      </c>
      <c r="D60" t="s">
        <v>75</v>
      </c>
      <c r="E60" t="s">
        <v>76</v>
      </c>
      <c r="F60">
        <v>4</v>
      </c>
      <c r="G60" t="s">
        <v>21</v>
      </c>
      <c r="H60" t="s">
        <v>22</v>
      </c>
      <c r="I60">
        <v>95000</v>
      </c>
      <c r="J60" t="s">
        <v>23</v>
      </c>
      <c r="K60" t="s">
        <v>68</v>
      </c>
      <c r="L60" t="s">
        <v>77</v>
      </c>
      <c r="M60" t="s">
        <v>35</v>
      </c>
    </row>
    <row r="61" spans="1:13" x14ac:dyDescent="0.2">
      <c r="A61">
        <v>7313319521</v>
      </c>
      <c r="B61">
        <v>34990</v>
      </c>
      <c r="C61">
        <v>2018</v>
      </c>
      <c r="D61" t="s">
        <v>19</v>
      </c>
      <c r="E61" t="s">
        <v>78</v>
      </c>
      <c r="F61">
        <v>3</v>
      </c>
      <c r="G61" t="s">
        <v>29</v>
      </c>
      <c r="H61" t="s">
        <v>22</v>
      </c>
      <c r="I61">
        <v>18650</v>
      </c>
      <c r="J61" t="s">
        <v>30</v>
      </c>
      <c r="K61" t="s">
        <v>24</v>
      </c>
      <c r="L61" t="s">
        <v>30</v>
      </c>
      <c r="M61" t="s">
        <v>26</v>
      </c>
    </row>
    <row r="62" spans="1:13" x14ac:dyDescent="0.2">
      <c r="A62">
        <v>7312847466</v>
      </c>
      <c r="B62">
        <v>22500</v>
      </c>
      <c r="C62">
        <v>2001</v>
      </c>
      <c r="D62" t="s">
        <v>19</v>
      </c>
      <c r="E62" t="s">
        <v>79</v>
      </c>
      <c r="F62">
        <v>3</v>
      </c>
      <c r="G62" t="s">
        <v>29</v>
      </c>
      <c r="H62" t="s">
        <v>71</v>
      </c>
      <c r="I62">
        <v>144700</v>
      </c>
      <c r="J62" t="s">
        <v>80</v>
      </c>
      <c r="K62" t="s">
        <v>24</v>
      </c>
      <c r="L62" t="s">
        <v>25</v>
      </c>
      <c r="M62" t="s">
        <v>47</v>
      </c>
    </row>
    <row r="63" spans="1:13" x14ac:dyDescent="0.2">
      <c r="A63">
        <v>7312799035</v>
      </c>
      <c r="B63">
        <v>31990</v>
      </c>
      <c r="C63">
        <v>2013</v>
      </c>
      <c r="D63" t="s">
        <v>36</v>
      </c>
      <c r="E63" t="s">
        <v>81</v>
      </c>
      <c r="F63">
        <v>3</v>
      </c>
      <c r="G63" t="s">
        <v>29</v>
      </c>
      <c r="H63" t="s">
        <v>22</v>
      </c>
      <c r="I63">
        <v>55068</v>
      </c>
      <c r="J63" t="s">
        <v>30</v>
      </c>
      <c r="K63" t="s">
        <v>31</v>
      </c>
      <c r="L63" t="s">
        <v>32</v>
      </c>
      <c r="M63" t="s">
        <v>38</v>
      </c>
    </row>
    <row r="64" spans="1:13" x14ac:dyDescent="0.2">
      <c r="A64">
        <v>7312754093</v>
      </c>
      <c r="B64">
        <v>29990</v>
      </c>
      <c r="C64">
        <v>2014</v>
      </c>
      <c r="D64" t="s">
        <v>33</v>
      </c>
      <c r="E64" t="s">
        <v>34</v>
      </c>
      <c r="F64">
        <v>3</v>
      </c>
      <c r="G64" t="s">
        <v>29</v>
      </c>
      <c r="H64" t="s">
        <v>22</v>
      </c>
      <c r="I64">
        <v>26129</v>
      </c>
      <c r="J64" t="s">
        <v>30</v>
      </c>
      <c r="K64" t="s">
        <v>31</v>
      </c>
      <c r="L64" t="s">
        <v>32</v>
      </c>
      <c r="M64" t="s">
        <v>82</v>
      </c>
    </row>
    <row r="65" spans="1:13" x14ac:dyDescent="0.2">
      <c r="A65">
        <v>7312313815</v>
      </c>
      <c r="B65">
        <v>33990</v>
      </c>
      <c r="C65">
        <v>2017</v>
      </c>
      <c r="D65" t="s">
        <v>42</v>
      </c>
      <c r="E65" t="s">
        <v>83</v>
      </c>
      <c r="F65">
        <v>3</v>
      </c>
      <c r="G65" t="s">
        <v>21</v>
      </c>
      <c r="H65" t="s">
        <v>30</v>
      </c>
      <c r="I65">
        <v>34152</v>
      </c>
      <c r="J65" t="s">
        <v>30</v>
      </c>
      <c r="K65" t="s">
        <v>31</v>
      </c>
      <c r="L65" t="s">
        <v>59</v>
      </c>
      <c r="M65" t="s">
        <v>47</v>
      </c>
    </row>
    <row r="66" spans="1:13" x14ac:dyDescent="0.2">
      <c r="A66">
        <v>7312144944</v>
      </c>
      <c r="B66">
        <v>15000</v>
      </c>
      <c r="C66">
        <v>2017</v>
      </c>
      <c r="D66" t="s">
        <v>84</v>
      </c>
      <c r="E66" t="s">
        <v>85</v>
      </c>
      <c r="F66">
        <v>4</v>
      </c>
      <c r="G66" t="s">
        <v>29</v>
      </c>
      <c r="H66" t="s">
        <v>22</v>
      </c>
      <c r="I66">
        <v>90000</v>
      </c>
      <c r="J66" t="s">
        <v>23</v>
      </c>
      <c r="K66" t="s">
        <v>24</v>
      </c>
      <c r="L66" t="s">
        <v>86</v>
      </c>
      <c r="M66" t="s">
        <v>38</v>
      </c>
    </row>
    <row r="67" spans="1:13" x14ac:dyDescent="0.2">
      <c r="A67">
        <v>7311960895</v>
      </c>
      <c r="B67">
        <v>26590</v>
      </c>
      <c r="C67">
        <v>2020</v>
      </c>
      <c r="D67" t="s">
        <v>75</v>
      </c>
      <c r="E67" t="s">
        <v>87</v>
      </c>
      <c r="F67">
        <v>3</v>
      </c>
      <c r="G67" t="s">
        <v>49</v>
      </c>
      <c r="H67" t="s">
        <v>22</v>
      </c>
      <c r="I67">
        <v>9954</v>
      </c>
      <c r="J67" t="s">
        <v>30</v>
      </c>
      <c r="K67" t="s">
        <v>68</v>
      </c>
      <c r="L67" t="s">
        <v>53</v>
      </c>
      <c r="M67" t="s">
        <v>35</v>
      </c>
    </row>
    <row r="68" spans="1:13" x14ac:dyDescent="0.2">
      <c r="A68">
        <v>7311818339</v>
      </c>
      <c r="B68">
        <v>18590</v>
      </c>
      <c r="C68">
        <v>2018</v>
      </c>
      <c r="D68" t="s">
        <v>75</v>
      </c>
      <c r="E68" t="s">
        <v>88</v>
      </c>
      <c r="F68">
        <v>3</v>
      </c>
      <c r="G68" t="s">
        <v>49</v>
      </c>
      <c r="H68" t="s">
        <v>22</v>
      </c>
      <c r="I68">
        <v>28942</v>
      </c>
      <c r="J68" t="s">
        <v>30</v>
      </c>
      <c r="K68" t="s">
        <v>68</v>
      </c>
      <c r="L68" t="s">
        <v>86</v>
      </c>
      <c r="M68" t="s">
        <v>47</v>
      </c>
    </row>
    <row r="69" spans="1:13" x14ac:dyDescent="0.2">
      <c r="A69">
        <v>7311818189</v>
      </c>
      <c r="B69">
        <v>29590</v>
      </c>
      <c r="C69">
        <v>2017</v>
      </c>
      <c r="D69" t="s">
        <v>19</v>
      </c>
      <c r="E69" t="s">
        <v>89</v>
      </c>
      <c r="F69">
        <v>3</v>
      </c>
      <c r="G69" t="s">
        <v>21</v>
      </c>
      <c r="H69" t="s">
        <v>22</v>
      </c>
      <c r="I69">
        <v>70760</v>
      </c>
      <c r="J69" t="s">
        <v>30</v>
      </c>
      <c r="K69" t="s">
        <v>31</v>
      </c>
      <c r="L69" t="s">
        <v>59</v>
      </c>
      <c r="M69" t="s">
        <v>50</v>
      </c>
    </row>
    <row r="70" spans="1:13" x14ac:dyDescent="0.2">
      <c r="A70">
        <v>7311818157</v>
      </c>
      <c r="B70">
        <v>21590</v>
      </c>
      <c r="C70">
        <v>2018</v>
      </c>
      <c r="D70" t="s">
        <v>75</v>
      </c>
      <c r="E70" t="s">
        <v>90</v>
      </c>
      <c r="F70">
        <v>3</v>
      </c>
      <c r="G70" t="s">
        <v>49</v>
      </c>
      <c r="H70" t="s">
        <v>22</v>
      </c>
      <c r="I70">
        <v>7885</v>
      </c>
      <c r="J70" t="s">
        <v>30</v>
      </c>
      <c r="K70" t="s">
        <v>68</v>
      </c>
      <c r="L70" t="s">
        <v>86</v>
      </c>
      <c r="M70" t="s">
        <v>35</v>
      </c>
    </row>
    <row r="71" spans="1:13" x14ac:dyDescent="0.2">
      <c r="A71">
        <v>7311409434</v>
      </c>
      <c r="B71">
        <v>22590</v>
      </c>
      <c r="C71">
        <v>2013</v>
      </c>
      <c r="D71" t="s">
        <v>19</v>
      </c>
      <c r="E71" t="s">
        <v>56</v>
      </c>
      <c r="F71">
        <v>3</v>
      </c>
      <c r="G71" t="s">
        <v>21</v>
      </c>
      <c r="H71" t="s">
        <v>30</v>
      </c>
      <c r="I71">
        <v>14169</v>
      </c>
      <c r="J71" t="s">
        <v>30</v>
      </c>
      <c r="K71" t="s">
        <v>31</v>
      </c>
      <c r="L71" t="s">
        <v>32</v>
      </c>
      <c r="M71" t="s">
        <v>35</v>
      </c>
    </row>
    <row r="72" spans="1:13" x14ac:dyDescent="0.2">
      <c r="A72">
        <v>7311351407</v>
      </c>
      <c r="B72">
        <v>33990</v>
      </c>
      <c r="C72">
        <v>2020</v>
      </c>
      <c r="D72" t="s">
        <v>42</v>
      </c>
      <c r="E72" t="s">
        <v>58</v>
      </c>
      <c r="F72">
        <v>3</v>
      </c>
      <c r="G72" t="s">
        <v>21</v>
      </c>
      <c r="H72" t="s">
        <v>22</v>
      </c>
      <c r="I72">
        <v>9859</v>
      </c>
      <c r="J72" t="s">
        <v>30</v>
      </c>
      <c r="K72" t="s">
        <v>31</v>
      </c>
      <c r="L72" t="s">
        <v>30</v>
      </c>
      <c r="M72" t="s">
        <v>40</v>
      </c>
    </row>
    <row r="73" spans="1:13" x14ac:dyDescent="0.2">
      <c r="A73">
        <v>7311327726</v>
      </c>
      <c r="B73">
        <v>29990</v>
      </c>
      <c r="C73">
        <v>2012</v>
      </c>
      <c r="D73" t="s">
        <v>36</v>
      </c>
      <c r="E73" t="s">
        <v>91</v>
      </c>
      <c r="F73">
        <v>3</v>
      </c>
      <c r="G73" t="s">
        <v>21</v>
      </c>
      <c r="H73" t="s">
        <v>22</v>
      </c>
      <c r="I73">
        <v>43182</v>
      </c>
      <c r="J73" t="s">
        <v>30</v>
      </c>
      <c r="K73" t="s">
        <v>31</v>
      </c>
      <c r="L73" t="s">
        <v>32</v>
      </c>
      <c r="M73" t="s">
        <v>47</v>
      </c>
    </row>
    <row r="74" spans="1:13" x14ac:dyDescent="0.2">
      <c r="A74">
        <v>7311310782</v>
      </c>
      <c r="B74">
        <v>37590</v>
      </c>
      <c r="C74">
        <v>2019</v>
      </c>
      <c r="D74" t="s">
        <v>19</v>
      </c>
      <c r="E74" t="s">
        <v>92</v>
      </c>
      <c r="F74">
        <v>3</v>
      </c>
      <c r="G74" t="s">
        <v>21</v>
      </c>
      <c r="H74" t="s">
        <v>22</v>
      </c>
      <c r="I74">
        <v>8663</v>
      </c>
      <c r="J74" t="s">
        <v>30</v>
      </c>
      <c r="K74" t="s">
        <v>31</v>
      </c>
      <c r="L74" t="s">
        <v>32</v>
      </c>
      <c r="M74" t="s">
        <v>26</v>
      </c>
    </row>
    <row r="75" spans="1:13" x14ac:dyDescent="0.2">
      <c r="A75">
        <v>7310644616</v>
      </c>
      <c r="B75">
        <v>3000</v>
      </c>
      <c r="C75">
        <v>2004</v>
      </c>
      <c r="D75" t="s">
        <v>93</v>
      </c>
      <c r="E75" t="s">
        <v>94</v>
      </c>
      <c r="F75">
        <v>3</v>
      </c>
      <c r="G75" t="s">
        <v>21</v>
      </c>
      <c r="H75" t="s">
        <v>22</v>
      </c>
      <c r="I75">
        <v>176144</v>
      </c>
      <c r="J75" t="s">
        <v>23</v>
      </c>
      <c r="K75" t="s">
        <v>68</v>
      </c>
      <c r="L75" t="s">
        <v>77</v>
      </c>
      <c r="M75" t="s">
        <v>35</v>
      </c>
    </row>
    <row r="76" spans="1:13" x14ac:dyDescent="0.2">
      <c r="A76">
        <v>7309271279</v>
      </c>
      <c r="B76">
        <v>15990</v>
      </c>
      <c r="C76">
        <v>2016</v>
      </c>
      <c r="D76" t="s">
        <v>36</v>
      </c>
      <c r="E76" t="s">
        <v>95</v>
      </c>
      <c r="F76">
        <v>3</v>
      </c>
      <c r="G76" t="s">
        <v>49</v>
      </c>
      <c r="H76" t="s">
        <v>22</v>
      </c>
      <c r="I76">
        <v>29652</v>
      </c>
      <c r="J76" t="s">
        <v>30</v>
      </c>
      <c r="K76" t="s">
        <v>68</v>
      </c>
      <c r="L76" t="s">
        <v>69</v>
      </c>
      <c r="M76" t="s">
        <v>50</v>
      </c>
    </row>
    <row r="77" spans="1:13" x14ac:dyDescent="0.2">
      <c r="A77">
        <v>7309271051</v>
      </c>
      <c r="B77">
        <v>20590</v>
      </c>
      <c r="C77">
        <v>2013</v>
      </c>
      <c r="D77" t="s">
        <v>96</v>
      </c>
      <c r="E77" t="s">
        <v>97</v>
      </c>
      <c r="F77">
        <v>3</v>
      </c>
      <c r="G77" t="s">
        <v>21</v>
      </c>
      <c r="H77" t="s">
        <v>22</v>
      </c>
      <c r="I77">
        <v>77087</v>
      </c>
      <c r="J77" t="s">
        <v>30</v>
      </c>
      <c r="K77" t="s">
        <v>68</v>
      </c>
      <c r="L77" t="s">
        <v>30</v>
      </c>
      <c r="M77" t="s">
        <v>35</v>
      </c>
    </row>
    <row r="78" spans="1:13" x14ac:dyDescent="0.2">
      <c r="A78">
        <v>7308779719</v>
      </c>
      <c r="B78">
        <v>33990</v>
      </c>
      <c r="C78">
        <v>2017</v>
      </c>
      <c r="D78" t="s">
        <v>61</v>
      </c>
      <c r="E78" t="s">
        <v>98</v>
      </c>
      <c r="F78">
        <v>3</v>
      </c>
      <c r="G78" t="s">
        <v>29</v>
      </c>
      <c r="H78" t="s">
        <v>22</v>
      </c>
      <c r="I78">
        <v>17033</v>
      </c>
      <c r="J78" t="s">
        <v>30</v>
      </c>
      <c r="K78" t="s">
        <v>31</v>
      </c>
      <c r="L78" t="s">
        <v>32</v>
      </c>
      <c r="M78" t="s">
        <v>50</v>
      </c>
    </row>
    <row r="79" spans="1:13" x14ac:dyDescent="0.2">
      <c r="A79">
        <v>7308779686</v>
      </c>
      <c r="B79">
        <v>36590</v>
      </c>
      <c r="C79">
        <v>2019</v>
      </c>
      <c r="D79" t="s">
        <v>27</v>
      </c>
      <c r="E79" t="s">
        <v>99</v>
      </c>
      <c r="F79">
        <v>3</v>
      </c>
      <c r="G79" t="s">
        <v>29</v>
      </c>
      <c r="H79" t="s">
        <v>22</v>
      </c>
      <c r="I79">
        <v>14222</v>
      </c>
      <c r="J79" t="s">
        <v>30</v>
      </c>
      <c r="K79" t="s">
        <v>31</v>
      </c>
      <c r="L79" t="s">
        <v>32</v>
      </c>
      <c r="M79" t="s">
        <v>50</v>
      </c>
    </row>
    <row r="80" spans="1:13" x14ac:dyDescent="0.2">
      <c r="A80">
        <v>7308745779</v>
      </c>
      <c r="B80">
        <v>29590</v>
      </c>
      <c r="C80">
        <v>2013</v>
      </c>
      <c r="D80" t="s">
        <v>27</v>
      </c>
      <c r="E80" t="s">
        <v>100</v>
      </c>
      <c r="F80">
        <v>3</v>
      </c>
      <c r="G80" t="s">
        <v>29</v>
      </c>
      <c r="H80" t="s">
        <v>22</v>
      </c>
      <c r="I80">
        <v>37888</v>
      </c>
      <c r="J80" t="s">
        <v>30</v>
      </c>
      <c r="K80" t="s">
        <v>31</v>
      </c>
      <c r="L80" t="s">
        <v>32</v>
      </c>
      <c r="M80" t="s">
        <v>35</v>
      </c>
    </row>
    <row r="81" spans="1:13" x14ac:dyDescent="0.2">
      <c r="A81">
        <v>7308730136</v>
      </c>
      <c r="B81">
        <v>40590</v>
      </c>
      <c r="C81">
        <v>2019</v>
      </c>
      <c r="D81" t="s">
        <v>19</v>
      </c>
      <c r="E81" t="s">
        <v>101</v>
      </c>
      <c r="F81">
        <v>3</v>
      </c>
      <c r="G81" t="s">
        <v>29</v>
      </c>
      <c r="H81" t="s">
        <v>30</v>
      </c>
      <c r="I81">
        <v>9313</v>
      </c>
      <c r="J81" t="s">
        <v>30</v>
      </c>
      <c r="K81" t="s">
        <v>31</v>
      </c>
      <c r="L81" t="s">
        <v>32</v>
      </c>
      <c r="M81" t="s">
        <v>47</v>
      </c>
    </row>
    <row r="82" spans="1:13" x14ac:dyDescent="0.2">
      <c r="A82">
        <v>7308365829</v>
      </c>
      <c r="B82">
        <v>33990</v>
      </c>
      <c r="C82">
        <v>2018</v>
      </c>
      <c r="D82" t="s">
        <v>42</v>
      </c>
      <c r="E82" t="s">
        <v>102</v>
      </c>
      <c r="F82">
        <v>3</v>
      </c>
      <c r="G82" t="s">
        <v>21</v>
      </c>
      <c r="H82" t="s">
        <v>22</v>
      </c>
      <c r="I82">
        <v>34636</v>
      </c>
      <c r="J82" t="s">
        <v>30</v>
      </c>
      <c r="K82" t="s">
        <v>31</v>
      </c>
      <c r="L82" t="s">
        <v>30</v>
      </c>
      <c r="M82" t="s">
        <v>47</v>
      </c>
    </row>
    <row r="83" spans="1:13" x14ac:dyDescent="0.2">
      <c r="A83">
        <v>7308255063</v>
      </c>
      <c r="B83">
        <v>43990</v>
      </c>
      <c r="C83">
        <v>2019</v>
      </c>
      <c r="D83" t="s">
        <v>42</v>
      </c>
      <c r="E83" t="s">
        <v>83</v>
      </c>
      <c r="F83">
        <v>3</v>
      </c>
      <c r="G83" t="s">
        <v>21</v>
      </c>
      <c r="H83" t="s">
        <v>22</v>
      </c>
      <c r="I83">
        <v>4362</v>
      </c>
      <c r="J83" t="s">
        <v>30</v>
      </c>
      <c r="K83" t="s">
        <v>31</v>
      </c>
      <c r="L83" t="s">
        <v>59</v>
      </c>
      <c r="M83" t="s">
        <v>26</v>
      </c>
    </row>
    <row r="84" spans="1:13" x14ac:dyDescent="0.2">
      <c r="A84">
        <v>7308217002</v>
      </c>
      <c r="B84">
        <v>38990</v>
      </c>
      <c r="C84">
        <v>2017</v>
      </c>
      <c r="D84" t="s">
        <v>42</v>
      </c>
      <c r="E84" t="s">
        <v>103</v>
      </c>
      <c r="F84">
        <v>3</v>
      </c>
      <c r="G84" t="s">
        <v>21</v>
      </c>
      <c r="H84" t="s">
        <v>22</v>
      </c>
      <c r="I84">
        <v>20676</v>
      </c>
      <c r="J84" t="s">
        <v>30</v>
      </c>
      <c r="K84" t="s">
        <v>31</v>
      </c>
      <c r="L84" t="s">
        <v>30</v>
      </c>
      <c r="M84" t="s">
        <v>40</v>
      </c>
    </row>
    <row r="85" spans="1:13" x14ac:dyDescent="0.2">
      <c r="A85">
        <v>7308216849</v>
      </c>
      <c r="B85">
        <v>39590</v>
      </c>
      <c r="C85">
        <v>2018</v>
      </c>
      <c r="D85" t="s">
        <v>42</v>
      </c>
      <c r="E85" t="s">
        <v>104</v>
      </c>
      <c r="F85">
        <v>3</v>
      </c>
      <c r="G85" t="s">
        <v>21</v>
      </c>
      <c r="H85" t="s">
        <v>22</v>
      </c>
      <c r="I85">
        <v>21893</v>
      </c>
      <c r="J85" t="s">
        <v>30</v>
      </c>
      <c r="K85" t="s">
        <v>31</v>
      </c>
      <c r="L85" t="s">
        <v>59</v>
      </c>
      <c r="M85" t="s">
        <v>35</v>
      </c>
    </row>
    <row r="86" spans="1:13" x14ac:dyDescent="0.2">
      <c r="A86">
        <v>7307730503</v>
      </c>
      <c r="B86">
        <v>9500</v>
      </c>
      <c r="C86">
        <v>2003</v>
      </c>
      <c r="D86" t="s">
        <v>93</v>
      </c>
      <c r="E86" t="s">
        <v>94</v>
      </c>
      <c r="F86">
        <v>4</v>
      </c>
      <c r="G86" t="s">
        <v>21</v>
      </c>
      <c r="H86" t="s">
        <v>22</v>
      </c>
      <c r="I86">
        <v>30376</v>
      </c>
      <c r="J86" t="s">
        <v>23</v>
      </c>
      <c r="K86" t="s">
        <v>68</v>
      </c>
      <c r="L86" t="s">
        <v>77</v>
      </c>
      <c r="M86" t="s">
        <v>50</v>
      </c>
    </row>
    <row r="87" spans="1:13" x14ac:dyDescent="0.2">
      <c r="A87">
        <v>7307218858</v>
      </c>
      <c r="B87">
        <v>28590</v>
      </c>
      <c r="C87">
        <v>2018</v>
      </c>
      <c r="D87" t="s">
        <v>27</v>
      </c>
      <c r="E87" t="s">
        <v>105</v>
      </c>
      <c r="F87">
        <v>3</v>
      </c>
      <c r="G87" t="s">
        <v>21</v>
      </c>
      <c r="H87" t="s">
        <v>22</v>
      </c>
      <c r="I87">
        <v>20736</v>
      </c>
      <c r="J87" t="s">
        <v>30</v>
      </c>
      <c r="K87" t="s">
        <v>68</v>
      </c>
      <c r="L87" t="s">
        <v>59</v>
      </c>
      <c r="M87" t="s">
        <v>47</v>
      </c>
    </row>
    <row r="88" spans="1:13" x14ac:dyDescent="0.2">
      <c r="A88">
        <v>7307164168</v>
      </c>
      <c r="B88">
        <v>16590</v>
      </c>
      <c r="C88">
        <v>2013</v>
      </c>
      <c r="D88" t="s">
        <v>106</v>
      </c>
      <c r="E88" t="s">
        <v>107</v>
      </c>
      <c r="F88">
        <v>3</v>
      </c>
      <c r="G88" t="s">
        <v>49</v>
      </c>
      <c r="H88" t="s">
        <v>22</v>
      </c>
      <c r="I88">
        <v>61087</v>
      </c>
      <c r="J88" t="s">
        <v>30</v>
      </c>
      <c r="K88" t="s">
        <v>68</v>
      </c>
      <c r="L88" t="s">
        <v>86</v>
      </c>
      <c r="M88" t="s">
        <v>40</v>
      </c>
    </row>
    <row r="89" spans="1:13" x14ac:dyDescent="0.2">
      <c r="A89">
        <v>7307164193</v>
      </c>
      <c r="B89">
        <v>28990</v>
      </c>
      <c r="C89">
        <v>2017</v>
      </c>
      <c r="D89" t="s">
        <v>27</v>
      </c>
      <c r="E89" t="s">
        <v>108</v>
      </c>
      <c r="F89">
        <v>3</v>
      </c>
      <c r="G89" t="s">
        <v>21</v>
      </c>
      <c r="H89" t="s">
        <v>22</v>
      </c>
      <c r="I89">
        <v>18041</v>
      </c>
      <c r="J89" t="s">
        <v>30</v>
      </c>
      <c r="K89" t="s">
        <v>68</v>
      </c>
      <c r="L89" t="s">
        <v>59</v>
      </c>
      <c r="M89" t="s">
        <v>47</v>
      </c>
    </row>
    <row r="90" spans="1:13" x14ac:dyDescent="0.2">
      <c r="A90">
        <v>7307142186</v>
      </c>
      <c r="B90">
        <v>20590</v>
      </c>
      <c r="C90">
        <v>2017</v>
      </c>
      <c r="D90" t="s">
        <v>106</v>
      </c>
      <c r="E90" t="s">
        <v>109</v>
      </c>
      <c r="F90">
        <v>3</v>
      </c>
      <c r="G90" t="s">
        <v>49</v>
      </c>
      <c r="H90" t="s">
        <v>22</v>
      </c>
      <c r="I90">
        <v>36436</v>
      </c>
      <c r="J90" t="s">
        <v>30</v>
      </c>
      <c r="K90" t="s">
        <v>68</v>
      </c>
      <c r="L90" t="s">
        <v>86</v>
      </c>
      <c r="M90" t="s">
        <v>26</v>
      </c>
    </row>
    <row r="91" spans="1:13" x14ac:dyDescent="0.2">
      <c r="A91">
        <v>7306701617</v>
      </c>
      <c r="B91">
        <v>26990</v>
      </c>
      <c r="C91">
        <v>2015</v>
      </c>
      <c r="D91" t="s">
        <v>110</v>
      </c>
      <c r="E91" t="s">
        <v>111</v>
      </c>
      <c r="F91">
        <v>3</v>
      </c>
      <c r="G91" t="s">
        <v>49</v>
      </c>
      <c r="H91" t="s">
        <v>22</v>
      </c>
      <c r="I91">
        <v>29738</v>
      </c>
      <c r="J91" t="s">
        <v>30</v>
      </c>
      <c r="K91" t="s">
        <v>68</v>
      </c>
      <c r="L91" t="s">
        <v>69</v>
      </c>
      <c r="M91" t="s">
        <v>40</v>
      </c>
    </row>
    <row r="92" spans="1:13" x14ac:dyDescent="0.2">
      <c r="A92">
        <v>7306676175</v>
      </c>
      <c r="B92">
        <v>26990</v>
      </c>
      <c r="C92">
        <v>2016</v>
      </c>
      <c r="D92" t="s">
        <v>110</v>
      </c>
      <c r="E92" t="s">
        <v>111</v>
      </c>
      <c r="F92">
        <v>3</v>
      </c>
      <c r="G92" t="s">
        <v>49</v>
      </c>
      <c r="H92" t="s">
        <v>22</v>
      </c>
      <c r="I92">
        <v>31363</v>
      </c>
      <c r="J92" t="s">
        <v>30</v>
      </c>
      <c r="K92" t="s">
        <v>68</v>
      </c>
      <c r="L92" t="s">
        <v>69</v>
      </c>
      <c r="M92" t="s">
        <v>47</v>
      </c>
    </row>
    <row r="93" spans="1:13" x14ac:dyDescent="0.2">
      <c r="A93">
        <v>7306407989</v>
      </c>
      <c r="B93">
        <v>17500</v>
      </c>
      <c r="C93">
        <v>2008</v>
      </c>
      <c r="D93" t="s">
        <v>36</v>
      </c>
      <c r="E93" t="s">
        <v>112</v>
      </c>
      <c r="F93">
        <v>3</v>
      </c>
      <c r="G93" t="s">
        <v>21</v>
      </c>
      <c r="H93" t="s">
        <v>22</v>
      </c>
      <c r="I93">
        <v>201300</v>
      </c>
      <c r="J93" t="s">
        <v>80</v>
      </c>
      <c r="K93" t="s">
        <v>31</v>
      </c>
      <c r="L93" t="s">
        <v>44</v>
      </c>
      <c r="M93" t="s">
        <v>26</v>
      </c>
    </row>
    <row r="94" spans="1:13" x14ac:dyDescent="0.2">
      <c r="A94">
        <v>7306259907</v>
      </c>
      <c r="B94">
        <v>6000</v>
      </c>
      <c r="C94">
        <v>2007</v>
      </c>
      <c r="D94" t="s">
        <v>113</v>
      </c>
      <c r="E94" t="s">
        <v>114</v>
      </c>
      <c r="F94">
        <v>3</v>
      </c>
      <c r="G94" t="s">
        <v>21</v>
      </c>
      <c r="H94" t="s">
        <v>71</v>
      </c>
      <c r="I94">
        <v>124000</v>
      </c>
      <c r="J94" t="s">
        <v>23</v>
      </c>
      <c r="K94" t="s">
        <v>24</v>
      </c>
      <c r="L94" t="s">
        <v>86</v>
      </c>
      <c r="M94" t="s">
        <v>50</v>
      </c>
    </row>
    <row r="95" spans="1:13" x14ac:dyDescent="0.2">
      <c r="A95">
        <v>7305672709</v>
      </c>
      <c r="B95">
        <v>38990</v>
      </c>
      <c r="C95">
        <v>2018</v>
      </c>
      <c r="D95" t="s">
        <v>33</v>
      </c>
      <c r="E95" t="s">
        <v>115</v>
      </c>
      <c r="F95">
        <v>5</v>
      </c>
      <c r="G95" t="s">
        <v>21</v>
      </c>
      <c r="H95" t="s">
        <v>22</v>
      </c>
      <c r="I95">
        <v>68472</v>
      </c>
      <c r="J95" t="s">
        <v>23</v>
      </c>
      <c r="K95" t="s">
        <v>24</v>
      </c>
      <c r="L95" t="s">
        <v>116</v>
      </c>
      <c r="M95" t="s">
        <v>47</v>
      </c>
    </row>
    <row r="96" spans="1:13" x14ac:dyDescent="0.2">
      <c r="A96">
        <v>7305672266</v>
      </c>
      <c r="B96">
        <v>33990</v>
      </c>
      <c r="C96">
        <v>2019</v>
      </c>
      <c r="D96" t="s">
        <v>33</v>
      </c>
      <c r="E96" t="s">
        <v>115</v>
      </c>
      <c r="F96">
        <v>5</v>
      </c>
      <c r="G96" t="s">
        <v>21</v>
      </c>
      <c r="H96" t="s">
        <v>22</v>
      </c>
      <c r="I96">
        <v>69125</v>
      </c>
      <c r="J96" t="s">
        <v>23</v>
      </c>
      <c r="K96" t="s">
        <v>24</v>
      </c>
      <c r="L96" t="s">
        <v>116</v>
      </c>
      <c r="M96" t="s">
        <v>47</v>
      </c>
    </row>
    <row r="97" spans="1:13" x14ac:dyDescent="0.2">
      <c r="A97">
        <v>7305672252</v>
      </c>
      <c r="B97">
        <v>33590</v>
      </c>
      <c r="C97">
        <v>2018</v>
      </c>
      <c r="D97" t="s">
        <v>33</v>
      </c>
      <c r="E97" t="s">
        <v>115</v>
      </c>
      <c r="F97">
        <v>5</v>
      </c>
      <c r="G97" t="s">
        <v>21</v>
      </c>
      <c r="H97" t="s">
        <v>22</v>
      </c>
      <c r="I97">
        <v>66555</v>
      </c>
      <c r="J97" t="s">
        <v>23</v>
      </c>
      <c r="K97" t="s">
        <v>24</v>
      </c>
      <c r="L97" t="s">
        <v>116</v>
      </c>
      <c r="M97" t="s">
        <v>47</v>
      </c>
    </row>
    <row r="98" spans="1:13" x14ac:dyDescent="0.2">
      <c r="A98">
        <v>7305666455</v>
      </c>
      <c r="B98">
        <v>38990</v>
      </c>
      <c r="C98">
        <v>2020</v>
      </c>
      <c r="D98" t="s">
        <v>117</v>
      </c>
      <c r="E98" t="s">
        <v>118</v>
      </c>
      <c r="F98">
        <v>3</v>
      </c>
      <c r="G98" t="s">
        <v>21</v>
      </c>
      <c r="H98" t="s">
        <v>22</v>
      </c>
      <c r="I98">
        <v>5279</v>
      </c>
      <c r="J98" t="s">
        <v>30</v>
      </c>
      <c r="K98" t="s">
        <v>68</v>
      </c>
      <c r="L98" t="s">
        <v>30</v>
      </c>
      <c r="M98" t="s">
        <v>26</v>
      </c>
    </row>
    <row r="99" spans="1:13" x14ac:dyDescent="0.2">
      <c r="A99">
        <v>7305186870</v>
      </c>
      <c r="B99">
        <v>18590</v>
      </c>
      <c r="C99">
        <v>2018</v>
      </c>
      <c r="D99" t="s">
        <v>119</v>
      </c>
      <c r="E99" t="s">
        <v>120</v>
      </c>
      <c r="F99">
        <v>3</v>
      </c>
      <c r="G99" t="s">
        <v>49</v>
      </c>
      <c r="H99" t="s">
        <v>22</v>
      </c>
      <c r="I99">
        <v>22075</v>
      </c>
      <c r="J99" t="s">
        <v>30</v>
      </c>
      <c r="K99" t="s">
        <v>68</v>
      </c>
      <c r="L99" t="s">
        <v>86</v>
      </c>
      <c r="M99" t="s">
        <v>47</v>
      </c>
    </row>
    <row r="100" spans="1:13" x14ac:dyDescent="0.2">
      <c r="A100">
        <v>7305150004</v>
      </c>
      <c r="B100">
        <v>14990</v>
      </c>
      <c r="C100">
        <v>2016</v>
      </c>
      <c r="D100" t="s">
        <v>36</v>
      </c>
      <c r="E100" t="s">
        <v>95</v>
      </c>
      <c r="F100">
        <v>3</v>
      </c>
      <c r="G100" t="s">
        <v>49</v>
      </c>
      <c r="H100" t="s">
        <v>22</v>
      </c>
      <c r="I100">
        <v>65203</v>
      </c>
      <c r="J100" t="s">
        <v>30</v>
      </c>
      <c r="K100" t="s">
        <v>68</v>
      </c>
      <c r="L100" t="s">
        <v>69</v>
      </c>
      <c r="M100" t="s">
        <v>40</v>
      </c>
    </row>
    <row r="101" spans="1:13" x14ac:dyDescent="0.2">
      <c r="A101">
        <v>7305149985</v>
      </c>
      <c r="B101">
        <v>39990</v>
      </c>
      <c r="C101">
        <v>2020</v>
      </c>
      <c r="D101" t="s">
        <v>96</v>
      </c>
      <c r="E101" t="s">
        <v>121</v>
      </c>
      <c r="F101">
        <v>3</v>
      </c>
      <c r="G101" t="s">
        <v>21</v>
      </c>
      <c r="H101" t="s">
        <v>22</v>
      </c>
      <c r="I101">
        <v>1237</v>
      </c>
      <c r="J101" t="s">
        <v>30</v>
      </c>
      <c r="K101" t="s">
        <v>122</v>
      </c>
      <c r="L101" t="s">
        <v>30</v>
      </c>
      <c r="M101" t="s">
        <v>47</v>
      </c>
    </row>
    <row r="102" spans="1:13" x14ac:dyDescent="0.2">
      <c r="A102">
        <v>7304785580</v>
      </c>
      <c r="B102">
        <v>4000</v>
      </c>
      <c r="C102">
        <v>2006</v>
      </c>
      <c r="D102" t="s">
        <v>42</v>
      </c>
      <c r="E102" t="s">
        <v>123</v>
      </c>
      <c r="F102">
        <v>3</v>
      </c>
      <c r="G102" t="s">
        <v>21</v>
      </c>
      <c r="H102" t="s">
        <v>22</v>
      </c>
      <c r="I102">
        <v>281000</v>
      </c>
      <c r="J102" t="s">
        <v>23</v>
      </c>
      <c r="K102" t="s">
        <v>24</v>
      </c>
      <c r="L102" t="s">
        <v>59</v>
      </c>
      <c r="M102" t="s">
        <v>26</v>
      </c>
    </row>
    <row r="103" spans="1:13" x14ac:dyDescent="0.2">
      <c r="A103">
        <v>7304685581</v>
      </c>
      <c r="B103">
        <v>32990</v>
      </c>
      <c r="C103">
        <v>2019</v>
      </c>
      <c r="D103" t="s">
        <v>42</v>
      </c>
      <c r="E103" t="s">
        <v>58</v>
      </c>
      <c r="F103">
        <v>3</v>
      </c>
      <c r="G103" t="s">
        <v>21</v>
      </c>
      <c r="H103" t="s">
        <v>30</v>
      </c>
      <c r="I103">
        <v>1423</v>
      </c>
      <c r="J103" t="s">
        <v>30</v>
      </c>
      <c r="K103" t="s">
        <v>31</v>
      </c>
      <c r="L103" t="s">
        <v>59</v>
      </c>
      <c r="M103" t="s">
        <v>124</v>
      </c>
    </row>
    <row r="104" spans="1:13" x14ac:dyDescent="0.2">
      <c r="A104">
        <v>7304685502</v>
      </c>
      <c r="B104">
        <v>27590</v>
      </c>
      <c r="C104">
        <v>2012</v>
      </c>
      <c r="D104" t="s">
        <v>42</v>
      </c>
      <c r="E104" t="s">
        <v>45</v>
      </c>
      <c r="F104">
        <v>3</v>
      </c>
      <c r="G104" t="s">
        <v>21</v>
      </c>
      <c r="H104" t="s">
        <v>22</v>
      </c>
      <c r="I104">
        <v>52172</v>
      </c>
      <c r="J104" t="s">
        <v>30</v>
      </c>
      <c r="K104" t="s">
        <v>31</v>
      </c>
      <c r="L104" t="s">
        <v>59</v>
      </c>
      <c r="M104" t="s">
        <v>26</v>
      </c>
    </row>
    <row r="105" spans="1:13" x14ac:dyDescent="0.2">
      <c r="A105">
        <v>7304646033</v>
      </c>
      <c r="B105">
        <v>18590</v>
      </c>
      <c r="C105">
        <v>2017</v>
      </c>
      <c r="D105" t="s">
        <v>36</v>
      </c>
      <c r="E105" t="s">
        <v>125</v>
      </c>
      <c r="F105">
        <v>3</v>
      </c>
      <c r="G105" t="s">
        <v>21</v>
      </c>
      <c r="H105" t="s">
        <v>22</v>
      </c>
      <c r="I105">
        <v>30223</v>
      </c>
      <c r="J105" t="s">
        <v>30</v>
      </c>
      <c r="K105" t="s">
        <v>68</v>
      </c>
      <c r="L105" t="s">
        <v>86</v>
      </c>
      <c r="M105" t="s">
        <v>35</v>
      </c>
    </row>
    <row r="106" spans="1:13" x14ac:dyDescent="0.2">
      <c r="A106">
        <v>7304184221</v>
      </c>
      <c r="B106">
        <v>40990</v>
      </c>
      <c r="C106">
        <v>2017</v>
      </c>
      <c r="D106" t="s">
        <v>42</v>
      </c>
      <c r="E106" t="s">
        <v>103</v>
      </c>
      <c r="F106">
        <v>3</v>
      </c>
      <c r="G106" t="s">
        <v>21</v>
      </c>
      <c r="H106" t="s">
        <v>30</v>
      </c>
      <c r="I106">
        <v>30092</v>
      </c>
      <c r="J106" t="s">
        <v>30</v>
      </c>
      <c r="K106" t="s">
        <v>31</v>
      </c>
      <c r="L106" t="s">
        <v>30</v>
      </c>
      <c r="M106" t="s">
        <v>26</v>
      </c>
    </row>
    <row r="107" spans="1:13" x14ac:dyDescent="0.2">
      <c r="A107">
        <v>7304158673</v>
      </c>
      <c r="B107">
        <v>33590</v>
      </c>
      <c r="C107">
        <v>2017</v>
      </c>
      <c r="D107" t="s">
        <v>42</v>
      </c>
      <c r="E107" t="s">
        <v>45</v>
      </c>
      <c r="F107">
        <v>3</v>
      </c>
      <c r="G107" t="s">
        <v>21</v>
      </c>
      <c r="H107" t="s">
        <v>22</v>
      </c>
      <c r="I107">
        <v>37919</v>
      </c>
      <c r="J107" t="s">
        <v>30</v>
      </c>
      <c r="K107" t="s">
        <v>31</v>
      </c>
      <c r="L107" t="s">
        <v>59</v>
      </c>
      <c r="M107" t="s">
        <v>26</v>
      </c>
    </row>
    <row r="108" spans="1:13" x14ac:dyDescent="0.2">
      <c r="A108">
        <v>7304134738</v>
      </c>
      <c r="B108">
        <v>31590</v>
      </c>
      <c r="C108">
        <v>2017</v>
      </c>
      <c r="D108" t="s">
        <v>42</v>
      </c>
      <c r="E108" t="s">
        <v>45</v>
      </c>
      <c r="F108">
        <v>3</v>
      </c>
      <c r="G108" t="s">
        <v>21</v>
      </c>
      <c r="H108" t="s">
        <v>22</v>
      </c>
      <c r="I108">
        <v>35391</v>
      </c>
      <c r="J108" t="s">
        <v>30</v>
      </c>
      <c r="K108" t="s">
        <v>31</v>
      </c>
      <c r="L108" t="s">
        <v>59</v>
      </c>
      <c r="M108" t="s">
        <v>26</v>
      </c>
    </row>
    <row r="109" spans="1:13" x14ac:dyDescent="0.2">
      <c r="A109">
        <v>7304111898</v>
      </c>
      <c r="B109">
        <v>30990</v>
      </c>
      <c r="C109">
        <v>2017</v>
      </c>
      <c r="D109" t="s">
        <v>42</v>
      </c>
      <c r="E109" t="s">
        <v>45</v>
      </c>
      <c r="F109">
        <v>3</v>
      </c>
      <c r="G109" t="s">
        <v>21</v>
      </c>
      <c r="H109" t="s">
        <v>22</v>
      </c>
      <c r="I109">
        <v>43039</v>
      </c>
      <c r="J109" t="s">
        <v>30</v>
      </c>
      <c r="K109" t="s">
        <v>31</v>
      </c>
      <c r="L109" t="s">
        <v>59</v>
      </c>
      <c r="M109" t="s">
        <v>35</v>
      </c>
    </row>
    <row r="110" spans="1:13" x14ac:dyDescent="0.2">
      <c r="A110">
        <v>7303661350</v>
      </c>
      <c r="B110">
        <v>20590</v>
      </c>
      <c r="C110">
        <v>2018</v>
      </c>
      <c r="D110" t="s">
        <v>93</v>
      </c>
      <c r="E110" t="s">
        <v>126</v>
      </c>
      <c r="F110">
        <v>3</v>
      </c>
      <c r="G110" t="s">
        <v>21</v>
      </c>
      <c r="H110" t="s">
        <v>22</v>
      </c>
      <c r="I110">
        <v>71021</v>
      </c>
      <c r="J110" t="s">
        <v>30</v>
      </c>
      <c r="K110" t="s">
        <v>24</v>
      </c>
      <c r="L110" t="s">
        <v>86</v>
      </c>
      <c r="M110" t="s">
        <v>26</v>
      </c>
    </row>
    <row r="111" spans="1:13" x14ac:dyDescent="0.2">
      <c r="A111">
        <v>7303236380</v>
      </c>
      <c r="B111">
        <v>26990</v>
      </c>
      <c r="C111">
        <v>2018</v>
      </c>
      <c r="D111" t="s">
        <v>27</v>
      </c>
      <c r="E111" t="s">
        <v>105</v>
      </c>
      <c r="F111">
        <v>3</v>
      </c>
      <c r="G111" t="s">
        <v>21</v>
      </c>
      <c r="H111" t="s">
        <v>22</v>
      </c>
      <c r="I111">
        <v>26514</v>
      </c>
      <c r="J111" t="s">
        <v>30</v>
      </c>
      <c r="K111" t="s">
        <v>68</v>
      </c>
      <c r="L111" t="s">
        <v>59</v>
      </c>
      <c r="M111" t="s">
        <v>47</v>
      </c>
    </row>
    <row r="112" spans="1:13" x14ac:dyDescent="0.2">
      <c r="A112">
        <v>7303130875</v>
      </c>
      <c r="B112">
        <v>36590</v>
      </c>
      <c r="C112">
        <v>2020</v>
      </c>
      <c r="D112" t="s">
        <v>27</v>
      </c>
      <c r="E112" t="s">
        <v>127</v>
      </c>
      <c r="F112">
        <v>3</v>
      </c>
      <c r="G112" t="s">
        <v>21</v>
      </c>
      <c r="H112" t="s">
        <v>22</v>
      </c>
      <c r="I112">
        <v>33026</v>
      </c>
      <c r="J112" t="s">
        <v>30</v>
      </c>
      <c r="K112" t="s">
        <v>68</v>
      </c>
      <c r="L112" t="s">
        <v>59</v>
      </c>
      <c r="M112" t="s">
        <v>26</v>
      </c>
    </row>
    <row r="113" spans="1:13" x14ac:dyDescent="0.2">
      <c r="A113">
        <v>7303065930</v>
      </c>
      <c r="B113">
        <v>30990</v>
      </c>
      <c r="C113">
        <v>2020</v>
      </c>
      <c r="D113" t="s">
        <v>27</v>
      </c>
      <c r="E113" t="s">
        <v>128</v>
      </c>
      <c r="F113">
        <v>3</v>
      </c>
      <c r="G113" t="s">
        <v>21</v>
      </c>
      <c r="H113" t="s">
        <v>22</v>
      </c>
      <c r="I113">
        <v>35200</v>
      </c>
      <c r="J113" t="s">
        <v>30</v>
      </c>
      <c r="K113" t="s">
        <v>68</v>
      </c>
      <c r="L113" t="s">
        <v>59</v>
      </c>
      <c r="M113" t="s">
        <v>47</v>
      </c>
    </row>
    <row r="114" spans="1:13" x14ac:dyDescent="0.2">
      <c r="A114">
        <v>7303065864</v>
      </c>
      <c r="B114">
        <v>24590</v>
      </c>
      <c r="C114">
        <v>2018</v>
      </c>
      <c r="D114" t="s">
        <v>106</v>
      </c>
      <c r="E114" t="s">
        <v>129</v>
      </c>
      <c r="F114">
        <v>3</v>
      </c>
      <c r="G114" t="s">
        <v>49</v>
      </c>
      <c r="H114" t="s">
        <v>22</v>
      </c>
      <c r="I114">
        <v>16081</v>
      </c>
      <c r="J114" t="s">
        <v>23</v>
      </c>
      <c r="K114" t="s">
        <v>68</v>
      </c>
      <c r="L114" t="s">
        <v>86</v>
      </c>
      <c r="M114" t="s">
        <v>47</v>
      </c>
    </row>
    <row r="115" spans="1:13" x14ac:dyDescent="0.2">
      <c r="A115">
        <v>7302597055</v>
      </c>
      <c r="B115">
        <v>23990</v>
      </c>
      <c r="C115">
        <v>2015</v>
      </c>
      <c r="D115" t="s">
        <v>110</v>
      </c>
      <c r="E115" t="s">
        <v>111</v>
      </c>
      <c r="F115">
        <v>3</v>
      </c>
      <c r="G115" t="s">
        <v>49</v>
      </c>
      <c r="H115" t="s">
        <v>30</v>
      </c>
      <c r="I115">
        <v>48462</v>
      </c>
      <c r="J115" t="s">
        <v>30</v>
      </c>
      <c r="K115" t="s">
        <v>68</v>
      </c>
      <c r="L115" t="s">
        <v>69</v>
      </c>
      <c r="M115" t="s">
        <v>35</v>
      </c>
    </row>
    <row r="116" spans="1:13" x14ac:dyDescent="0.2">
      <c r="A116">
        <v>7302537601</v>
      </c>
      <c r="B116">
        <v>25590</v>
      </c>
      <c r="C116">
        <v>2020</v>
      </c>
      <c r="D116" t="s">
        <v>130</v>
      </c>
      <c r="E116" t="s">
        <v>131</v>
      </c>
      <c r="F116">
        <v>3</v>
      </c>
      <c r="G116" t="s">
        <v>49</v>
      </c>
      <c r="H116" t="s">
        <v>22</v>
      </c>
      <c r="I116">
        <v>1113</v>
      </c>
      <c r="J116" t="s">
        <v>23</v>
      </c>
      <c r="K116" t="s">
        <v>68</v>
      </c>
      <c r="L116" t="s">
        <v>59</v>
      </c>
      <c r="M116" t="s">
        <v>40</v>
      </c>
    </row>
    <row r="117" spans="1:13" x14ac:dyDescent="0.2">
      <c r="A117">
        <v>7302327214</v>
      </c>
      <c r="B117">
        <v>19000</v>
      </c>
      <c r="C117">
        <v>2017</v>
      </c>
      <c r="D117" t="s">
        <v>132</v>
      </c>
      <c r="E117" t="s">
        <v>133</v>
      </c>
      <c r="F117">
        <v>5</v>
      </c>
      <c r="G117" t="s">
        <v>49</v>
      </c>
      <c r="H117" t="s">
        <v>22</v>
      </c>
      <c r="I117">
        <v>22700</v>
      </c>
      <c r="J117" t="s">
        <v>23</v>
      </c>
      <c r="K117" t="s">
        <v>68</v>
      </c>
      <c r="L117" t="s">
        <v>59</v>
      </c>
      <c r="M117" t="s">
        <v>40</v>
      </c>
    </row>
    <row r="118" spans="1:13" x14ac:dyDescent="0.2">
      <c r="A118">
        <v>7302108846</v>
      </c>
      <c r="B118">
        <v>17590</v>
      </c>
      <c r="C118">
        <v>2015</v>
      </c>
      <c r="D118" t="s">
        <v>134</v>
      </c>
      <c r="E118" t="s">
        <v>135</v>
      </c>
      <c r="F118">
        <v>3</v>
      </c>
      <c r="G118" t="s">
        <v>49</v>
      </c>
      <c r="H118" t="s">
        <v>22</v>
      </c>
      <c r="I118">
        <v>63512</v>
      </c>
      <c r="J118" t="s">
        <v>23</v>
      </c>
      <c r="K118" t="s">
        <v>68</v>
      </c>
      <c r="L118" t="s">
        <v>86</v>
      </c>
      <c r="M118" t="s">
        <v>50</v>
      </c>
    </row>
    <row r="119" spans="1:13" x14ac:dyDescent="0.2">
      <c r="A119">
        <v>7302062793</v>
      </c>
      <c r="B119">
        <v>36590</v>
      </c>
      <c r="C119">
        <v>2020</v>
      </c>
      <c r="D119" t="s">
        <v>134</v>
      </c>
      <c r="E119" t="s">
        <v>136</v>
      </c>
      <c r="F119">
        <v>3</v>
      </c>
      <c r="G119" t="s">
        <v>49</v>
      </c>
      <c r="H119" t="s">
        <v>22</v>
      </c>
      <c r="I119">
        <v>18506</v>
      </c>
      <c r="J119" t="s">
        <v>30</v>
      </c>
      <c r="K119" t="s">
        <v>68</v>
      </c>
      <c r="L119" t="s">
        <v>86</v>
      </c>
      <c r="M119" t="s">
        <v>50</v>
      </c>
    </row>
    <row r="120" spans="1:13" x14ac:dyDescent="0.2">
      <c r="A120">
        <v>7302043460</v>
      </c>
      <c r="B120">
        <v>35990</v>
      </c>
      <c r="C120">
        <v>2020</v>
      </c>
      <c r="D120" t="s">
        <v>134</v>
      </c>
      <c r="E120" t="s">
        <v>137</v>
      </c>
      <c r="F120">
        <v>3</v>
      </c>
      <c r="G120" t="s">
        <v>49</v>
      </c>
      <c r="H120" t="s">
        <v>30</v>
      </c>
      <c r="I120">
        <v>11878</v>
      </c>
      <c r="J120" t="s">
        <v>30</v>
      </c>
      <c r="K120" t="s">
        <v>68</v>
      </c>
      <c r="L120" t="s">
        <v>86</v>
      </c>
      <c r="M120" t="s">
        <v>50</v>
      </c>
    </row>
    <row r="121" spans="1:13" x14ac:dyDescent="0.2">
      <c r="A121">
        <v>7302000016</v>
      </c>
      <c r="B121">
        <v>38590</v>
      </c>
      <c r="C121">
        <v>2019</v>
      </c>
      <c r="D121" t="s">
        <v>134</v>
      </c>
      <c r="E121" t="s">
        <v>138</v>
      </c>
      <c r="F121">
        <v>3</v>
      </c>
      <c r="G121" t="s">
        <v>49</v>
      </c>
      <c r="H121" t="s">
        <v>22</v>
      </c>
      <c r="I121">
        <v>14054</v>
      </c>
      <c r="J121" t="s">
        <v>23</v>
      </c>
      <c r="K121" t="s">
        <v>68</v>
      </c>
      <c r="L121" t="s">
        <v>86</v>
      </c>
      <c r="M121" t="s">
        <v>26</v>
      </c>
    </row>
    <row r="122" spans="1:13" x14ac:dyDescent="0.2">
      <c r="A122">
        <v>7301673626</v>
      </c>
      <c r="B122">
        <v>29590</v>
      </c>
      <c r="C122">
        <v>2018</v>
      </c>
      <c r="D122" t="s">
        <v>106</v>
      </c>
      <c r="E122" t="s">
        <v>139</v>
      </c>
      <c r="F122">
        <v>3</v>
      </c>
      <c r="G122" t="s">
        <v>21</v>
      </c>
      <c r="H122" t="s">
        <v>30</v>
      </c>
      <c r="I122">
        <v>33047</v>
      </c>
      <c r="J122" t="s">
        <v>23</v>
      </c>
      <c r="K122" t="s">
        <v>68</v>
      </c>
      <c r="L122" t="s">
        <v>86</v>
      </c>
      <c r="M122" t="s">
        <v>47</v>
      </c>
    </row>
    <row r="123" spans="1:13" x14ac:dyDescent="0.2">
      <c r="A123">
        <v>7301673609</v>
      </c>
      <c r="B123">
        <v>32590</v>
      </c>
      <c r="C123">
        <v>2018</v>
      </c>
      <c r="D123" t="s">
        <v>140</v>
      </c>
      <c r="E123" t="s">
        <v>141</v>
      </c>
      <c r="F123">
        <v>3</v>
      </c>
      <c r="G123" t="s">
        <v>49</v>
      </c>
      <c r="H123" t="s">
        <v>30</v>
      </c>
      <c r="I123">
        <v>14863</v>
      </c>
      <c r="J123" t="s">
        <v>30</v>
      </c>
      <c r="K123" t="s">
        <v>24</v>
      </c>
      <c r="L123" t="s">
        <v>69</v>
      </c>
      <c r="M123" t="s">
        <v>50</v>
      </c>
    </row>
    <row r="124" spans="1:13" x14ac:dyDescent="0.2">
      <c r="A124">
        <v>7301647209</v>
      </c>
      <c r="B124">
        <v>27590</v>
      </c>
      <c r="C124">
        <v>2018</v>
      </c>
      <c r="D124" t="s">
        <v>117</v>
      </c>
      <c r="E124" t="s">
        <v>142</v>
      </c>
      <c r="F124">
        <v>3</v>
      </c>
      <c r="G124" t="s">
        <v>21</v>
      </c>
      <c r="H124" t="s">
        <v>22</v>
      </c>
      <c r="I124">
        <v>41119</v>
      </c>
      <c r="J124" t="s">
        <v>23</v>
      </c>
      <c r="K124" t="s">
        <v>31</v>
      </c>
      <c r="L124" t="s">
        <v>59</v>
      </c>
      <c r="M124" t="s">
        <v>50</v>
      </c>
    </row>
    <row r="125" spans="1:13" x14ac:dyDescent="0.2">
      <c r="A125">
        <v>7301624602</v>
      </c>
      <c r="B125">
        <v>38990</v>
      </c>
      <c r="C125">
        <v>2020</v>
      </c>
      <c r="D125" t="s">
        <v>143</v>
      </c>
      <c r="E125" t="s">
        <v>144</v>
      </c>
      <c r="F125">
        <v>3</v>
      </c>
      <c r="G125" t="s">
        <v>49</v>
      </c>
      <c r="H125" t="s">
        <v>22</v>
      </c>
      <c r="I125">
        <v>19067</v>
      </c>
      <c r="J125" t="s">
        <v>30</v>
      </c>
      <c r="K125" t="s">
        <v>122</v>
      </c>
      <c r="L125" t="s">
        <v>59</v>
      </c>
      <c r="M125" t="s">
        <v>47</v>
      </c>
    </row>
    <row r="126" spans="1:13" x14ac:dyDescent="0.2">
      <c r="A126">
        <v>7316878036</v>
      </c>
      <c r="B126">
        <v>21950</v>
      </c>
      <c r="C126">
        <v>2012</v>
      </c>
      <c r="D126" t="s">
        <v>36</v>
      </c>
      <c r="E126" t="s">
        <v>145</v>
      </c>
      <c r="F126">
        <v>4</v>
      </c>
      <c r="G126" t="s">
        <v>49</v>
      </c>
      <c r="H126" t="s">
        <v>22</v>
      </c>
      <c r="I126">
        <v>143060</v>
      </c>
      <c r="J126" t="s">
        <v>80</v>
      </c>
      <c r="K126" t="s">
        <v>31</v>
      </c>
      <c r="L126" t="s">
        <v>25</v>
      </c>
      <c r="M126" t="s">
        <v>35</v>
      </c>
    </row>
    <row r="127" spans="1:13" x14ac:dyDescent="0.2">
      <c r="A127">
        <v>7316874816</v>
      </c>
      <c r="B127">
        <v>13950</v>
      </c>
      <c r="C127">
        <v>2011</v>
      </c>
      <c r="D127" t="s">
        <v>36</v>
      </c>
      <c r="E127" t="s">
        <v>37</v>
      </c>
      <c r="F127">
        <v>3</v>
      </c>
      <c r="G127" t="s">
        <v>49</v>
      </c>
      <c r="H127" t="s">
        <v>22</v>
      </c>
      <c r="I127">
        <v>151060</v>
      </c>
      <c r="J127" t="s">
        <v>23</v>
      </c>
      <c r="K127" t="s">
        <v>24</v>
      </c>
      <c r="L127" t="s">
        <v>25</v>
      </c>
      <c r="M127" t="s">
        <v>35</v>
      </c>
    </row>
    <row r="128" spans="1:13" x14ac:dyDescent="0.2">
      <c r="A128">
        <v>7316873897</v>
      </c>
      <c r="B128">
        <v>5900</v>
      </c>
      <c r="C128">
        <v>2001</v>
      </c>
      <c r="D128" t="s">
        <v>19</v>
      </c>
      <c r="E128" t="s">
        <v>146</v>
      </c>
      <c r="F128">
        <v>3</v>
      </c>
      <c r="G128" t="s">
        <v>29</v>
      </c>
      <c r="H128" t="s">
        <v>71</v>
      </c>
      <c r="I128">
        <v>200000</v>
      </c>
      <c r="J128" t="s">
        <v>23</v>
      </c>
      <c r="K128" t="s">
        <v>24</v>
      </c>
      <c r="L128" t="s">
        <v>25</v>
      </c>
      <c r="M128" t="s">
        <v>26</v>
      </c>
    </row>
    <row r="129" spans="1:13" x14ac:dyDescent="0.2">
      <c r="A129">
        <v>7316872263</v>
      </c>
      <c r="B129">
        <v>12950</v>
      </c>
      <c r="C129">
        <v>2005</v>
      </c>
      <c r="D129" t="s">
        <v>147</v>
      </c>
      <c r="E129" t="s">
        <v>148</v>
      </c>
      <c r="F129">
        <v>4</v>
      </c>
      <c r="G129" t="s">
        <v>21</v>
      </c>
      <c r="H129" t="s">
        <v>22</v>
      </c>
      <c r="I129">
        <v>69586</v>
      </c>
      <c r="J129" t="s">
        <v>23</v>
      </c>
      <c r="K129" t="s">
        <v>24</v>
      </c>
      <c r="L129" t="s">
        <v>149</v>
      </c>
      <c r="M129" t="s">
        <v>47</v>
      </c>
    </row>
    <row r="130" spans="1:13" x14ac:dyDescent="0.2">
      <c r="A130">
        <v>7316871664</v>
      </c>
      <c r="B130">
        <v>18950</v>
      </c>
      <c r="C130">
        <v>2010</v>
      </c>
      <c r="D130" t="s">
        <v>19</v>
      </c>
      <c r="E130" t="s">
        <v>150</v>
      </c>
      <c r="F130">
        <v>3</v>
      </c>
      <c r="G130" t="s">
        <v>29</v>
      </c>
      <c r="H130" t="s">
        <v>22</v>
      </c>
      <c r="I130">
        <v>151403</v>
      </c>
      <c r="J130" t="s">
        <v>23</v>
      </c>
      <c r="K130" t="s">
        <v>31</v>
      </c>
      <c r="L130" t="s">
        <v>32</v>
      </c>
      <c r="M130" t="s">
        <v>26</v>
      </c>
    </row>
    <row r="131" spans="1:13" x14ac:dyDescent="0.2">
      <c r="A131">
        <v>7316871204</v>
      </c>
      <c r="B131">
        <v>6995</v>
      </c>
      <c r="C131">
        <v>2011</v>
      </c>
      <c r="D131" t="s">
        <v>151</v>
      </c>
      <c r="E131" t="s">
        <v>152</v>
      </c>
      <c r="F131">
        <v>4</v>
      </c>
      <c r="G131" t="s">
        <v>153</v>
      </c>
      <c r="H131" t="s">
        <v>22</v>
      </c>
      <c r="I131">
        <v>172752</v>
      </c>
      <c r="J131" t="s">
        <v>23</v>
      </c>
      <c r="K131" t="s">
        <v>68</v>
      </c>
      <c r="L131" t="s">
        <v>86</v>
      </c>
      <c r="M131" t="s">
        <v>26</v>
      </c>
    </row>
    <row r="132" spans="1:13" x14ac:dyDescent="0.2">
      <c r="A132">
        <v>7316870942</v>
      </c>
      <c r="B132">
        <v>12500</v>
      </c>
      <c r="C132">
        <v>2008</v>
      </c>
      <c r="D132" t="s">
        <v>19</v>
      </c>
      <c r="E132" t="s">
        <v>154</v>
      </c>
      <c r="F132">
        <v>4</v>
      </c>
      <c r="G132" t="s">
        <v>21</v>
      </c>
      <c r="H132" t="s">
        <v>22</v>
      </c>
      <c r="I132">
        <v>141345</v>
      </c>
      <c r="J132" t="s">
        <v>23</v>
      </c>
      <c r="K132" t="s">
        <v>24</v>
      </c>
      <c r="L132" t="s">
        <v>25</v>
      </c>
      <c r="M132" t="s">
        <v>38</v>
      </c>
    </row>
    <row r="133" spans="1:13" x14ac:dyDescent="0.2">
      <c r="A133">
        <v>7316870516</v>
      </c>
      <c r="B133">
        <v>16950</v>
      </c>
      <c r="C133">
        <v>2007</v>
      </c>
      <c r="D133" t="s">
        <v>36</v>
      </c>
      <c r="E133" t="s">
        <v>155</v>
      </c>
      <c r="F133">
        <v>3</v>
      </c>
      <c r="G133" t="s">
        <v>21</v>
      </c>
      <c r="H133" t="s">
        <v>22</v>
      </c>
      <c r="I133">
        <v>156792</v>
      </c>
      <c r="J133" t="s">
        <v>23</v>
      </c>
      <c r="K133" t="s">
        <v>24</v>
      </c>
      <c r="L133" t="s">
        <v>25</v>
      </c>
      <c r="M133" t="s">
        <v>47</v>
      </c>
    </row>
    <row r="134" spans="1:13" x14ac:dyDescent="0.2">
      <c r="A134">
        <v>7316870143</v>
      </c>
      <c r="B134">
        <v>22950</v>
      </c>
      <c r="C134">
        <v>2014</v>
      </c>
      <c r="D134" t="s">
        <v>19</v>
      </c>
      <c r="E134" t="s">
        <v>60</v>
      </c>
      <c r="F134">
        <v>4</v>
      </c>
      <c r="G134" t="s">
        <v>29</v>
      </c>
      <c r="H134" t="s">
        <v>22</v>
      </c>
      <c r="I134">
        <v>166380</v>
      </c>
      <c r="J134" t="s">
        <v>23</v>
      </c>
      <c r="K134" t="s">
        <v>31</v>
      </c>
      <c r="L134" t="s">
        <v>25</v>
      </c>
      <c r="M134" t="s">
        <v>26</v>
      </c>
    </row>
  </sheetData>
  <mergeCells count="8">
    <mergeCell ref="A4:H6"/>
    <mergeCell ref="A30:H31"/>
    <mergeCell ref="A18:G18"/>
    <mergeCell ref="A21:H23"/>
    <mergeCell ref="A24:H28"/>
    <mergeCell ref="A8:G9"/>
    <mergeCell ref="A11:H12"/>
    <mergeCell ref="A13:H16"/>
  </mergeCells>
  <pageMargins left="0.7" right="0.7" top="0.75" bottom="0.75" header="0.3" footer="0.3"/>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1FBCE-22A7-9E46-B439-98F5759EB237}">
  <dimension ref="K1:U102"/>
  <sheetViews>
    <sheetView topLeftCell="I1" zoomScale="95" zoomScaleNormal="95" workbookViewId="0">
      <selection activeCell="Z13" sqref="Z13"/>
    </sheetView>
  </sheetViews>
  <sheetFormatPr baseColWidth="10" defaultColWidth="11.1640625" defaultRowHeight="16" x14ac:dyDescent="0.2"/>
  <cols>
    <col min="16" max="16" width="15.5" bestFit="1" customWidth="1"/>
    <col min="18" max="18" width="18.6640625" customWidth="1"/>
    <col min="20" max="20" width="19.1640625" bestFit="1" customWidth="1"/>
    <col min="21" max="21" width="14.83203125" customWidth="1"/>
  </cols>
  <sheetData>
    <row r="1" spans="11:21" x14ac:dyDescent="0.2">
      <c r="K1" t="s">
        <v>225</v>
      </c>
      <c r="L1" t="s">
        <v>226</v>
      </c>
      <c r="N1" t="s">
        <v>227</v>
      </c>
      <c r="O1">
        <f>AVERAGE(K3:K102)</f>
        <v>2015.18</v>
      </c>
      <c r="P1" t="s">
        <v>228</v>
      </c>
      <c r="Q1">
        <f>AVERAGE(L3:L102)</f>
        <v>26682.15</v>
      </c>
      <c r="R1" t="s">
        <v>231</v>
      </c>
      <c r="S1">
        <v>99</v>
      </c>
    </row>
    <row r="2" spans="11:21" x14ac:dyDescent="0.2">
      <c r="K2" t="s">
        <v>223</v>
      </c>
      <c r="L2" t="s">
        <v>224</v>
      </c>
      <c r="N2" t="s">
        <v>229</v>
      </c>
      <c r="O2" t="s">
        <v>230</v>
      </c>
      <c r="P2" t="s">
        <v>232</v>
      </c>
      <c r="Q2" t="s">
        <v>233</v>
      </c>
      <c r="R2" t="s">
        <v>234</v>
      </c>
    </row>
    <row r="3" spans="11:21" x14ac:dyDescent="0.2">
      <c r="K3" s="23">
        <v>2013</v>
      </c>
      <c r="L3" s="23">
        <v>15000</v>
      </c>
      <c r="N3">
        <f>K3-$O$1</f>
        <v>-2.1800000000000637</v>
      </c>
      <c r="O3">
        <f>L3-$Q$1</f>
        <v>-11682.150000000001</v>
      </c>
      <c r="P3">
        <f>N3*O3</f>
        <v>25467.087000000745</v>
      </c>
      <c r="Q3">
        <f>POWER(N3,2)</f>
        <v>4.7524000000002777</v>
      </c>
      <c r="R3">
        <f>POWER(O3,2)</f>
        <v>136472628.62250003</v>
      </c>
      <c r="T3" t="s">
        <v>235</v>
      </c>
      <c r="U3">
        <f>SUM(Q3:Q102)</f>
        <v>2576.7600000000025</v>
      </c>
    </row>
    <row r="4" spans="11:21" x14ac:dyDescent="0.2">
      <c r="K4" s="23">
        <v>2012</v>
      </c>
      <c r="L4" s="23">
        <v>27990</v>
      </c>
      <c r="N4">
        <f>K4-$O$1</f>
        <v>-3.1800000000000637</v>
      </c>
      <c r="O4">
        <f t="shared" ref="O4:O67" si="0">L4-$Q$1</f>
        <v>1307.8499999999985</v>
      </c>
      <c r="P4">
        <f t="shared" ref="P4:P67" si="1">N4*O4</f>
        <v>-4158.9630000000789</v>
      </c>
      <c r="Q4">
        <f>POWER(N4,2)</f>
        <v>10.112400000000404</v>
      </c>
      <c r="R4">
        <f t="shared" ref="R4:R67" si="2">POWER(O4,2)</f>
        <v>1710471.6224999961</v>
      </c>
      <c r="T4" t="s">
        <v>236</v>
      </c>
      <c r="U4">
        <f>SUM(R3:R103)</f>
        <v>9153889962.7500153</v>
      </c>
    </row>
    <row r="5" spans="11:21" x14ac:dyDescent="0.2">
      <c r="K5" s="23">
        <v>2016</v>
      </c>
      <c r="L5" s="23">
        <v>34590</v>
      </c>
      <c r="N5">
        <f t="shared" ref="N5:N68" si="3">K5-$O$1</f>
        <v>0.81999999999993634</v>
      </c>
      <c r="O5">
        <f t="shared" si="0"/>
        <v>7907.8499999999985</v>
      </c>
      <c r="P5">
        <f t="shared" si="1"/>
        <v>6484.4369999994951</v>
      </c>
      <c r="Q5">
        <f>POWER(N5,2)</f>
        <v>0.67239999999989564</v>
      </c>
      <c r="R5">
        <f t="shared" si="2"/>
        <v>62534091.62249998</v>
      </c>
      <c r="T5" t="s">
        <v>237</v>
      </c>
      <c r="U5">
        <f>U3/S1</f>
        <v>26.027878787878812</v>
      </c>
    </row>
    <row r="6" spans="11:21" x14ac:dyDescent="0.2">
      <c r="K6" s="23">
        <v>2019</v>
      </c>
      <c r="L6" s="23">
        <v>35000</v>
      </c>
      <c r="N6">
        <f t="shared" si="3"/>
        <v>3.8199999999999363</v>
      </c>
      <c r="O6">
        <f t="shared" si="0"/>
        <v>8317.8499999999985</v>
      </c>
      <c r="P6">
        <f t="shared" si="1"/>
        <v>31774.186999999463</v>
      </c>
      <c r="Q6">
        <f t="shared" ref="Q6:Q69" si="4">POWER(N6,2)</f>
        <v>14.592399999999513</v>
      </c>
      <c r="R6">
        <f t="shared" si="2"/>
        <v>69186628.622499973</v>
      </c>
      <c r="T6" t="s">
        <v>238</v>
      </c>
      <c r="U6">
        <f>U4/S1</f>
        <v>92463534.977272883</v>
      </c>
    </row>
    <row r="7" spans="11:21" x14ac:dyDescent="0.2">
      <c r="K7" s="23">
        <v>2016</v>
      </c>
      <c r="L7" s="23">
        <v>29990</v>
      </c>
      <c r="N7">
        <f t="shared" si="3"/>
        <v>0.81999999999993634</v>
      </c>
      <c r="O7">
        <f t="shared" si="0"/>
        <v>3307.8499999999985</v>
      </c>
      <c r="P7">
        <f t="shared" si="1"/>
        <v>2712.4369999997884</v>
      </c>
      <c r="Q7">
        <f t="shared" si="4"/>
        <v>0.67239999999989564</v>
      </c>
      <c r="R7">
        <f t="shared" si="2"/>
        <v>10941871.622499991</v>
      </c>
    </row>
    <row r="8" spans="11:21" x14ac:dyDescent="0.2">
      <c r="K8" s="23">
        <v>2011</v>
      </c>
      <c r="L8" s="23">
        <v>38590</v>
      </c>
      <c r="N8">
        <f t="shared" si="3"/>
        <v>-4.1800000000000637</v>
      </c>
      <c r="O8">
        <f t="shared" si="0"/>
        <v>11907.849999999999</v>
      </c>
      <c r="P8">
        <f t="shared" si="1"/>
        <v>-49774.813000000751</v>
      </c>
      <c r="Q8">
        <f t="shared" si="4"/>
        <v>17.472400000000533</v>
      </c>
      <c r="R8">
        <f t="shared" si="2"/>
        <v>141796891.62249997</v>
      </c>
      <c r="T8" t="s">
        <v>239</v>
      </c>
      <c r="U8">
        <f>SQRT(U5)</f>
        <v>5.1017525212302104</v>
      </c>
    </row>
    <row r="9" spans="11:21" x14ac:dyDescent="0.2">
      <c r="K9" s="23">
        <v>1992</v>
      </c>
      <c r="L9" s="23">
        <v>4500</v>
      </c>
      <c r="N9">
        <f t="shared" si="3"/>
        <v>-23.180000000000064</v>
      </c>
      <c r="O9">
        <f t="shared" si="0"/>
        <v>-22182.15</v>
      </c>
      <c r="P9">
        <f t="shared" si="1"/>
        <v>514182.23700000142</v>
      </c>
      <c r="Q9">
        <f t="shared" si="4"/>
        <v>537.31240000000298</v>
      </c>
      <c r="R9">
        <f t="shared" si="2"/>
        <v>492047778.62250006</v>
      </c>
      <c r="T9" t="s">
        <v>240</v>
      </c>
      <c r="U9">
        <f>SQRT(U6)</f>
        <v>9615.796117705122</v>
      </c>
    </row>
    <row r="10" spans="11:21" x14ac:dyDescent="0.2">
      <c r="K10" s="23">
        <v>2017</v>
      </c>
      <c r="L10" s="23">
        <v>32990</v>
      </c>
      <c r="N10">
        <f t="shared" si="3"/>
        <v>1.8199999999999363</v>
      </c>
      <c r="O10">
        <f t="shared" si="0"/>
        <v>6307.8499999999985</v>
      </c>
      <c r="P10">
        <f t="shared" si="1"/>
        <v>11480.286999999596</v>
      </c>
      <c r="Q10">
        <f t="shared" si="4"/>
        <v>3.3123999999997684</v>
      </c>
      <c r="R10">
        <f t="shared" si="2"/>
        <v>39788971.62249998</v>
      </c>
    </row>
    <row r="11" spans="11:21" x14ac:dyDescent="0.2">
      <c r="K11" s="23">
        <v>2017</v>
      </c>
      <c r="L11" s="23">
        <v>24590</v>
      </c>
      <c r="N11">
        <f t="shared" si="3"/>
        <v>1.8199999999999363</v>
      </c>
      <c r="O11">
        <f t="shared" si="0"/>
        <v>-2092.1500000000015</v>
      </c>
      <c r="P11">
        <f t="shared" si="1"/>
        <v>-3807.7129999998692</v>
      </c>
      <c r="Q11">
        <f t="shared" si="4"/>
        <v>3.3123999999997684</v>
      </c>
      <c r="R11">
        <f t="shared" si="2"/>
        <v>4377091.6225000061</v>
      </c>
      <c r="T11" t="s">
        <v>241</v>
      </c>
      <c r="U11">
        <f>SUM(P3:P102)</f>
        <v>3402431.3000000017</v>
      </c>
    </row>
    <row r="12" spans="11:21" x14ac:dyDescent="0.2">
      <c r="K12" s="23">
        <v>2016</v>
      </c>
      <c r="L12" s="23">
        <v>30990</v>
      </c>
      <c r="N12">
        <f t="shared" si="3"/>
        <v>0.81999999999993634</v>
      </c>
      <c r="O12">
        <f t="shared" si="0"/>
        <v>4307.8499999999985</v>
      </c>
      <c r="P12">
        <f t="shared" si="1"/>
        <v>3532.4369999997248</v>
      </c>
      <c r="Q12">
        <f t="shared" si="4"/>
        <v>0.67239999999989564</v>
      </c>
      <c r="R12">
        <f t="shared" si="2"/>
        <v>18557571.622499987</v>
      </c>
    </row>
    <row r="13" spans="11:21" x14ac:dyDescent="0.2">
      <c r="K13" s="23">
        <v>2014</v>
      </c>
      <c r="L13" s="23">
        <v>27990</v>
      </c>
      <c r="N13">
        <f t="shared" si="3"/>
        <v>-1.1800000000000637</v>
      </c>
      <c r="O13">
        <f t="shared" si="0"/>
        <v>1307.8499999999985</v>
      </c>
      <c r="P13">
        <f t="shared" si="1"/>
        <v>-1543.2630000000815</v>
      </c>
      <c r="Q13">
        <f t="shared" si="4"/>
        <v>1.3924000000001502</v>
      </c>
      <c r="R13">
        <f t="shared" si="2"/>
        <v>1710471.6224999961</v>
      </c>
      <c r="T13" t="s">
        <v>242</v>
      </c>
      <c r="U13">
        <f>U11/S1</f>
        <v>34367.992929292945</v>
      </c>
    </row>
    <row r="14" spans="11:21" x14ac:dyDescent="0.2">
      <c r="K14" s="23">
        <v>2016</v>
      </c>
      <c r="L14" s="23">
        <v>37990</v>
      </c>
      <c r="N14">
        <f t="shared" si="3"/>
        <v>0.81999999999993634</v>
      </c>
      <c r="O14">
        <f t="shared" si="0"/>
        <v>11307.849999999999</v>
      </c>
      <c r="P14">
        <f t="shared" si="1"/>
        <v>9272.4369999992796</v>
      </c>
      <c r="Q14">
        <f t="shared" si="4"/>
        <v>0.67239999999989564</v>
      </c>
      <c r="R14">
        <f t="shared" si="2"/>
        <v>127867471.62249997</v>
      </c>
    </row>
    <row r="15" spans="11:21" x14ac:dyDescent="0.2">
      <c r="K15" s="23">
        <v>2018</v>
      </c>
      <c r="L15" s="23">
        <v>27990</v>
      </c>
      <c r="N15">
        <f t="shared" si="3"/>
        <v>2.8199999999999363</v>
      </c>
      <c r="O15">
        <f t="shared" si="0"/>
        <v>1307.8499999999985</v>
      </c>
      <c r="P15">
        <f t="shared" si="1"/>
        <v>3688.1369999999129</v>
      </c>
      <c r="Q15">
        <f t="shared" si="4"/>
        <v>7.9523999999996411</v>
      </c>
      <c r="R15">
        <f t="shared" si="2"/>
        <v>1710471.6224999961</v>
      </c>
      <c r="T15" t="s">
        <v>243</v>
      </c>
      <c r="U15">
        <f>U8*U9</f>
        <v>49057.412087137775</v>
      </c>
    </row>
    <row r="16" spans="11:21" x14ac:dyDescent="0.2">
      <c r="K16" s="23">
        <v>2018</v>
      </c>
      <c r="L16" s="23">
        <v>34590</v>
      </c>
      <c r="N16">
        <f t="shared" si="3"/>
        <v>2.8199999999999363</v>
      </c>
      <c r="O16">
        <f t="shared" si="0"/>
        <v>7907.8499999999985</v>
      </c>
      <c r="P16">
        <f t="shared" si="1"/>
        <v>22300.136999999493</v>
      </c>
      <c r="Q16">
        <f t="shared" si="4"/>
        <v>7.9523999999996411</v>
      </c>
      <c r="R16">
        <f t="shared" si="2"/>
        <v>62534091.62249998</v>
      </c>
    </row>
    <row r="17" spans="11:21" x14ac:dyDescent="0.2">
      <c r="K17" s="23">
        <v>2016</v>
      </c>
      <c r="L17" s="23">
        <v>30590</v>
      </c>
      <c r="N17">
        <f t="shared" si="3"/>
        <v>0.81999999999993634</v>
      </c>
      <c r="O17">
        <f t="shared" si="0"/>
        <v>3907.8499999999985</v>
      </c>
      <c r="P17">
        <f t="shared" si="1"/>
        <v>3204.4369999997502</v>
      </c>
      <c r="Q17">
        <f t="shared" si="4"/>
        <v>0.67239999999989564</v>
      </c>
      <c r="R17">
        <f t="shared" si="2"/>
        <v>15271291.622499989</v>
      </c>
      <c r="T17" t="s">
        <v>244</v>
      </c>
      <c r="U17">
        <f>U13/U15</f>
        <v>0.70056677405337064</v>
      </c>
    </row>
    <row r="18" spans="11:21" x14ac:dyDescent="0.2">
      <c r="K18" s="23">
        <v>2020</v>
      </c>
      <c r="L18" s="23">
        <v>32990</v>
      </c>
      <c r="N18">
        <f t="shared" si="3"/>
        <v>4.8199999999999363</v>
      </c>
      <c r="O18">
        <f t="shared" si="0"/>
        <v>6307.8499999999985</v>
      </c>
      <c r="P18">
        <f t="shared" si="1"/>
        <v>30403.836999999592</v>
      </c>
      <c r="Q18">
        <f t="shared" si="4"/>
        <v>23.232399999999387</v>
      </c>
      <c r="R18">
        <f t="shared" si="2"/>
        <v>39788971.62249998</v>
      </c>
    </row>
    <row r="19" spans="11:21" x14ac:dyDescent="0.2">
      <c r="K19" s="23">
        <v>2020</v>
      </c>
      <c r="L19" s="23">
        <v>38990</v>
      </c>
      <c r="N19">
        <f t="shared" si="3"/>
        <v>4.8199999999999363</v>
      </c>
      <c r="O19">
        <f t="shared" si="0"/>
        <v>12307.849999999999</v>
      </c>
      <c r="P19">
        <f t="shared" si="1"/>
        <v>59323.836999999206</v>
      </c>
      <c r="Q19">
        <f t="shared" si="4"/>
        <v>23.232399999999387</v>
      </c>
      <c r="R19">
        <f t="shared" si="2"/>
        <v>151483171.62249997</v>
      </c>
    </row>
    <row r="20" spans="11:21" x14ac:dyDescent="0.2">
      <c r="K20" s="23">
        <v>2017</v>
      </c>
      <c r="L20" s="23">
        <v>22590</v>
      </c>
      <c r="N20">
        <f>K20-$O$1</f>
        <v>1.8199999999999363</v>
      </c>
      <c r="O20">
        <f t="shared" si="0"/>
        <v>-4092.1500000000015</v>
      </c>
      <c r="P20">
        <f t="shared" si="1"/>
        <v>-7447.7129999997424</v>
      </c>
      <c r="Q20">
        <f t="shared" si="4"/>
        <v>3.3123999999997684</v>
      </c>
      <c r="R20">
        <f t="shared" si="2"/>
        <v>16745691.622500012</v>
      </c>
    </row>
    <row r="21" spans="11:21" x14ac:dyDescent="0.2">
      <c r="K21" s="23">
        <v>2020</v>
      </c>
      <c r="L21" s="23">
        <v>31590</v>
      </c>
      <c r="N21">
        <f t="shared" si="3"/>
        <v>4.8199999999999363</v>
      </c>
      <c r="O21">
        <f t="shared" si="0"/>
        <v>4907.8499999999985</v>
      </c>
      <c r="P21">
        <f t="shared" si="1"/>
        <v>23655.836999999679</v>
      </c>
      <c r="Q21">
        <f t="shared" si="4"/>
        <v>23.232399999999387</v>
      </c>
      <c r="R21">
        <f t="shared" si="2"/>
        <v>24086991.622499987</v>
      </c>
    </row>
    <row r="22" spans="11:21" x14ac:dyDescent="0.2">
      <c r="K22" s="23">
        <v>2020</v>
      </c>
      <c r="L22" s="23">
        <v>27990</v>
      </c>
      <c r="N22">
        <f t="shared" si="3"/>
        <v>4.8199999999999363</v>
      </c>
      <c r="O22">
        <f t="shared" si="0"/>
        <v>1307.8499999999985</v>
      </c>
      <c r="P22">
        <f t="shared" si="1"/>
        <v>6303.8369999999095</v>
      </c>
      <c r="Q22">
        <f t="shared" si="4"/>
        <v>23.232399999999387</v>
      </c>
      <c r="R22">
        <f t="shared" si="2"/>
        <v>1710471.6224999961</v>
      </c>
    </row>
    <row r="23" spans="11:21" x14ac:dyDescent="0.2">
      <c r="K23" s="23">
        <v>2019</v>
      </c>
      <c r="L23" s="23">
        <v>31590</v>
      </c>
      <c r="N23">
        <f t="shared" si="3"/>
        <v>3.8199999999999363</v>
      </c>
      <c r="O23">
        <f t="shared" si="0"/>
        <v>4907.8499999999985</v>
      </c>
      <c r="P23">
        <f t="shared" si="1"/>
        <v>18747.986999999681</v>
      </c>
      <c r="Q23">
        <f t="shared" si="4"/>
        <v>14.592399999999513</v>
      </c>
      <c r="R23">
        <f t="shared" si="2"/>
        <v>24086991.622499987</v>
      </c>
    </row>
    <row r="24" spans="11:21" x14ac:dyDescent="0.2">
      <c r="K24" s="23">
        <v>2004</v>
      </c>
      <c r="L24" s="23">
        <v>19900</v>
      </c>
      <c r="N24">
        <f t="shared" si="3"/>
        <v>-11.180000000000064</v>
      </c>
      <c r="O24">
        <f t="shared" si="0"/>
        <v>-6782.1500000000015</v>
      </c>
      <c r="P24">
        <f t="shared" si="1"/>
        <v>75824.437000000442</v>
      </c>
      <c r="Q24">
        <f t="shared" si="4"/>
        <v>124.99240000000142</v>
      </c>
      <c r="R24">
        <f t="shared" si="2"/>
        <v>45997558.622500017</v>
      </c>
    </row>
    <row r="25" spans="11:21" x14ac:dyDescent="0.2">
      <c r="K25" s="23">
        <v>2016</v>
      </c>
      <c r="L25" s="23">
        <v>16590</v>
      </c>
      <c r="N25">
        <f t="shared" si="3"/>
        <v>0.81999999999993634</v>
      </c>
      <c r="O25">
        <f t="shared" si="0"/>
        <v>-10092.150000000001</v>
      </c>
      <c r="P25">
        <f t="shared" si="1"/>
        <v>-8275.562999999358</v>
      </c>
      <c r="Q25">
        <f t="shared" si="4"/>
        <v>0.67239999999989564</v>
      </c>
      <c r="R25">
        <f t="shared" si="2"/>
        <v>101851491.62250003</v>
      </c>
    </row>
    <row r="26" spans="11:21" x14ac:dyDescent="0.2">
      <c r="K26" s="23">
        <v>2016</v>
      </c>
      <c r="L26" s="23">
        <v>26990</v>
      </c>
      <c r="N26">
        <f t="shared" si="3"/>
        <v>0.81999999999993634</v>
      </c>
      <c r="O26">
        <f t="shared" si="0"/>
        <v>307.84999999999854</v>
      </c>
      <c r="P26">
        <f t="shared" si="1"/>
        <v>252.43699999997921</v>
      </c>
      <c r="Q26">
        <f t="shared" si="4"/>
        <v>0.67239999999989564</v>
      </c>
      <c r="R26">
        <f t="shared" si="2"/>
        <v>94771.62249999911</v>
      </c>
    </row>
    <row r="27" spans="11:21" x14ac:dyDescent="0.2">
      <c r="K27" s="23">
        <v>2015</v>
      </c>
      <c r="L27" s="23">
        <v>25590</v>
      </c>
      <c r="N27">
        <f t="shared" si="3"/>
        <v>-0.18000000000006366</v>
      </c>
      <c r="O27">
        <f t="shared" si="0"/>
        <v>-1092.1500000000015</v>
      </c>
      <c r="P27">
        <f t="shared" si="1"/>
        <v>196.58700000006979</v>
      </c>
      <c r="Q27">
        <f t="shared" si="4"/>
        <v>3.2400000000022917E-2</v>
      </c>
      <c r="R27">
        <f t="shared" si="2"/>
        <v>1192791.6225000031</v>
      </c>
    </row>
    <row r="28" spans="11:21" x14ac:dyDescent="0.2">
      <c r="K28" s="23">
        <v>2012</v>
      </c>
      <c r="L28" s="23">
        <v>14000</v>
      </c>
      <c r="N28">
        <f t="shared" si="3"/>
        <v>-3.1800000000000637</v>
      </c>
      <c r="O28">
        <f t="shared" si="0"/>
        <v>-12682.150000000001</v>
      </c>
      <c r="P28">
        <f t="shared" si="1"/>
        <v>40329.237000000809</v>
      </c>
      <c r="Q28">
        <f t="shared" si="4"/>
        <v>10.112400000000404</v>
      </c>
      <c r="R28">
        <f t="shared" si="2"/>
        <v>160836928.62250003</v>
      </c>
    </row>
    <row r="29" spans="11:21" x14ac:dyDescent="0.2">
      <c r="K29" s="23">
        <v>2018</v>
      </c>
      <c r="L29" s="23">
        <v>34990</v>
      </c>
      <c r="N29">
        <f t="shared" si="3"/>
        <v>2.8199999999999363</v>
      </c>
      <c r="O29">
        <f t="shared" si="0"/>
        <v>8307.8499999999985</v>
      </c>
      <c r="P29">
        <f t="shared" si="1"/>
        <v>23428.136999999468</v>
      </c>
      <c r="Q29">
        <f t="shared" si="4"/>
        <v>7.9523999999996411</v>
      </c>
      <c r="R29">
        <f t="shared" si="2"/>
        <v>69020371.622499973</v>
      </c>
    </row>
    <row r="30" spans="11:21" x14ac:dyDescent="0.2">
      <c r="K30" s="23">
        <v>2001</v>
      </c>
      <c r="L30" s="23">
        <v>22500</v>
      </c>
      <c r="N30">
        <f t="shared" si="3"/>
        <v>-14.180000000000064</v>
      </c>
      <c r="O30">
        <f t="shared" si="0"/>
        <v>-4182.1500000000015</v>
      </c>
      <c r="P30">
        <f t="shared" si="1"/>
        <v>59302.887000000286</v>
      </c>
      <c r="Q30">
        <f t="shared" si="4"/>
        <v>201.07240000000181</v>
      </c>
      <c r="R30">
        <f t="shared" si="2"/>
        <v>17490378.622500014</v>
      </c>
    </row>
    <row r="31" spans="11:21" x14ac:dyDescent="0.2">
      <c r="K31" s="23">
        <v>2013</v>
      </c>
      <c r="L31" s="23">
        <v>31990</v>
      </c>
      <c r="N31">
        <f t="shared" si="3"/>
        <v>-2.1800000000000637</v>
      </c>
      <c r="O31">
        <f t="shared" si="0"/>
        <v>5307.8499999999985</v>
      </c>
      <c r="P31">
        <f t="shared" si="1"/>
        <v>-11571.113000000334</v>
      </c>
      <c r="Q31">
        <f t="shared" si="4"/>
        <v>4.7524000000002777</v>
      </c>
      <c r="R31">
        <f t="shared" si="2"/>
        <v>28173271.622499984</v>
      </c>
    </row>
    <row r="32" spans="11:21" x14ac:dyDescent="0.2">
      <c r="K32" s="23">
        <v>2014</v>
      </c>
      <c r="L32" s="23">
        <v>29990</v>
      </c>
      <c r="N32">
        <f t="shared" si="3"/>
        <v>-1.1800000000000637</v>
      </c>
      <c r="O32">
        <f t="shared" si="0"/>
        <v>3307.8499999999985</v>
      </c>
      <c r="P32">
        <f t="shared" si="1"/>
        <v>-3903.2630000002086</v>
      </c>
      <c r="Q32">
        <f t="shared" si="4"/>
        <v>1.3924000000001502</v>
      </c>
      <c r="R32">
        <f t="shared" si="2"/>
        <v>10941871.622499991</v>
      </c>
    </row>
    <row r="33" spans="11:18" x14ac:dyDescent="0.2">
      <c r="K33" s="23">
        <v>2017</v>
      </c>
      <c r="L33" s="23">
        <v>33990</v>
      </c>
      <c r="N33">
        <f t="shared" si="3"/>
        <v>1.8199999999999363</v>
      </c>
      <c r="O33">
        <f t="shared" si="0"/>
        <v>7307.8499999999985</v>
      </c>
      <c r="P33">
        <f t="shared" si="1"/>
        <v>13300.286999999533</v>
      </c>
      <c r="Q33">
        <f t="shared" si="4"/>
        <v>3.3123999999997684</v>
      </c>
      <c r="R33">
        <f t="shared" si="2"/>
        <v>53404671.62249998</v>
      </c>
    </row>
    <row r="34" spans="11:18" x14ac:dyDescent="0.2">
      <c r="K34" s="23">
        <v>2017</v>
      </c>
      <c r="L34" s="23">
        <v>15000</v>
      </c>
      <c r="N34">
        <f t="shared" si="3"/>
        <v>1.8199999999999363</v>
      </c>
      <c r="O34">
        <f t="shared" si="0"/>
        <v>-11682.150000000001</v>
      </c>
      <c r="P34">
        <f t="shared" si="1"/>
        <v>-21261.512999999261</v>
      </c>
      <c r="Q34">
        <f t="shared" si="4"/>
        <v>3.3123999999997684</v>
      </c>
      <c r="R34">
        <f t="shared" si="2"/>
        <v>136472628.62250003</v>
      </c>
    </row>
    <row r="35" spans="11:18" x14ac:dyDescent="0.2">
      <c r="K35" s="23">
        <v>2020</v>
      </c>
      <c r="L35" s="23">
        <v>26590</v>
      </c>
      <c r="N35">
        <f t="shared" si="3"/>
        <v>4.8199999999999363</v>
      </c>
      <c r="O35">
        <f t="shared" si="0"/>
        <v>-92.150000000001455</v>
      </c>
      <c r="P35">
        <f t="shared" si="1"/>
        <v>-444.16300000000115</v>
      </c>
      <c r="Q35">
        <f t="shared" si="4"/>
        <v>23.232399999999387</v>
      </c>
      <c r="R35">
        <f t="shared" si="2"/>
        <v>8491.6225000002687</v>
      </c>
    </row>
    <row r="36" spans="11:18" x14ac:dyDescent="0.2">
      <c r="K36" s="23">
        <v>2018</v>
      </c>
      <c r="L36" s="23">
        <v>18590</v>
      </c>
      <c r="N36">
        <f>K36-$O$1</f>
        <v>2.8199999999999363</v>
      </c>
      <c r="O36">
        <f t="shared" si="0"/>
        <v>-8092.1500000000015</v>
      </c>
      <c r="P36">
        <f t="shared" si="1"/>
        <v>-22819.862999999488</v>
      </c>
      <c r="Q36">
        <f t="shared" si="4"/>
        <v>7.9523999999996411</v>
      </c>
      <c r="R36">
        <f t="shared" si="2"/>
        <v>65482891.622500025</v>
      </c>
    </row>
    <row r="37" spans="11:18" x14ac:dyDescent="0.2">
      <c r="K37" s="23">
        <v>2017</v>
      </c>
      <c r="L37" s="23">
        <v>29590</v>
      </c>
      <c r="N37">
        <f t="shared" si="3"/>
        <v>1.8199999999999363</v>
      </c>
      <c r="O37">
        <f t="shared" si="0"/>
        <v>2907.8499999999985</v>
      </c>
      <c r="P37">
        <f t="shared" si="1"/>
        <v>5292.286999999812</v>
      </c>
      <c r="Q37">
        <f t="shared" si="4"/>
        <v>3.3123999999997684</v>
      </c>
      <c r="R37">
        <f t="shared" si="2"/>
        <v>8455591.6224999912</v>
      </c>
    </row>
    <row r="38" spans="11:18" x14ac:dyDescent="0.2">
      <c r="K38" s="23">
        <v>2018</v>
      </c>
      <c r="L38" s="23">
        <v>21590</v>
      </c>
      <c r="N38">
        <f t="shared" si="3"/>
        <v>2.8199999999999363</v>
      </c>
      <c r="O38">
        <f t="shared" si="0"/>
        <v>-5092.1500000000015</v>
      </c>
      <c r="P38">
        <f t="shared" si="1"/>
        <v>-14359.862999999679</v>
      </c>
      <c r="Q38">
        <f t="shared" si="4"/>
        <v>7.9523999999996411</v>
      </c>
      <c r="R38">
        <f t="shared" si="2"/>
        <v>25929991.622500014</v>
      </c>
    </row>
    <row r="39" spans="11:18" x14ac:dyDescent="0.2">
      <c r="K39" s="23">
        <v>2013</v>
      </c>
      <c r="L39" s="23">
        <v>22590</v>
      </c>
      <c r="N39">
        <f t="shared" si="3"/>
        <v>-2.1800000000000637</v>
      </c>
      <c r="O39">
        <f t="shared" si="0"/>
        <v>-4092.1500000000015</v>
      </c>
      <c r="P39">
        <f t="shared" si="1"/>
        <v>8920.8870000002644</v>
      </c>
      <c r="Q39">
        <f t="shared" si="4"/>
        <v>4.7524000000002777</v>
      </c>
      <c r="R39">
        <f t="shared" si="2"/>
        <v>16745691.622500012</v>
      </c>
    </row>
    <row r="40" spans="11:18" x14ac:dyDescent="0.2">
      <c r="K40" s="23">
        <v>2020</v>
      </c>
      <c r="L40" s="23">
        <v>33990</v>
      </c>
      <c r="N40">
        <f t="shared" si="3"/>
        <v>4.8199999999999363</v>
      </c>
      <c r="O40">
        <f t="shared" si="0"/>
        <v>7307.8499999999985</v>
      </c>
      <c r="P40">
        <f t="shared" si="1"/>
        <v>35223.836999999527</v>
      </c>
      <c r="Q40">
        <f t="shared" si="4"/>
        <v>23.232399999999387</v>
      </c>
      <c r="R40">
        <f t="shared" si="2"/>
        <v>53404671.62249998</v>
      </c>
    </row>
    <row r="41" spans="11:18" x14ac:dyDescent="0.2">
      <c r="K41" s="23">
        <v>2012</v>
      </c>
      <c r="L41" s="23">
        <v>29990</v>
      </c>
      <c r="N41">
        <f t="shared" si="3"/>
        <v>-3.1800000000000637</v>
      </c>
      <c r="O41">
        <f t="shared" si="0"/>
        <v>3307.8499999999985</v>
      </c>
      <c r="P41">
        <f t="shared" si="1"/>
        <v>-10518.963000000205</v>
      </c>
      <c r="Q41">
        <f t="shared" si="4"/>
        <v>10.112400000000404</v>
      </c>
      <c r="R41">
        <f t="shared" si="2"/>
        <v>10941871.622499991</v>
      </c>
    </row>
    <row r="42" spans="11:18" x14ac:dyDescent="0.2">
      <c r="K42" s="23">
        <v>2019</v>
      </c>
      <c r="L42" s="23">
        <v>37590</v>
      </c>
      <c r="N42">
        <f t="shared" si="3"/>
        <v>3.8199999999999363</v>
      </c>
      <c r="O42">
        <f t="shared" si="0"/>
        <v>10907.849999999999</v>
      </c>
      <c r="P42">
        <f t="shared" si="1"/>
        <v>41667.986999999302</v>
      </c>
      <c r="Q42">
        <f t="shared" si="4"/>
        <v>14.592399999999513</v>
      </c>
      <c r="R42">
        <f t="shared" si="2"/>
        <v>118981191.62249997</v>
      </c>
    </row>
    <row r="43" spans="11:18" x14ac:dyDescent="0.2">
      <c r="K43" s="23">
        <v>2004</v>
      </c>
      <c r="L43" s="23">
        <v>3000</v>
      </c>
      <c r="N43">
        <f t="shared" si="3"/>
        <v>-11.180000000000064</v>
      </c>
      <c r="O43">
        <f t="shared" si="0"/>
        <v>-23682.15</v>
      </c>
      <c r="P43">
        <f t="shared" si="1"/>
        <v>264766.43700000155</v>
      </c>
      <c r="Q43">
        <f t="shared" si="4"/>
        <v>124.99240000000142</v>
      </c>
      <c r="R43">
        <f t="shared" si="2"/>
        <v>560844228.62250006</v>
      </c>
    </row>
    <row r="44" spans="11:18" x14ac:dyDescent="0.2">
      <c r="K44" s="23">
        <v>2016</v>
      </c>
      <c r="L44" s="23">
        <v>15990</v>
      </c>
      <c r="N44">
        <f t="shared" si="3"/>
        <v>0.81999999999993634</v>
      </c>
      <c r="O44">
        <f t="shared" si="0"/>
        <v>-10692.150000000001</v>
      </c>
      <c r="P44">
        <f t="shared" si="1"/>
        <v>-8767.5629999993198</v>
      </c>
      <c r="Q44">
        <f t="shared" si="4"/>
        <v>0.67239999999989564</v>
      </c>
      <c r="R44">
        <f t="shared" si="2"/>
        <v>114322071.62250003</v>
      </c>
    </row>
    <row r="45" spans="11:18" x14ac:dyDescent="0.2">
      <c r="K45" s="23">
        <v>2013</v>
      </c>
      <c r="L45" s="23">
        <v>20590</v>
      </c>
      <c r="N45">
        <f t="shared" si="3"/>
        <v>-2.1800000000000637</v>
      </c>
      <c r="O45">
        <f t="shared" si="0"/>
        <v>-6092.1500000000015</v>
      </c>
      <c r="P45">
        <f t="shared" si="1"/>
        <v>13280.887000000392</v>
      </c>
      <c r="Q45">
        <f t="shared" si="4"/>
        <v>4.7524000000002777</v>
      </c>
      <c r="R45">
        <f t="shared" si="2"/>
        <v>37114291.622500017</v>
      </c>
    </row>
    <row r="46" spans="11:18" x14ac:dyDescent="0.2">
      <c r="K46" s="23">
        <v>2017</v>
      </c>
      <c r="L46" s="23">
        <v>33990</v>
      </c>
      <c r="N46">
        <f t="shared" si="3"/>
        <v>1.8199999999999363</v>
      </c>
      <c r="O46">
        <f t="shared" si="0"/>
        <v>7307.8499999999985</v>
      </c>
      <c r="P46">
        <f t="shared" si="1"/>
        <v>13300.286999999533</v>
      </c>
      <c r="Q46">
        <f t="shared" si="4"/>
        <v>3.3123999999997684</v>
      </c>
      <c r="R46">
        <f t="shared" si="2"/>
        <v>53404671.62249998</v>
      </c>
    </row>
    <row r="47" spans="11:18" x14ac:dyDescent="0.2">
      <c r="K47" s="23">
        <v>2019</v>
      </c>
      <c r="L47" s="23">
        <v>36590</v>
      </c>
      <c r="N47">
        <f t="shared" si="3"/>
        <v>3.8199999999999363</v>
      </c>
      <c r="O47">
        <f t="shared" si="0"/>
        <v>9907.8499999999985</v>
      </c>
      <c r="P47">
        <f t="shared" si="1"/>
        <v>37847.986999999361</v>
      </c>
      <c r="Q47">
        <f t="shared" si="4"/>
        <v>14.592399999999513</v>
      </c>
      <c r="R47">
        <f t="shared" si="2"/>
        <v>98165491.622499973</v>
      </c>
    </row>
    <row r="48" spans="11:18" x14ac:dyDescent="0.2">
      <c r="K48" s="23">
        <v>2013</v>
      </c>
      <c r="L48" s="23">
        <v>29590</v>
      </c>
      <c r="N48">
        <f t="shared" si="3"/>
        <v>-2.1800000000000637</v>
      </c>
      <c r="O48">
        <f t="shared" si="0"/>
        <v>2907.8499999999985</v>
      </c>
      <c r="P48">
        <f t="shared" si="1"/>
        <v>-6339.1130000001822</v>
      </c>
      <c r="Q48">
        <f t="shared" si="4"/>
        <v>4.7524000000002777</v>
      </c>
      <c r="R48">
        <f t="shared" si="2"/>
        <v>8455591.6224999912</v>
      </c>
    </row>
    <row r="49" spans="11:18" x14ac:dyDescent="0.2">
      <c r="K49" s="23">
        <v>2019</v>
      </c>
      <c r="L49" s="23">
        <v>40590</v>
      </c>
      <c r="N49">
        <f t="shared" si="3"/>
        <v>3.8199999999999363</v>
      </c>
      <c r="O49">
        <f t="shared" si="0"/>
        <v>13907.849999999999</v>
      </c>
      <c r="P49">
        <f t="shared" si="1"/>
        <v>53127.986999999106</v>
      </c>
      <c r="Q49">
        <f t="shared" si="4"/>
        <v>14.592399999999513</v>
      </c>
      <c r="R49">
        <f t="shared" si="2"/>
        <v>193428291.62249997</v>
      </c>
    </row>
    <row r="50" spans="11:18" x14ac:dyDescent="0.2">
      <c r="K50" s="23">
        <v>2018</v>
      </c>
      <c r="L50" s="23">
        <v>33990</v>
      </c>
      <c r="N50">
        <f t="shared" si="3"/>
        <v>2.8199999999999363</v>
      </c>
      <c r="O50">
        <f t="shared" si="0"/>
        <v>7307.8499999999985</v>
      </c>
      <c r="P50">
        <f t="shared" si="1"/>
        <v>20608.13699999953</v>
      </c>
      <c r="Q50">
        <f t="shared" si="4"/>
        <v>7.9523999999996411</v>
      </c>
      <c r="R50">
        <f t="shared" si="2"/>
        <v>53404671.62249998</v>
      </c>
    </row>
    <row r="51" spans="11:18" x14ac:dyDescent="0.2">
      <c r="K51" s="23">
        <v>2019</v>
      </c>
      <c r="L51" s="23">
        <v>43990</v>
      </c>
      <c r="N51">
        <f t="shared" si="3"/>
        <v>3.8199999999999363</v>
      </c>
      <c r="O51">
        <f t="shared" si="0"/>
        <v>17307.849999999999</v>
      </c>
      <c r="P51">
        <f t="shared" si="1"/>
        <v>66115.986999998888</v>
      </c>
      <c r="Q51">
        <f t="shared" si="4"/>
        <v>14.592399999999513</v>
      </c>
      <c r="R51">
        <f t="shared" si="2"/>
        <v>299561671.62249994</v>
      </c>
    </row>
    <row r="52" spans="11:18" x14ac:dyDescent="0.2">
      <c r="K52" s="23">
        <v>2017</v>
      </c>
      <c r="L52" s="23">
        <v>38990</v>
      </c>
      <c r="N52">
        <f t="shared" si="3"/>
        <v>1.8199999999999363</v>
      </c>
      <c r="O52">
        <f t="shared" si="0"/>
        <v>12307.849999999999</v>
      </c>
      <c r="P52">
        <f t="shared" si="1"/>
        <v>22400.286999999214</v>
      </c>
      <c r="Q52">
        <f t="shared" si="4"/>
        <v>3.3123999999997684</v>
      </c>
      <c r="R52">
        <f t="shared" si="2"/>
        <v>151483171.62249997</v>
      </c>
    </row>
    <row r="53" spans="11:18" x14ac:dyDescent="0.2">
      <c r="K53" s="23">
        <v>2018</v>
      </c>
      <c r="L53" s="23">
        <v>39590</v>
      </c>
      <c r="N53">
        <f t="shared" si="3"/>
        <v>2.8199999999999363</v>
      </c>
      <c r="O53">
        <f t="shared" si="0"/>
        <v>12907.849999999999</v>
      </c>
      <c r="P53">
        <f t="shared" si="1"/>
        <v>36400.136999999173</v>
      </c>
      <c r="Q53">
        <f t="shared" si="4"/>
        <v>7.9523999999996411</v>
      </c>
      <c r="R53">
        <f t="shared" si="2"/>
        <v>166612591.62249997</v>
      </c>
    </row>
    <row r="54" spans="11:18" x14ac:dyDescent="0.2">
      <c r="K54" s="23">
        <v>2003</v>
      </c>
      <c r="L54" s="23">
        <v>9500</v>
      </c>
      <c r="N54">
        <f t="shared" si="3"/>
        <v>-12.180000000000064</v>
      </c>
      <c r="O54">
        <f t="shared" si="0"/>
        <v>-17182.150000000001</v>
      </c>
      <c r="P54">
        <f t="shared" si="1"/>
        <v>209278.58700000111</v>
      </c>
      <c r="Q54">
        <f t="shared" si="4"/>
        <v>148.35240000000155</v>
      </c>
      <c r="R54">
        <f t="shared" si="2"/>
        <v>295226278.62250006</v>
      </c>
    </row>
    <row r="55" spans="11:18" x14ac:dyDescent="0.2">
      <c r="K55" s="23">
        <v>2018</v>
      </c>
      <c r="L55" s="23">
        <v>28590</v>
      </c>
      <c r="N55">
        <f t="shared" si="3"/>
        <v>2.8199999999999363</v>
      </c>
      <c r="O55">
        <f t="shared" si="0"/>
        <v>1907.8499999999985</v>
      </c>
      <c r="P55">
        <f t="shared" si="1"/>
        <v>5380.1369999998742</v>
      </c>
      <c r="Q55">
        <f t="shared" si="4"/>
        <v>7.9523999999996411</v>
      </c>
      <c r="R55">
        <f t="shared" si="2"/>
        <v>3639891.6224999945</v>
      </c>
    </row>
    <row r="56" spans="11:18" x14ac:dyDescent="0.2">
      <c r="K56" s="23">
        <v>2013</v>
      </c>
      <c r="L56" s="23">
        <v>16590</v>
      </c>
      <c r="N56">
        <f t="shared" si="3"/>
        <v>-2.1800000000000637</v>
      </c>
      <c r="O56">
        <f t="shared" si="0"/>
        <v>-10092.150000000001</v>
      </c>
      <c r="P56">
        <f t="shared" si="1"/>
        <v>22000.887000000646</v>
      </c>
      <c r="Q56">
        <f t="shared" si="4"/>
        <v>4.7524000000002777</v>
      </c>
      <c r="R56">
        <f t="shared" si="2"/>
        <v>101851491.62250003</v>
      </c>
    </row>
    <row r="57" spans="11:18" x14ac:dyDescent="0.2">
      <c r="K57" s="23">
        <v>2017</v>
      </c>
      <c r="L57" s="23">
        <v>28990</v>
      </c>
      <c r="N57">
        <f t="shared" si="3"/>
        <v>1.8199999999999363</v>
      </c>
      <c r="O57">
        <f t="shared" si="0"/>
        <v>2307.8499999999985</v>
      </c>
      <c r="P57">
        <f t="shared" si="1"/>
        <v>4200.2869999998502</v>
      </c>
      <c r="Q57">
        <f t="shared" si="4"/>
        <v>3.3123999999997684</v>
      </c>
      <c r="R57">
        <f t="shared" si="2"/>
        <v>5326171.6224999931</v>
      </c>
    </row>
    <row r="58" spans="11:18" x14ac:dyDescent="0.2">
      <c r="K58" s="23">
        <v>2017</v>
      </c>
      <c r="L58" s="23">
        <v>20590</v>
      </c>
      <c r="N58">
        <f t="shared" si="3"/>
        <v>1.8199999999999363</v>
      </c>
      <c r="O58">
        <f t="shared" si="0"/>
        <v>-6092.1500000000015</v>
      </c>
      <c r="P58">
        <f t="shared" si="1"/>
        <v>-11087.712999999614</v>
      </c>
      <c r="Q58">
        <f t="shared" si="4"/>
        <v>3.3123999999997684</v>
      </c>
      <c r="R58">
        <f t="shared" si="2"/>
        <v>37114291.622500017</v>
      </c>
    </row>
    <row r="59" spans="11:18" x14ac:dyDescent="0.2">
      <c r="K59" s="23">
        <v>2015</v>
      </c>
      <c r="L59" s="23">
        <v>26990</v>
      </c>
      <c r="N59">
        <f t="shared" si="3"/>
        <v>-0.18000000000006366</v>
      </c>
      <c r="O59">
        <f t="shared" si="0"/>
        <v>307.84999999999854</v>
      </c>
      <c r="P59">
        <f t="shared" si="1"/>
        <v>-55.413000000019338</v>
      </c>
      <c r="Q59">
        <f t="shared" si="4"/>
        <v>3.2400000000022917E-2</v>
      </c>
      <c r="R59">
        <f t="shared" si="2"/>
        <v>94771.62249999911</v>
      </c>
    </row>
    <row r="60" spans="11:18" x14ac:dyDescent="0.2">
      <c r="K60" s="23">
        <v>2016</v>
      </c>
      <c r="L60" s="23">
        <v>26990</v>
      </c>
      <c r="N60">
        <f t="shared" si="3"/>
        <v>0.81999999999993634</v>
      </c>
      <c r="O60">
        <f t="shared" si="0"/>
        <v>307.84999999999854</v>
      </c>
      <c r="P60">
        <f t="shared" si="1"/>
        <v>252.43699999997921</v>
      </c>
      <c r="Q60">
        <f t="shared" si="4"/>
        <v>0.67239999999989564</v>
      </c>
      <c r="R60">
        <f t="shared" si="2"/>
        <v>94771.62249999911</v>
      </c>
    </row>
    <row r="61" spans="11:18" x14ac:dyDescent="0.2">
      <c r="K61" s="23">
        <v>2008</v>
      </c>
      <c r="L61" s="23">
        <v>17500</v>
      </c>
      <c r="N61">
        <f t="shared" si="3"/>
        <v>-7.1800000000000637</v>
      </c>
      <c r="O61">
        <f t="shared" si="0"/>
        <v>-9182.1500000000015</v>
      </c>
      <c r="P61">
        <f t="shared" si="1"/>
        <v>65927.837000000596</v>
      </c>
      <c r="Q61">
        <f t="shared" si="4"/>
        <v>51.552400000000915</v>
      </c>
      <c r="R61">
        <f t="shared" si="2"/>
        <v>84311878.622500032</v>
      </c>
    </row>
    <row r="62" spans="11:18" x14ac:dyDescent="0.2">
      <c r="K62" s="23">
        <v>2007</v>
      </c>
      <c r="L62" s="23">
        <v>6000</v>
      </c>
      <c r="N62">
        <f t="shared" si="3"/>
        <v>-8.1800000000000637</v>
      </c>
      <c r="O62">
        <f t="shared" si="0"/>
        <v>-20682.150000000001</v>
      </c>
      <c r="P62">
        <f t="shared" si="1"/>
        <v>169179.98700000133</v>
      </c>
      <c r="Q62">
        <f t="shared" si="4"/>
        <v>66.912400000001043</v>
      </c>
      <c r="R62">
        <f t="shared" si="2"/>
        <v>427751328.62250006</v>
      </c>
    </row>
    <row r="63" spans="11:18" x14ac:dyDescent="0.2">
      <c r="K63" s="23">
        <v>2018</v>
      </c>
      <c r="L63" s="23">
        <v>38990</v>
      </c>
      <c r="N63">
        <f t="shared" si="3"/>
        <v>2.8199999999999363</v>
      </c>
      <c r="O63">
        <f t="shared" si="0"/>
        <v>12307.849999999999</v>
      </c>
      <c r="P63">
        <f t="shared" si="1"/>
        <v>34708.136999999209</v>
      </c>
      <c r="Q63">
        <f t="shared" si="4"/>
        <v>7.9523999999996411</v>
      </c>
      <c r="R63">
        <f t="shared" si="2"/>
        <v>151483171.62249997</v>
      </c>
    </row>
    <row r="64" spans="11:18" x14ac:dyDescent="0.2">
      <c r="K64" s="23">
        <v>2019</v>
      </c>
      <c r="L64" s="23">
        <v>33990</v>
      </c>
      <c r="N64">
        <f t="shared" si="3"/>
        <v>3.8199999999999363</v>
      </c>
      <c r="O64">
        <f t="shared" si="0"/>
        <v>7307.8499999999985</v>
      </c>
      <c r="P64">
        <f t="shared" si="1"/>
        <v>27915.986999999528</v>
      </c>
      <c r="Q64">
        <f t="shared" si="4"/>
        <v>14.592399999999513</v>
      </c>
      <c r="R64">
        <f t="shared" si="2"/>
        <v>53404671.62249998</v>
      </c>
    </row>
    <row r="65" spans="11:18" x14ac:dyDescent="0.2">
      <c r="K65" s="23">
        <v>2018</v>
      </c>
      <c r="L65" s="23">
        <v>33590</v>
      </c>
      <c r="N65">
        <f t="shared" si="3"/>
        <v>2.8199999999999363</v>
      </c>
      <c r="O65">
        <f t="shared" si="0"/>
        <v>6907.8499999999985</v>
      </c>
      <c r="P65">
        <f t="shared" si="1"/>
        <v>19480.136999999555</v>
      </c>
      <c r="Q65">
        <f t="shared" si="4"/>
        <v>7.9523999999996411</v>
      </c>
      <c r="R65">
        <f t="shared" si="2"/>
        <v>47718391.62249998</v>
      </c>
    </row>
    <row r="66" spans="11:18" x14ac:dyDescent="0.2">
      <c r="K66" s="23">
        <v>2020</v>
      </c>
      <c r="L66" s="23">
        <v>38990</v>
      </c>
      <c r="N66">
        <f t="shared" si="3"/>
        <v>4.8199999999999363</v>
      </c>
      <c r="O66">
        <f t="shared" si="0"/>
        <v>12307.849999999999</v>
      </c>
      <c r="P66">
        <f t="shared" si="1"/>
        <v>59323.836999999206</v>
      </c>
      <c r="Q66">
        <f t="shared" si="4"/>
        <v>23.232399999999387</v>
      </c>
      <c r="R66">
        <f t="shared" si="2"/>
        <v>151483171.62249997</v>
      </c>
    </row>
    <row r="67" spans="11:18" x14ac:dyDescent="0.2">
      <c r="K67" s="23">
        <v>2018</v>
      </c>
      <c r="L67" s="23">
        <v>18590</v>
      </c>
      <c r="N67">
        <f t="shared" si="3"/>
        <v>2.8199999999999363</v>
      </c>
      <c r="O67">
        <f t="shared" si="0"/>
        <v>-8092.1500000000015</v>
      </c>
      <c r="P67">
        <f t="shared" si="1"/>
        <v>-22819.862999999488</v>
      </c>
      <c r="Q67">
        <f t="shared" si="4"/>
        <v>7.9523999999996411</v>
      </c>
      <c r="R67">
        <f t="shared" si="2"/>
        <v>65482891.622500025</v>
      </c>
    </row>
    <row r="68" spans="11:18" x14ac:dyDescent="0.2">
      <c r="K68" s="23">
        <v>2016</v>
      </c>
      <c r="L68" s="23">
        <v>14990</v>
      </c>
      <c r="N68">
        <f t="shared" si="3"/>
        <v>0.81999999999993634</v>
      </c>
      <c r="O68">
        <f t="shared" ref="O68:O102" si="5">L68-$Q$1</f>
        <v>-11692.150000000001</v>
      </c>
      <c r="P68">
        <f t="shared" ref="P68:P102" si="6">N68*O68</f>
        <v>-9587.5629999992561</v>
      </c>
      <c r="Q68">
        <f t="shared" si="4"/>
        <v>0.67239999999989564</v>
      </c>
      <c r="R68">
        <f t="shared" ref="R68:R102" si="7">POWER(O68,2)</f>
        <v>136706371.62250003</v>
      </c>
    </row>
    <row r="69" spans="11:18" x14ac:dyDescent="0.2">
      <c r="K69" s="23">
        <v>2020</v>
      </c>
      <c r="L69" s="23">
        <v>39990</v>
      </c>
      <c r="N69">
        <f t="shared" ref="N69:N102" si="8">K69-$O$1</f>
        <v>4.8199999999999363</v>
      </c>
      <c r="O69">
        <f t="shared" si="5"/>
        <v>13307.849999999999</v>
      </c>
      <c r="P69">
        <f t="shared" si="6"/>
        <v>64143.836999999148</v>
      </c>
      <c r="Q69">
        <f t="shared" si="4"/>
        <v>23.232399999999387</v>
      </c>
      <c r="R69">
        <f t="shared" si="7"/>
        <v>177098871.62249997</v>
      </c>
    </row>
    <row r="70" spans="11:18" x14ac:dyDescent="0.2">
      <c r="K70" s="23">
        <v>2006</v>
      </c>
      <c r="L70" s="23">
        <v>4000</v>
      </c>
      <c r="N70">
        <f t="shared" si="8"/>
        <v>-9.1800000000000637</v>
      </c>
      <c r="O70">
        <f t="shared" si="5"/>
        <v>-22682.15</v>
      </c>
      <c r="P70">
        <f t="shared" si="6"/>
        <v>208222.13700000144</v>
      </c>
      <c r="Q70">
        <f t="shared" ref="Q70:Q102" si="9">POWER(N70,2)</f>
        <v>84.27240000000117</v>
      </c>
      <c r="R70">
        <f t="shared" si="7"/>
        <v>514479928.62250006</v>
      </c>
    </row>
    <row r="71" spans="11:18" x14ac:dyDescent="0.2">
      <c r="K71" s="23">
        <v>2019</v>
      </c>
      <c r="L71" s="23">
        <v>32990</v>
      </c>
      <c r="N71">
        <f t="shared" si="8"/>
        <v>3.8199999999999363</v>
      </c>
      <c r="O71">
        <f t="shared" si="5"/>
        <v>6307.8499999999985</v>
      </c>
      <c r="P71">
        <f t="shared" si="6"/>
        <v>24095.986999999594</v>
      </c>
      <c r="Q71">
        <f t="shared" si="9"/>
        <v>14.592399999999513</v>
      </c>
      <c r="R71">
        <f t="shared" si="7"/>
        <v>39788971.62249998</v>
      </c>
    </row>
    <row r="72" spans="11:18" x14ac:dyDescent="0.2">
      <c r="K72" s="23">
        <v>2012</v>
      </c>
      <c r="L72" s="23">
        <v>27590</v>
      </c>
      <c r="N72">
        <f t="shared" si="8"/>
        <v>-3.1800000000000637</v>
      </c>
      <c r="O72">
        <f t="shared" si="5"/>
        <v>907.84999999999854</v>
      </c>
      <c r="P72">
        <f t="shared" si="6"/>
        <v>-2886.9630000000529</v>
      </c>
      <c r="Q72">
        <f t="shared" si="9"/>
        <v>10.112400000000404</v>
      </c>
      <c r="R72">
        <f t="shared" si="7"/>
        <v>824191.62249999738</v>
      </c>
    </row>
    <row r="73" spans="11:18" x14ac:dyDescent="0.2">
      <c r="K73" s="23">
        <v>2017</v>
      </c>
      <c r="L73" s="23">
        <v>18590</v>
      </c>
      <c r="N73">
        <f t="shared" si="8"/>
        <v>1.8199999999999363</v>
      </c>
      <c r="O73">
        <f t="shared" si="5"/>
        <v>-8092.1500000000015</v>
      </c>
      <c r="P73">
        <f t="shared" si="6"/>
        <v>-14727.712999999487</v>
      </c>
      <c r="Q73">
        <f t="shared" si="9"/>
        <v>3.3123999999997684</v>
      </c>
      <c r="R73">
        <f t="shared" si="7"/>
        <v>65482891.622500025</v>
      </c>
    </row>
    <row r="74" spans="11:18" x14ac:dyDescent="0.2">
      <c r="K74" s="23">
        <v>2017</v>
      </c>
      <c r="L74" s="23">
        <v>40990</v>
      </c>
      <c r="N74">
        <f t="shared" si="8"/>
        <v>1.8199999999999363</v>
      </c>
      <c r="O74">
        <f t="shared" si="5"/>
        <v>14307.849999999999</v>
      </c>
      <c r="P74">
        <f t="shared" si="6"/>
        <v>26040.286999999087</v>
      </c>
      <c r="Q74">
        <f t="shared" si="9"/>
        <v>3.3123999999997684</v>
      </c>
      <c r="R74">
        <f t="shared" si="7"/>
        <v>204714571.62249997</v>
      </c>
    </row>
    <row r="75" spans="11:18" x14ac:dyDescent="0.2">
      <c r="K75" s="23">
        <v>2017</v>
      </c>
      <c r="L75" s="23">
        <v>33590</v>
      </c>
      <c r="N75">
        <f t="shared" si="8"/>
        <v>1.8199999999999363</v>
      </c>
      <c r="O75">
        <f t="shared" si="5"/>
        <v>6907.8499999999985</v>
      </c>
      <c r="P75">
        <f t="shared" si="6"/>
        <v>12572.286999999558</v>
      </c>
      <c r="Q75">
        <f t="shared" si="9"/>
        <v>3.3123999999997684</v>
      </c>
      <c r="R75">
        <f t="shared" si="7"/>
        <v>47718391.62249998</v>
      </c>
    </row>
    <row r="76" spans="11:18" x14ac:dyDescent="0.2">
      <c r="K76" s="23">
        <v>2017</v>
      </c>
      <c r="L76" s="23">
        <v>31590</v>
      </c>
      <c r="N76">
        <f t="shared" si="8"/>
        <v>1.8199999999999363</v>
      </c>
      <c r="O76">
        <f t="shared" si="5"/>
        <v>4907.8499999999985</v>
      </c>
      <c r="P76">
        <f t="shared" si="6"/>
        <v>8932.2869999996856</v>
      </c>
      <c r="Q76">
        <f t="shared" si="9"/>
        <v>3.3123999999997684</v>
      </c>
      <c r="R76">
        <f t="shared" si="7"/>
        <v>24086991.622499987</v>
      </c>
    </row>
    <row r="77" spans="11:18" x14ac:dyDescent="0.2">
      <c r="K77" s="23">
        <v>2017</v>
      </c>
      <c r="L77" s="23">
        <v>30990</v>
      </c>
      <c r="N77">
        <f t="shared" si="8"/>
        <v>1.8199999999999363</v>
      </c>
      <c r="O77">
        <f t="shared" si="5"/>
        <v>4307.8499999999985</v>
      </c>
      <c r="P77">
        <f t="shared" si="6"/>
        <v>7840.2869999997229</v>
      </c>
      <c r="Q77">
        <f t="shared" si="9"/>
        <v>3.3123999999997684</v>
      </c>
      <c r="R77">
        <f t="shared" si="7"/>
        <v>18557571.622499987</v>
      </c>
    </row>
    <row r="78" spans="11:18" x14ac:dyDescent="0.2">
      <c r="K78" s="23">
        <v>2018</v>
      </c>
      <c r="L78" s="23">
        <v>20590</v>
      </c>
      <c r="N78">
        <f t="shared" si="8"/>
        <v>2.8199999999999363</v>
      </c>
      <c r="O78">
        <f t="shared" si="5"/>
        <v>-6092.1500000000015</v>
      </c>
      <c r="P78">
        <f t="shared" si="6"/>
        <v>-17179.862999999616</v>
      </c>
      <c r="Q78">
        <f t="shared" si="9"/>
        <v>7.9523999999996411</v>
      </c>
      <c r="R78">
        <f t="shared" si="7"/>
        <v>37114291.622500017</v>
      </c>
    </row>
    <row r="79" spans="11:18" x14ac:dyDescent="0.2">
      <c r="K79" s="23">
        <v>2018</v>
      </c>
      <c r="L79" s="23">
        <v>26990</v>
      </c>
      <c r="N79">
        <f t="shared" si="8"/>
        <v>2.8199999999999363</v>
      </c>
      <c r="O79">
        <f t="shared" si="5"/>
        <v>307.84999999999854</v>
      </c>
      <c r="P79">
        <f t="shared" si="6"/>
        <v>868.1369999999763</v>
      </c>
      <c r="Q79">
        <f t="shared" si="9"/>
        <v>7.9523999999996411</v>
      </c>
      <c r="R79">
        <f t="shared" si="7"/>
        <v>94771.62249999911</v>
      </c>
    </row>
    <row r="80" spans="11:18" x14ac:dyDescent="0.2">
      <c r="K80" s="23">
        <v>2020</v>
      </c>
      <c r="L80" s="23">
        <v>36590</v>
      </c>
      <c r="N80">
        <f t="shared" si="8"/>
        <v>4.8199999999999363</v>
      </c>
      <c r="O80">
        <f t="shared" si="5"/>
        <v>9907.8499999999985</v>
      </c>
      <c r="P80">
        <f t="shared" si="6"/>
        <v>47755.836999999359</v>
      </c>
      <c r="Q80">
        <f t="shared" si="9"/>
        <v>23.232399999999387</v>
      </c>
      <c r="R80">
        <f t="shared" si="7"/>
        <v>98165491.622499973</v>
      </c>
    </row>
    <row r="81" spans="11:18" x14ac:dyDescent="0.2">
      <c r="K81" s="23">
        <v>2020</v>
      </c>
      <c r="L81" s="23">
        <v>30990</v>
      </c>
      <c r="N81">
        <f t="shared" si="8"/>
        <v>4.8199999999999363</v>
      </c>
      <c r="O81">
        <f t="shared" si="5"/>
        <v>4307.8499999999985</v>
      </c>
      <c r="P81">
        <f t="shared" si="6"/>
        <v>20763.836999999719</v>
      </c>
      <c r="Q81">
        <f t="shared" si="9"/>
        <v>23.232399999999387</v>
      </c>
      <c r="R81">
        <f t="shared" si="7"/>
        <v>18557571.622499987</v>
      </c>
    </row>
    <row r="82" spans="11:18" x14ac:dyDescent="0.2">
      <c r="K82" s="23">
        <v>2018</v>
      </c>
      <c r="L82" s="23">
        <v>24590</v>
      </c>
      <c r="N82">
        <f t="shared" si="8"/>
        <v>2.8199999999999363</v>
      </c>
      <c r="O82">
        <f t="shared" si="5"/>
        <v>-2092.1500000000015</v>
      </c>
      <c r="P82">
        <f t="shared" si="6"/>
        <v>-5899.8629999998711</v>
      </c>
      <c r="Q82">
        <f t="shared" si="9"/>
        <v>7.9523999999996411</v>
      </c>
      <c r="R82">
        <f t="shared" si="7"/>
        <v>4377091.6225000061</v>
      </c>
    </row>
    <row r="83" spans="11:18" x14ac:dyDescent="0.2">
      <c r="K83" s="23">
        <v>2015</v>
      </c>
      <c r="L83" s="23">
        <v>23990</v>
      </c>
      <c r="N83">
        <f t="shared" si="8"/>
        <v>-0.18000000000006366</v>
      </c>
      <c r="O83">
        <f t="shared" si="5"/>
        <v>-2692.1500000000015</v>
      </c>
      <c r="P83">
        <f t="shared" si="6"/>
        <v>484.58700000017166</v>
      </c>
      <c r="Q83">
        <f t="shared" si="9"/>
        <v>3.2400000000022917E-2</v>
      </c>
      <c r="R83">
        <f t="shared" si="7"/>
        <v>7247671.622500008</v>
      </c>
    </row>
    <row r="84" spans="11:18" x14ac:dyDescent="0.2">
      <c r="K84" s="23">
        <v>2020</v>
      </c>
      <c r="L84" s="23">
        <v>25590</v>
      </c>
      <c r="N84">
        <f t="shared" si="8"/>
        <v>4.8199999999999363</v>
      </c>
      <c r="O84">
        <f t="shared" si="5"/>
        <v>-1092.1500000000015</v>
      </c>
      <c r="P84">
        <f t="shared" si="6"/>
        <v>-5264.1629999999377</v>
      </c>
      <c r="Q84">
        <f t="shared" si="9"/>
        <v>23.232399999999387</v>
      </c>
      <c r="R84">
        <f t="shared" si="7"/>
        <v>1192791.6225000031</v>
      </c>
    </row>
    <row r="85" spans="11:18" x14ac:dyDescent="0.2">
      <c r="K85" s="23">
        <v>2017</v>
      </c>
      <c r="L85" s="23">
        <v>19000</v>
      </c>
      <c r="N85">
        <f t="shared" si="8"/>
        <v>1.8199999999999363</v>
      </c>
      <c r="O85">
        <f t="shared" si="5"/>
        <v>-7682.1500000000015</v>
      </c>
      <c r="P85">
        <f t="shared" si="6"/>
        <v>-13981.512999999513</v>
      </c>
      <c r="Q85">
        <f t="shared" si="9"/>
        <v>3.3123999999997684</v>
      </c>
      <c r="R85">
        <f t="shared" si="7"/>
        <v>59015428.622500025</v>
      </c>
    </row>
    <row r="86" spans="11:18" x14ac:dyDescent="0.2">
      <c r="K86" s="23">
        <v>2015</v>
      </c>
      <c r="L86" s="23">
        <v>17590</v>
      </c>
      <c r="N86">
        <f t="shared" si="8"/>
        <v>-0.18000000000006366</v>
      </c>
      <c r="O86">
        <f t="shared" si="5"/>
        <v>-9092.1500000000015</v>
      </c>
      <c r="P86">
        <f t="shared" si="6"/>
        <v>1636.5870000005791</v>
      </c>
      <c r="Q86">
        <f t="shared" si="9"/>
        <v>3.2400000000022917E-2</v>
      </c>
      <c r="R86">
        <f t="shared" si="7"/>
        <v>82667191.622500032</v>
      </c>
    </row>
    <row r="87" spans="11:18" x14ac:dyDescent="0.2">
      <c r="K87" s="23">
        <v>2020</v>
      </c>
      <c r="L87" s="23">
        <v>36590</v>
      </c>
      <c r="N87">
        <f t="shared" si="8"/>
        <v>4.8199999999999363</v>
      </c>
      <c r="O87">
        <f t="shared" si="5"/>
        <v>9907.8499999999985</v>
      </c>
      <c r="P87">
        <f t="shared" si="6"/>
        <v>47755.836999999359</v>
      </c>
      <c r="Q87">
        <f t="shared" si="9"/>
        <v>23.232399999999387</v>
      </c>
      <c r="R87">
        <f t="shared" si="7"/>
        <v>98165491.622499973</v>
      </c>
    </row>
    <row r="88" spans="11:18" x14ac:dyDescent="0.2">
      <c r="K88" s="23">
        <v>2020</v>
      </c>
      <c r="L88" s="23">
        <v>35990</v>
      </c>
      <c r="N88">
        <f t="shared" si="8"/>
        <v>4.8199999999999363</v>
      </c>
      <c r="O88">
        <f t="shared" si="5"/>
        <v>9307.8499999999985</v>
      </c>
      <c r="P88">
        <f t="shared" si="6"/>
        <v>44863.836999999403</v>
      </c>
      <c r="Q88">
        <f t="shared" si="9"/>
        <v>23.232399999999387</v>
      </c>
      <c r="R88">
        <f t="shared" si="7"/>
        <v>86636071.622499973</v>
      </c>
    </row>
    <row r="89" spans="11:18" x14ac:dyDescent="0.2">
      <c r="K89" s="23">
        <v>2019</v>
      </c>
      <c r="L89" s="23">
        <v>38590</v>
      </c>
      <c r="N89">
        <f t="shared" si="8"/>
        <v>3.8199999999999363</v>
      </c>
      <c r="O89">
        <f t="shared" si="5"/>
        <v>11907.849999999999</v>
      </c>
      <c r="P89">
        <f t="shared" si="6"/>
        <v>45487.986999999237</v>
      </c>
      <c r="Q89">
        <f t="shared" si="9"/>
        <v>14.592399999999513</v>
      </c>
      <c r="R89">
        <f t="shared" si="7"/>
        <v>141796891.62249997</v>
      </c>
    </row>
    <row r="90" spans="11:18" x14ac:dyDescent="0.2">
      <c r="K90" s="23">
        <v>2018</v>
      </c>
      <c r="L90" s="23">
        <v>29590</v>
      </c>
      <c r="N90">
        <f t="shared" si="8"/>
        <v>2.8199999999999363</v>
      </c>
      <c r="O90">
        <f t="shared" si="5"/>
        <v>2907.8499999999985</v>
      </c>
      <c r="P90">
        <f t="shared" si="6"/>
        <v>8200.1369999998115</v>
      </c>
      <c r="Q90">
        <f t="shared" si="9"/>
        <v>7.9523999999996411</v>
      </c>
      <c r="R90">
        <f t="shared" si="7"/>
        <v>8455591.6224999912</v>
      </c>
    </row>
    <row r="91" spans="11:18" x14ac:dyDescent="0.2">
      <c r="K91" s="23">
        <v>2018</v>
      </c>
      <c r="L91" s="23">
        <v>32590</v>
      </c>
      <c r="N91">
        <f t="shared" si="8"/>
        <v>2.8199999999999363</v>
      </c>
      <c r="O91">
        <f t="shared" si="5"/>
        <v>5907.8499999999985</v>
      </c>
      <c r="P91">
        <f t="shared" si="6"/>
        <v>16660.13699999962</v>
      </c>
      <c r="Q91">
        <f t="shared" si="9"/>
        <v>7.9523999999996411</v>
      </c>
      <c r="R91">
        <f t="shared" si="7"/>
        <v>34902691.62249998</v>
      </c>
    </row>
    <row r="92" spans="11:18" x14ac:dyDescent="0.2">
      <c r="K92" s="23">
        <v>2018</v>
      </c>
      <c r="L92" s="23">
        <v>27590</v>
      </c>
      <c r="N92">
        <f t="shared" si="8"/>
        <v>2.8199999999999363</v>
      </c>
      <c r="O92">
        <f t="shared" si="5"/>
        <v>907.84999999999854</v>
      </c>
      <c r="P92">
        <f t="shared" si="6"/>
        <v>2560.1369999999383</v>
      </c>
      <c r="Q92">
        <f t="shared" si="9"/>
        <v>7.9523999999996411</v>
      </c>
      <c r="R92">
        <f t="shared" si="7"/>
        <v>824191.62249999738</v>
      </c>
    </row>
    <row r="93" spans="11:18" x14ac:dyDescent="0.2">
      <c r="K93" s="23">
        <v>2020</v>
      </c>
      <c r="L93" s="23">
        <v>38990</v>
      </c>
      <c r="N93">
        <f t="shared" si="8"/>
        <v>4.8199999999999363</v>
      </c>
      <c r="O93">
        <f t="shared" si="5"/>
        <v>12307.849999999999</v>
      </c>
      <c r="P93">
        <f t="shared" si="6"/>
        <v>59323.836999999206</v>
      </c>
      <c r="Q93">
        <f t="shared" si="9"/>
        <v>23.232399999999387</v>
      </c>
      <c r="R93">
        <f t="shared" si="7"/>
        <v>151483171.62249997</v>
      </c>
    </row>
    <row r="94" spans="11:18" x14ac:dyDescent="0.2">
      <c r="K94" s="23">
        <v>2012</v>
      </c>
      <c r="L94" s="23">
        <v>21950</v>
      </c>
      <c r="N94">
        <f t="shared" si="8"/>
        <v>-3.1800000000000637</v>
      </c>
      <c r="O94">
        <f t="shared" si="5"/>
        <v>-4732.1500000000015</v>
      </c>
      <c r="P94">
        <f t="shared" si="6"/>
        <v>15048.237000000307</v>
      </c>
      <c r="Q94">
        <f t="shared" si="9"/>
        <v>10.112400000000404</v>
      </c>
      <c r="R94">
        <f t="shared" si="7"/>
        <v>22393243.622500014</v>
      </c>
    </row>
    <row r="95" spans="11:18" x14ac:dyDescent="0.2">
      <c r="K95" s="23">
        <v>2011</v>
      </c>
      <c r="L95" s="23">
        <v>13950</v>
      </c>
      <c r="N95">
        <f t="shared" si="8"/>
        <v>-4.1800000000000637</v>
      </c>
      <c r="O95">
        <f t="shared" si="5"/>
        <v>-12732.150000000001</v>
      </c>
      <c r="P95">
        <f t="shared" si="6"/>
        <v>53220.387000000817</v>
      </c>
      <c r="Q95">
        <f t="shared" si="9"/>
        <v>17.472400000000533</v>
      </c>
      <c r="R95">
        <f t="shared" si="7"/>
        <v>162107643.62250003</v>
      </c>
    </row>
    <row r="96" spans="11:18" x14ac:dyDescent="0.2">
      <c r="K96" s="23">
        <v>2001</v>
      </c>
      <c r="L96" s="23">
        <v>5900</v>
      </c>
      <c r="N96">
        <f t="shared" si="8"/>
        <v>-14.180000000000064</v>
      </c>
      <c r="O96">
        <f t="shared" si="5"/>
        <v>-20782.150000000001</v>
      </c>
      <c r="P96">
        <f t="shared" si="6"/>
        <v>294690.88700000133</v>
      </c>
      <c r="Q96">
        <f t="shared" si="9"/>
        <v>201.07240000000181</v>
      </c>
      <c r="R96">
        <f t="shared" si="7"/>
        <v>431897758.62250006</v>
      </c>
    </row>
    <row r="97" spans="11:18" x14ac:dyDescent="0.2">
      <c r="K97" s="23">
        <v>2005</v>
      </c>
      <c r="L97" s="23">
        <v>12950</v>
      </c>
      <c r="N97">
        <f t="shared" si="8"/>
        <v>-10.180000000000064</v>
      </c>
      <c r="O97">
        <f t="shared" si="5"/>
        <v>-13732.150000000001</v>
      </c>
      <c r="P97">
        <f t="shared" si="6"/>
        <v>139793.28700000088</v>
      </c>
      <c r="Q97">
        <f t="shared" si="9"/>
        <v>103.6324000000013</v>
      </c>
      <c r="R97">
        <f t="shared" si="7"/>
        <v>188571943.62250003</v>
      </c>
    </row>
    <row r="98" spans="11:18" x14ac:dyDescent="0.2">
      <c r="K98" s="23">
        <v>2010</v>
      </c>
      <c r="L98" s="23">
        <v>18950</v>
      </c>
      <c r="N98">
        <f t="shared" si="8"/>
        <v>-5.1800000000000637</v>
      </c>
      <c r="O98">
        <f t="shared" si="5"/>
        <v>-7732.1500000000015</v>
      </c>
      <c r="P98">
        <f t="shared" si="6"/>
        <v>40052.537000000499</v>
      </c>
      <c r="Q98">
        <f t="shared" si="9"/>
        <v>26.832400000000661</v>
      </c>
      <c r="R98">
        <f t="shared" si="7"/>
        <v>59786143.622500025</v>
      </c>
    </row>
    <row r="99" spans="11:18" x14ac:dyDescent="0.2">
      <c r="K99" s="23">
        <v>2011</v>
      </c>
      <c r="L99" s="23">
        <v>6995</v>
      </c>
      <c r="N99">
        <f t="shared" si="8"/>
        <v>-4.1800000000000637</v>
      </c>
      <c r="O99">
        <f t="shared" si="5"/>
        <v>-19687.150000000001</v>
      </c>
      <c r="P99">
        <f t="shared" si="6"/>
        <v>82292.287000001263</v>
      </c>
      <c r="Q99">
        <f t="shared" si="9"/>
        <v>17.472400000000533</v>
      </c>
      <c r="R99">
        <f t="shared" si="7"/>
        <v>387583875.12250006</v>
      </c>
    </row>
    <row r="100" spans="11:18" x14ac:dyDescent="0.2">
      <c r="K100" s="23">
        <v>2008</v>
      </c>
      <c r="L100" s="23">
        <v>12500</v>
      </c>
      <c r="N100">
        <f t="shared" si="8"/>
        <v>-7.1800000000000637</v>
      </c>
      <c r="O100">
        <f t="shared" si="5"/>
        <v>-14182.150000000001</v>
      </c>
      <c r="P100">
        <f t="shared" si="6"/>
        <v>101827.83700000092</v>
      </c>
      <c r="Q100">
        <f t="shared" si="9"/>
        <v>51.552400000000915</v>
      </c>
      <c r="R100">
        <f t="shared" si="7"/>
        <v>201133378.62250003</v>
      </c>
    </row>
    <row r="101" spans="11:18" x14ac:dyDescent="0.2">
      <c r="K101" s="23">
        <v>2007</v>
      </c>
      <c r="L101" s="23">
        <v>16950</v>
      </c>
      <c r="N101">
        <f t="shared" si="8"/>
        <v>-8.1800000000000637</v>
      </c>
      <c r="O101">
        <f t="shared" si="5"/>
        <v>-9732.1500000000015</v>
      </c>
      <c r="P101">
        <f t="shared" si="6"/>
        <v>79608.987000000634</v>
      </c>
      <c r="Q101">
        <f t="shared" si="9"/>
        <v>66.912400000001043</v>
      </c>
      <c r="R101">
        <f t="shared" si="7"/>
        <v>94714743.622500032</v>
      </c>
    </row>
    <row r="102" spans="11:18" x14ac:dyDescent="0.2">
      <c r="K102" s="24">
        <v>2014</v>
      </c>
      <c r="L102" s="24">
        <v>22950</v>
      </c>
      <c r="N102">
        <f t="shared" si="8"/>
        <v>-1.1800000000000637</v>
      </c>
      <c r="O102">
        <f t="shared" si="5"/>
        <v>-3732.1500000000015</v>
      </c>
      <c r="P102">
        <f t="shared" si="6"/>
        <v>4403.9370000002391</v>
      </c>
      <c r="Q102">
        <f t="shared" si="9"/>
        <v>1.3924000000001502</v>
      </c>
      <c r="R102">
        <f t="shared" si="7"/>
        <v>13928943.622500012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Question 1</vt:lpstr>
      <vt:lpstr>Question 2</vt:lpstr>
      <vt:lpstr>Question 3</vt:lpstr>
      <vt:lpstr>Question 4</vt:lpstr>
      <vt:lpstr>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Timothy Rimu</cp:lastModifiedBy>
  <dcterms:created xsi:type="dcterms:W3CDTF">2016-01-21T01:15:28Z</dcterms:created>
  <dcterms:modified xsi:type="dcterms:W3CDTF">2024-01-07T19:37:39Z</dcterms:modified>
</cp:coreProperties>
</file>