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Library/Mobile Documents/com~apple~CloudDocs/AFRICDSA/"/>
    </mc:Choice>
  </mc:AlternateContent>
  <xr:revisionPtr revIDLastSave="0" documentId="13_ncr:1_{C1A7542C-D937-F14E-B33F-BDFA751D2F1C}" xr6:coauthVersionLast="47" xr6:coauthVersionMax="47" xr10:uidLastSave="{00000000-0000-0000-0000-000000000000}"/>
  <bookViews>
    <workbookView xWindow="3420" yWindow="2000" windowWidth="27640" windowHeight="16940" activeTab="1" xr2:uid="{00000000-000D-0000-FFFF-FFFF00000000}"/>
  </bookViews>
  <sheets>
    <sheet name="Inc_Exp_Data" sheetId="1" r:id="rId1"/>
    <sheet name="Sheet1" sheetId="2" r:id="rId2"/>
    <sheet name="Sheet2" sheetId="3" r:id="rId3"/>
    <sheet name="Sheet3" sheetId="5" r:id="rId4"/>
    <sheet name="Sheet4" sheetId="6" r:id="rId5"/>
  </sheet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5" l="1"/>
  <c r="G5" i="5"/>
  <c r="G3" i="5"/>
  <c r="L2" i="5"/>
  <c r="J2" i="5"/>
  <c r="C51" i="5" s="1"/>
  <c r="D51" i="5" s="1"/>
  <c r="J10" i="1" a="1"/>
  <c r="J10" i="1" s="1"/>
  <c r="H5" i="3"/>
  <c r="H6" i="3"/>
  <c r="H7" i="3"/>
  <c r="H8" i="3"/>
  <c r="H4" i="3"/>
  <c r="G5" i="3"/>
  <c r="G6" i="3"/>
  <c r="G7" i="3"/>
  <c r="G8" i="3"/>
  <c r="G4" i="3"/>
  <c r="F5" i="3"/>
  <c r="F6" i="3"/>
  <c r="F7" i="3"/>
  <c r="F8" i="3"/>
  <c r="F4" i="3"/>
  <c r="H7" i="2"/>
  <c r="H8" i="2"/>
  <c r="H9" i="2"/>
  <c r="H10" i="2"/>
  <c r="H6" i="2"/>
  <c r="G7" i="2"/>
  <c r="G8" i="2"/>
  <c r="G9" i="2"/>
  <c r="G10" i="2"/>
  <c r="G6" i="2"/>
  <c r="F7" i="2"/>
  <c r="F8" i="2"/>
  <c r="F9" i="2"/>
  <c r="F10" i="2"/>
  <c r="F6" i="2"/>
  <c r="L5" i="1"/>
  <c r="K5" i="1"/>
  <c r="L4" i="1"/>
  <c r="K4" i="1"/>
  <c r="L3" i="1"/>
  <c r="K3" i="1"/>
  <c r="C32" i="5" l="1"/>
  <c r="D32" i="5" s="1"/>
  <c r="C24" i="5"/>
  <c r="D24" i="5" s="1"/>
  <c r="C16" i="5"/>
  <c r="D16" i="5" s="1"/>
  <c r="C8" i="5"/>
  <c r="D8" i="5" s="1"/>
  <c r="C48" i="5"/>
  <c r="D48" i="5" s="1"/>
  <c r="C40" i="5"/>
  <c r="D40" i="5" s="1"/>
  <c r="C31" i="5"/>
  <c r="D31" i="5" s="1"/>
  <c r="C23" i="5"/>
  <c r="D23" i="5" s="1"/>
  <c r="C15" i="5"/>
  <c r="D15" i="5" s="1"/>
  <c r="C7" i="5"/>
  <c r="D7" i="5" s="1"/>
  <c r="C47" i="5"/>
  <c r="D47" i="5" s="1"/>
  <c r="C39" i="5"/>
  <c r="D39" i="5" s="1"/>
  <c r="C30" i="5"/>
  <c r="D30" i="5" s="1"/>
  <c r="C22" i="5"/>
  <c r="D22" i="5" s="1"/>
  <c r="C14" i="5"/>
  <c r="D14" i="5" s="1"/>
  <c r="C6" i="5"/>
  <c r="D6" i="5" s="1"/>
  <c r="C46" i="5"/>
  <c r="D46" i="5" s="1"/>
  <c r="C38" i="5"/>
  <c r="D38" i="5" s="1"/>
  <c r="C29" i="5"/>
  <c r="D29" i="5" s="1"/>
  <c r="C21" i="5"/>
  <c r="D21" i="5" s="1"/>
  <c r="C13" i="5"/>
  <c r="D13" i="5" s="1"/>
  <c r="C5" i="5"/>
  <c r="D5" i="5" s="1"/>
  <c r="C45" i="5"/>
  <c r="D45" i="5" s="1"/>
  <c r="C37" i="5"/>
  <c r="D37" i="5" s="1"/>
  <c r="C20" i="5"/>
  <c r="D20" i="5" s="1"/>
  <c r="C36" i="5"/>
  <c r="D36" i="5" s="1"/>
  <c r="C28" i="5"/>
  <c r="D28" i="5" s="1"/>
  <c r="C12" i="5"/>
  <c r="D12" i="5" s="1"/>
  <c r="C4" i="5"/>
  <c r="D4" i="5" s="1"/>
  <c r="C44" i="5"/>
  <c r="D44" i="5" s="1"/>
  <c r="C27" i="5"/>
  <c r="D27" i="5" s="1"/>
  <c r="C19" i="5"/>
  <c r="D19" i="5" s="1"/>
  <c r="C11" i="5"/>
  <c r="D11" i="5" s="1"/>
  <c r="C3" i="5"/>
  <c r="D3" i="5" s="1"/>
  <c r="C43" i="5"/>
  <c r="D43" i="5" s="1"/>
  <c r="C35" i="5"/>
  <c r="D35" i="5" s="1"/>
  <c r="C2" i="5"/>
  <c r="D2" i="5" s="1"/>
  <c r="C26" i="5"/>
  <c r="D26" i="5" s="1"/>
  <c r="C18" i="5"/>
  <c r="D18" i="5" s="1"/>
  <c r="C10" i="5"/>
  <c r="D10" i="5" s="1"/>
  <c r="C50" i="5"/>
  <c r="D50" i="5" s="1"/>
  <c r="C42" i="5"/>
  <c r="D42" i="5" s="1"/>
  <c r="C34" i="5"/>
  <c r="D34" i="5" s="1"/>
  <c r="C33" i="5"/>
  <c r="D33" i="5" s="1"/>
  <c r="C25" i="5"/>
  <c r="D25" i="5" s="1"/>
  <c r="C17" i="5"/>
  <c r="D17" i="5" s="1"/>
  <c r="C9" i="5"/>
  <c r="D9" i="5" s="1"/>
  <c r="C49" i="5"/>
  <c r="D49" i="5" s="1"/>
  <c r="C41" i="5"/>
  <c r="D4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<sst xmlns="http://schemas.openxmlformats.org/spreadsheetml/2006/main" count="264" uniqueCount="75">
  <si>
    <t>Mthly_HH_Income</t>
  </si>
  <si>
    <t>Mthly_HH_Expense</t>
  </si>
  <si>
    <t>No_of_Fly_Members</t>
  </si>
  <si>
    <t>Emi_or_Rent_Amt</t>
  </si>
  <si>
    <t>Annual_HH_Income</t>
  </si>
  <si>
    <t>Highest_Qualified_Member</t>
  </si>
  <si>
    <t>No_of_Earning_Members</t>
  </si>
  <si>
    <t>Under-Graduate</t>
  </si>
  <si>
    <t>Illiterate</t>
  </si>
  <si>
    <t>Graduate</t>
  </si>
  <si>
    <t>Post-Graduate</t>
  </si>
  <si>
    <t>Professional</t>
  </si>
  <si>
    <t>MEASURES OF CENTRAL TENDENCY</t>
  </si>
  <si>
    <t>MEAN</t>
  </si>
  <si>
    <t>MODE</t>
  </si>
  <si>
    <t>MEDIAN</t>
  </si>
  <si>
    <t>INCOME</t>
  </si>
  <si>
    <t>EXPENSES</t>
  </si>
  <si>
    <t>Average Income</t>
  </si>
  <si>
    <t>Under-graduate</t>
  </si>
  <si>
    <t>Row Labels</t>
  </si>
  <si>
    <t>Grand Total</t>
  </si>
  <si>
    <t>Sum of Mthly_HH_Income</t>
  </si>
  <si>
    <t>count</t>
  </si>
  <si>
    <t>sum</t>
  </si>
  <si>
    <t>average income</t>
  </si>
  <si>
    <t>Sum of Mthly_HH_Expense</t>
  </si>
  <si>
    <t>multiple mode</t>
  </si>
  <si>
    <t>xbar</t>
  </si>
  <si>
    <t>n-1</t>
  </si>
  <si>
    <t>xi-xbar</t>
  </si>
  <si>
    <t>(xi-xbar)2</t>
  </si>
  <si>
    <t>summation of (xi-xbar)2</t>
  </si>
  <si>
    <t>x</t>
  </si>
  <si>
    <t>calc variance</t>
  </si>
  <si>
    <t>formula var</t>
  </si>
  <si>
    <t>Column1</t>
  </si>
  <si>
    <t>Column2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</si>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</sst>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Rimu" refreshedDate="45281.749411805555" createdVersion="8" refreshedVersion="8" minRefreshableVersion="3" recordCount="50" xr:uid="{C94D020F-844A-014C-9555-40DE20279232}">
  <cacheSource type="worksheet">
    <worksheetSource ref="A1:B51" sheet="Sheet1"/>
  </cacheSource>
  <cacheFields count="2">
    <cacheField name="Highest_Qualified_Member" numFmtId="0">
      <sharedItems count="5">
        <s v="Under-Graduate"/>
        <s v="Illiterate"/>
        <s v="Graduate"/>
        <s v="Post-Graduate"/>
        <s v="Professional"/>
      </sharedItems>
    </cacheField>
    <cacheField name="Mthly_HH_Income" numFmtId="0">
      <sharedItems containsSemiMixedTypes="0" containsString="0" containsNumber="1" containsInteger="1" minValue="5000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Rimu" refreshedDate="45281.769620370367" createdVersion="8" refreshedVersion="8" minRefreshableVersion="3" recordCount="50" xr:uid="{574C7B16-C186-834A-A25C-BE5858FC529C}">
  <cacheSource type="worksheet">
    <worksheetSource ref="A1:B51" sheet="Sheet2"/>
  </cacheSource>
  <cacheFields count="2">
    <cacheField name="Highest_Qualified_Member" numFmtId="0">
      <sharedItems count="5">
        <s v="Under-Graduate"/>
        <s v="Illiterate"/>
        <s v="Graduate"/>
        <s v="Post-Graduate"/>
        <s v="Professional"/>
      </sharedItems>
    </cacheField>
    <cacheField name="Mthly_HH_Expense" numFmtId="0">
      <sharedItems containsSemiMixedTypes="0" containsString="0" containsNumber="1" containsInteger="1" minValue="2000" maxValue="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5000"/>
  </r>
  <r>
    <x v="1"/>
    <n v="6000"/>
  </r>
  <r>
    <x v="0"/>
    <n v="10000"/>
  </r>
  <r>
    <x v="1"/>
    <n v="10000"/>
  </r>
  <r>
    <x v="2"/>
    <n v="12500"/>
  </r>
  <r>
    <x v="2"/>
    <n v="14000"/>
  </r>
  <r>
    <x v="3"/>
    <n v="15000"/>
  </r>
  <r>
    <x v="2"/>
    <n v="18000"/>
  </r>
  <r>
    <x v="0"/>
    <n v="19000"/>
  </r>
  <r>
    <x v="0"/>
    <n v="20000"/>
  </r>
  <r>
    <x v="0"/>
    <n v="20000"/>
  </r>
  <r>
    <x v="1"/>
    <n v="22000"/>
  </r>
  <r>
    <x v="1"/>
    <n v="23400"/>
  </r>
  <r>
    <x v="2"/>
    <n v="24000"/>
  </r>
  <r>
    <x v="2"/>
    <n v="24000"/>
  </r>
  <r>
    <x v="2"/>
    <n v="25000"/>
  </r>
  <r>
    <x v="2"/>
    <n v="25000"/>
  </r>
  <r>
    <x v="0"/>
    <n v="25000"/>
  </r>
  <r>
    <x v="2"/>
    <n v="29000"/>
  </r>
  <r>
    <x v="2"/>
    <n v="30000"/>
  </r>
  <r>
    <x v="0"/>
    <n v="30500"/>
  </r>
  <r>
    <x v="4"/>
    <n v="32000"/>
  </r>
  <r>
    <x v="4"/>
    <n v="34000"/>
  </r>
  <r>
    <x v="4"/>
    <n v="34000"/>
  </r>
  <r>
    <x v="2"/>
    <n v="35000"/>
  </r>
  <r>
    <x v="4"/>
    <n v="35000"/>
  </r>
  <r>
    <x v="0"/>
    <n v="39000"/>
  </r>
  <r>
    <x v="0"/>
    <n v="40000"/>
  </r>
  <r>
    <x v="2"/>
    <n v="42000"/>
  </r>
  <r>
    <x v="2"/>
    <n v="43000"/>
  </r>
  <r>
    <x v="2"/>
    <n v="45000"/>
  </r>
  <r>
    <x v="4"/>
    <n v="45000"/>
  </r>
  <r>
    <x v="3"/>
    <n v="45000"/>
  </r>
  <r>
    <x v="3"/>
    <n v="45000"/>
  </r>
  <r>
    <x v="2"/>
    <n v="46000"/>
  </r>
  <r>
    <x v="4"/>
    <n v="47000"/>
  </r>
  <r>
    <x v="4"/>
    <n v="50000"/>
  </r>
  <r>
    <x v="4"/>
    <n v="50500"/>
  </r>
  <r>
    <x v="2"/>
    <n v="55000"/>
  </r>
  <r>
    <x v="3"/>
    <n v="60000"/>
  </r>
  <r>
    <x v="2"/>
    <n v="60000"/>
  </r>
  <r>
    <x v="1"/>
    <n v="65000"/>
  </r>
  <r>
    <x v="2"/>
    <n v="70000"/>
  </r>
  <r>
    <x v="2"/>
    <n v="80000"/>
  </r>
  <r>
    <x v="0"/>
    <n v="85000"/>
  </r>
  <r>
    <x v="3"/>
    <n v="90000"/>
  </r>
  <r>
    <x v="4"/>
    <n v="98000"/>
  </r>
  <r>
    <x v="2"/>
    <n v="100000"/>
  </r>
  <r>
    <x v="4"/>
    <n v="100000"/>
  </r>
  <r>
    <x v="3"/>
    <n v="1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8000"/>
  </r>
  <r>
    <x v="1"/>
    <n v="7000"/>
  </r>
  <r>
    <x v="0"/>
    <n v="4500"/>
  </r>
  <r>
    <x v="1"/>
    <n v="2000"/>
  </r>
  <r>
    <x v="2"/>
    <n v="12000"/>
  </r>
  <r>
    <x v="2"/>
    <n v="8000"/>
  </r>
  <r>
    <x v="3"/>
    <n v="16000"/>
  </r>
  <r>
    <x v="2"/>
    <n v="20000"/>
  </r>
  <r>
    <x v="0"/>
    <n v="9000"/>
  </r>
  <r>
    <x v="0"/>
    <n v="9000"/>
  </r>
  <r>
    <x v="0"/>
    <n v="18000"/>
  </r>
  <r>
    <x v="1"/>
    <n v="25000"/>
  </r>
  <r>
    <x v="1"/>
    <n v="5000"/>
  </r>
  <r>
    <x v="2"/>
    <n v="10500"/>
  </r>
  <r>
    <x v="2"/>
    <n v="10000"/>
  </r>
  <r>
    <x v="2"/>
    <n v="12300"/>
  </r>
  <r>
    <x v="2"/>
    <n v="20000"/>
  </r>
  <r>
    <x v="0"/>
    <n v="10000"/>
  </r>
  <r>
    <x v="2"/>
    <n v="6600"/>
  </r>
  <r>
    <x v="2"/>
    <n v="13000"/>
  </r>
  <r>
    <x v="0"/>
    <n v="25000"/>
  </r>
  <r>
    <x v="4"/>
    <n v="15000"/>
  </r>
  <r>
    <x v="4"/>
    <n v="19000"/>
  </r>
  <r>
    <x v="4"/>
    <n v="25000"/>
  </r>
  <r>
    <x v="2"/>
    <n v="12000"/>
  </r>
  <r>
    <x v="4"/>
    <n v="25000"/>
  </r>
  <r>
    <x v="0"/>
    <n v="8000"/>
  </r>
  <r>
    <x v="0"/>
    <n v="10000"/>
  </r>
  <r>
    <x v="2"/>
    <n v="15000"/>
  </r>
  <r>
    <x v="2"/>
    <n v="12000"/>
  </r>
  <r>
    <x v="2"/>
    <n v="25000"/>
  </r>
  <r>
    <x v="4"/>
    <n v="40000"/>
  </r>
  <r>
    <x v="3"/>
    <n v="10000"/>
  </r>
  <r>
    <x v="3"/>
    <n v="22000"/>
  </r>
  <r>
    <x v="2"/>
    <n v="25000"/>
  </r>
  <r>
    <x v="4"/>
    <n v="15000"/>
  </r>
  <r>
    <x v="4"/>
    <n v="20000"/>
  </r>
  <r>
    <x v="4"/>
    <n v="20000"/>
  </r>
  <r>
    <x v="2"/>
    <n v="45000"/>
  </r>
  <r>
    <x v="3"/>
    <n v="10000"/>
  </r>
  <r>
    <x v="2"/>
    <n v="50000"/>
  </r>
  <r>
    <x v="1"/>
    <n v="20000"/>
  </r>
  <r>
    <x v="2"/>
    <n v="9000"/>
  </r>
  <r>
    <x v="2"/>
    <n v="20000"/>
  </r>
  <r>
    <x v="0"/>
    <n v="25000"/>
  </r>
  <r>
    <x v="3"/>
    <n v="48000"/>
  </r>
  <r>
    <x v="4"/>
    <n v="25000"/>
  </r>
  <r>
    <x v="2"/>
    <n v="30000"/>
  </r>
  <r>
    <x v="4"/>
    <n v="50000"/>
  </r>
  <r>
    <x v="3"/>
    <n v="4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0E36C-A4E3-844D-84CB-1869DB1D136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5:F21" firstHeaderRow="1" firstDataRow="1" firstDataCol="1"/>
  <pivotFields count="2">
    <pivotField axis="axisRow" showAll="0">
      <items count="6">
        <item x="2"/>
        <item x="1"/>
        <item x="3"/>
        <item x="4"/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Mthly_HH_Incom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7D311-28E2-7D47-A98E-4F4DAEF8421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3:F19" firstHeaderRow="1" firstDataRow="1" firstDataCol="1"/>
  <pivotFields count="2">
    <pivotField axis="axisRow" showAll="0">
      <items count="6">
        <item x="2"/>
        <item x="1"/>
        <item x="3"/>
        <item x="4"/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Mthly_HH_Expens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sqref="A1:B1048576"/>
    </sheetView>
  </sheetViews>
  <sheetFormatPr baseColWidth="10" defaultRowHeight="16" x14ac:dyDescent="0.2"/>
  <cols>
    <col min="1" max="1" width="16.33203125" bestFit="1" customWidth="1"/>
    <col min="2" max="2" width="17" bestFit="1" customWidth="1"/>
    <col min="4" max="4" width="16.5" bestFit="1" customWidth="1"/>
    <col min="5" max="5" width="17.33203125" bestFit="1" customWidth="1"/>
    <col min="6" max="6" width="24.1640625" bestFit="1" customWidth="1"/>
    <col min="7" max="7" width="22.5" bestFit="1" customWidth="1"/>
    <col min="9" max="9" width="13.1640625" bestFit="1" customWidth="1"/>
    <col min="10" max="10" width="31.1640625" bestFit="1" customWidth="1"/>
    <col min="11" max="11" width="14.33203125" bestFit="1" customWidth="1"/>
    <col min="12" max="12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">
      <c r="A2">
        <v>5000</v>
      </c>
      <c r="B2">
        <v>8000</v>
      </c>
      <c r="C2">
        <v>3</v>
      </c>
      <c r="D2">
        <v>2000</v>
      </c>
      <c r="E2">
        <v>64200</v>
      </c>
      <c r="F2" t="s">
        <v>7</v>
      </c>
      <c r="G2">
        <v>1</v>
      </c>
      <c r="J2" t="s">
        <v>12</v>
      </c>
      <c r="K2" t="s">
        <v>16</v>
      </c>
      <c r="L2" t="s">
        <v>17</v>
      </c>
    </row>
    <row r="3" spans="1:12" x14ac:dyDescent="0.2">
      <c r="A3">
        <v>6000</v>
      </c>
      <c r="B3">
        <v>7000</v>
      </c>
      <c r="C3">
        <v>2</v>
      </c>
      <c r="D3">
        <v>3000</v>
      </c>
      <c r="E3">
        <v>79920</v>
      </c>
      <c r="F3" t="s">
        <v>8</v>
      </c>
      <c r="G3">
        <v>1</v>
      </c>
      <c r="J3" t="s">
        <v>13</v>
      </c>
      <c r="K3">
        <f>AVERAGE(A2:A51)</f>
        <v>41558</v>
      </c>
      <c r="L3">
        <f>AVERAGE(B2:B51)</f>
        <v>18818</v>
      </c>
    </row>
    <row r="4" spans="1:12" x14ac:dyDescent="0.2">
      <c r="A4">
        <v>10000</v>
      </c>
      <c r="B4">
        <v>4500</v>
      </c>
      <c r="C4">
        <v>2</v>
      </c>
      <c r="D4">
        <v>0</v>
      </c>
      <c r="E4">
        <v>112800</v>
      </c>
      <c r="F4" t="s">
        <v>7</v>
      </c>
      <c r="G4">
        <v>1</v>
      </c>
      <c r="J4" t="s">
        <v>15</v>
      </c>
      <c r="K4">
        <f>MEDIAN(A2:A51)</f>
        <v>35000</v>
      </c>
      <c r="L4">
        <f>MEDIAN(B2:B51)</f>
        <v>15500</v>
      </c>
    </row>
    <row r="5" spans="1:12" x14ac:dyDescent="0.2">
      <c r="A5">
        <v>10000</v>
      </c>
      <c r="B5">
        <v>2000</v>
      </c>
      <c r="C5">
        <v>1</v>
      </c>
      <c r="D5">
        <v>0</v>
      </c>
      <c r="E5">
        <v>97200</v>
      </c>
      <c r="F5" t="s">
        <v>8</v>
      </c>
      <c r="G5">
        <v>1</v>
      </c>
      <c r="J5" t="s">
        <v>14</v>
      </c>
      <c r="K5">
        <f>MODE(A2:A51)</f>
        <v>45000</v>
      </c>
      <c r="L5">
        <f>MODE(B2:B51)</f>
        <v>25000</v>
      </c>
    </row>
    <row r="6" spans="1:12" x14ac:dyDescent="0.2">
      <c r="A6">
        <v>12500</v>
      </c>
      <c r="B6">
        <v>12000</v>
      </c>
      <c r="C6">
        <v>2</v>
      </c>
      <c r="D6">
        <v>3000</v>
      </c>
      <c r="E6">
        <v>147000</v>
      </c>
      <c r="F6" t="s">
        <v>9</v>
      </c>
      <c r="G6">
        <v>1</v>
      </c>
    </row>
    <row r="7" spans="1:12" x14ac:dyDescent="0.2">
      <c r="A7">
        <v>14000</v>
      </c>
      <c r="B7">
        <v>8000</v>
      </c>
      <c r="C7">
        <v>2</v>
      </c>
      <c r="D7">
        <v>0</v>
      </c>
      <c r="E7">
        <v>196560</v>
      </c>
      <c r="F7" t="s">
        <v>9</v>
      </c>
      <c r="G7">
        <v>1</v>
      </c>
    </row>
    <row r="8" spans="1:12" x14ac:dyDescent="0.2">
      <c r="A8">
        <v>15000</v>
      </c>
      <c r="B8">
        <v>16000</v>
      </c>
      <c r="C8">
        <v>3</v>
      </c>
      <c r="D8">
        <v>35000</v>
      </c>
      <c r="E8">
        <v>167400</v>
      </c>
      <c r="F8" t="s">
        <v>10</v>
      </c>
      <c r="G8">
        <v>1</v>
      </c>
    </row>
    <row r="9" spans="1:12" x14ac:dyDescent="0.2">
      <c r="A9">
        <v>18000</v>
      </c>
      <c r="B9">
        <v>20000</v>
      </c>
      <c r="C9">
        <v>5</v>
      </c>
      <c r="D9">
        <v>8000</v>
      </c>
      <c r="E9">
        <v>216000</v>
      </c>
      <c r="F9" t="s">
        <v>9</v>
      </c>
      <c r="G9">
        <v>1</v>
      </c>
    </row>
    <row r="10" spans="1:12" x14ac:dyDescent="0.2">
      <c r="A10">
        <v>19000</v>
      </c>
      <c r="B10">
        <v>9000</v>
      </c>
      <c r="C10">
        <v>2</v>
      </c>
      <c r="D10">
        <v>0</v>
      </c>
      <c r="E10">
        <v>218880</v>
      </c>
      <c r="F10" t="s">
        <v>7</v>
      </c>
      <c r="G10">
        <v>1</v>
      </c>
      <c r="I10" t="s">
        <v>27</v>
      </c>
      <c r="J10" cm="1">
        <f t="array" ref="J10:J13">_xlfn.MODE.MULT(A2:A18)</f>
        <v>10000</v>
      </c>
    </row>
    <row r="11" spans="1:12" x14ac:dyDescent="0.2">
      <c r="A11">
        <v>20000</v>
      </c>
      <c r="B11">
        <v>9000</v>
      </c>
      <c r="C11">
        <v>4</v>
      </c>
      <c r="D11">
        <v>0</v>
      </c>
      <c r="E11">
        <v>220800</v>
      </c>
      <c r="F11" t="s">
        <v>7</v>
      </c>
      <c r="G11">
        <v>2</v>
      </c>
      <c r="J11">
        <v>20000</v>
      </c>
    </row>
    <row r="12" spans="1:12" x14ac:dyDescent="0.2">
      <c r="A12">
        <v>20000</v>
      </c>
      <c r="B12">
        <v>18000</v>
      </c>
      <c r="C12">
        <v>4</v>
      </c>
      <c r="D12">
        <v>8000</v>
      </c>
      <c r="E12">
        <v>278400</v>
      </c>
      <c r="F12" t="s">
        <v>7</v>
      </c>
      <c r="G12">
        <v>2</v>
      </c>
      <c r="J12">
        <v>24000</v>
      </c>
    </row>
    <row r="13" spans="1:12" x14ac:dyDescent="0.2">
      <c r="A13">
        <v>22000</v>
      </c>
      <c r="B13">
        <v>25000</v>
      </c>
      <c r="C13">
        <v>6</v>
      </c>
      <c r="D13">
        <v>12000</v>
      </c>
      <c r="E13">
        <v>279840</v>
      </c>
      <c r="F13" t="s">
        <v>8</v>
      </c>
      <c r="G13">
        <v>1</v>
      </c>
      <c r="J13">
        <v>25000</v>
      </c>
    </row>
    <row r="14" spans="1:12" x14ac:dyDescent="0.2">
      <c r="A14">
        <v>23400</v>
      </c>
      <c r="B14">
        <v>5000</v>
      </c>
      <c r="C14">
        <v>3</v>
      </c>
      <c r="D14">
        <v>0</v>
      </c>
      <c r="E14">
        <v>292032</v>
      </c>
      <c r="F14" t="s">
        <v>8</v>
      </c>
      <c r="G14">
        <v>1</v>
      </c>
    </row>
    <row r="15" spans="1:12" x14ac:dyDescent="0.2">
      <c r="A15">
        <v>24000</v>
      </c>
      <c r="B15">
        <v>10500</v>
      </c>
      <c r="C15">
        <v>6</v>
      </c>
      <c r="D15">
        <v>0</v>
      </c>
      <c r="E15">
        <v>316800</v>
      </c>
      <c r="F15" t="s">
        <v>9</v>
      </c>
      <c r="G15">
        <v>2</v>
      </c>
    </row>
    <row r="16" spans="1:12" x14ac:dyDescent="0.2">
      <c r="A16">
        <v>24000</v>
      </c>
      <c r="B16">
        <v>10000</v>
      </c>
      <c r="C16">
        <v>4</v>
      </c>
      <c r="D16">
        <v>0</v>
      </c>
      <c r="E16">
        <v>244800</v>
      </c>
      <c r="F16" t="s">
        <v>9</v>
      </c>
      <c r="G16">
        <v>2</v>
      </c>
    </row>
    <row r="17" spans="1:7" x14ac:dyDescent="0.2">
      <c r="A17">
        <v>25000</v>
      </c>
      <c r="B17">
        <v>12300</v>
      </c>
      <c r="C17">
        <v>3</v>
      </c>
      <c r="D17">
        <v>0</v>
      </c>
      <c r="E17">
        <v>246000</v>
      </c>
      <c r="F17" t="s">
        <v>9</v>
      </c>
      <c r="G17">
        <v>1</v>
      </c>
    </row>
    <row r="18" spans="1:7" x14ac:dyDescent="0.2">
      <c r="A18">
        <v>25000</v>
      </c>
      <c r="B18">
        <v>20000</v>
      </c>
      <c r="C18">
        <v>3</v>
      </c>
      <c r="D18">
        <v>3500</v>
      </c>
      <c r="E18">
        <v>261000</v>
      </c>
      <c r="F18" t="s">
        <v>9</v>
      </c>
      <c r="G18">
        <v>1</v>
      </c>
    </row>
    <row r="19" spans="1:7" x14ac:dyDescent="0.2">
      <c r="A19">
        <v>25000</v>
      </c>
      <c r="B19">
        <v>10000</v>
      </c>
      <c r="C19">
        <v>6</v>
      </c>
      <c r="D19">
        <v>0</v>
      </c>
      <c r="E19">
        <v>258000</v>
      </c>
      <c r="F19" t="s">
        <v>7</v>
      </c>
      <c r="G19">
        <v>3</v>
      </c>
    </row>
    <row r="20" spans="1:7" x14ac:dyDescent="0.2">
      <c r="A20">
        <v>29000</v>
      </c>
      <c r="B20">
        <v>6600</v>
      </c>
      <c r="C20">
        <v>2</v>
      </c>
      <c r="D20">
        <v>2000</v>
      </c>
      <c r="E20">
        <v>348000</v>
      </c>
      <c r="F20" t="s">
        <v>9</v>
      </c>
      <c r="G20">
        <v>1</v>
      </c>
    </row>
    <row r="21" spans="1:7" x14ac:dyDescent="0.2">
      <c r="A21">
        <v>30000</v>
      </c>
      <c r="B21">
        <v>13000</v>
      </c>
      <c r="C21">
        <v>4</v>
      </c>
      <c r="D21">
        <v>0</v>
      </c>
      <c r="E21">
        <v>385200</v>
      </c>
      <c r="F21" t="s">
        <v>9</v>
      </c>
      <c r="G21">
        <v>1</v>
      </c>
    </row>
    <row r="22" spans="1:7" x14ac:dyDescent="0.2">
      <c r="A22">
        <v>30500</v>
      </c>
      <c r="B22">
        <v>25000</v>
      </c>
      <c r="C22">
        <v>5</v>
      </c>
      <c r="D22">
        <v>5000</v>
      </c>
      <c r="E22">
        <v>351360</v>
      </c>
      <c r="F22" t="s">
        <v>7</v>
      </c>
      <c r="G22">
        <v>1</v>
      </c>
    </row>
    <row r="23" spans="1:7" x14ac:dyDescent="0.2">
      <c r="A23">
        <v>32000</v>
      </c>
      <c r="B23">
        <v>15000</v>
      </c>
      <c r="C23">
        <v>4</v>
      </c>
      <c r="D23">
        <v>0</v>
      </c>
      <c r="E23">
        <v>445440</v>
      </c>
      <c r="F23" t="s">
        <v>11</v>
      </c>
      <c r="G23">
        <v>1</v>
      </c>
    </row>
    <row r="24" spans="1:7" x14ac:dyDescent="0.2">
      <c r="A24">
        <v>34000</v>
      </c>
      <c r="B24">
        <v>19000</v>
      </c>
      <c r="C24">
        <v>6</v>
      </c>
      <c r="D24">
        <v>0</v>
      </c>
      <c r="E24">
        <v>330480</v>
      </c>
      <c r="F24" t="s">
        <v>11</v>
      </c>
      <c r="G24">
        <v>1</v>
      </c>
    </row>
    <row r="25" spans="1:7" x14ac:dyDescent="0.2">
      <c r="A25">
        <v>34000</v>
      </c>
      <c r="B25">
        <v>25000</v>
      </c>
      <c r="C25">
        <v>3</v>
      </c>
      <c r="D25">
        <v>4000</v>
      </c>
      <c r="E25">
        <v>469200</v>
      </c>
      <c r="F25" t="s">
        <v>11</v>
      </c>
      <c r="G25">
        <v>1</v>
      </c>
    </row>
    <row r="26" spans="1:7" x14ac:dyDescent="0.2">
      <c r="A26">
        <v>35000</v>
      </c>
      <c r="B26">
        <v>12000</v>
      </c>
      <c r="C26">
        <v>3</v>
      </c>
      <c r="D26">
        <v>0</v>
      </c>
      <c r="E26">
        <v>466200</v>
      </c>
      <c r="F26" t="s">
        <v>9</v>
      </c>
      <c r="G26">
        <v>1</v>
      </c>
    </row>
    <row r="27" spans="1:7" x14ac:dyDescent="0.2">
      <c r="A27">
        <v>35000</v>
      </c>
      <c r="B27">
        <v>25000</v>
      </c>
      <c r="C27">
        <v>4</v>
      </c>
      <c r="D27">
        <v>0</v>
      </c>
      <c r="E27">
        <v>449400</v>
      </c>
      <c r="F27" t="s">
        <v>11</v>
      </c>
      <c r="G27">
        <v>2</v>
      </c>
    </row>
    <row r="28" spans="1:7" x14ac:dyDescent="0.2">
      <c r="A28">
        <v>39000</v>
      </c>
      <c r="B28">
        <v>8000</v>
      </c>
      <c r="C28">
        <v>4</v>
      </c>
      <c r="D28">
        <v>0</v>
      </c>
      <c r="E28">
        <v>556920</v>
      </c>
      <c r="F28" t="s">
        <v>7</v>
      </c>
      <c r="G28">
        <v>1</v>
      </c>
    </row>
    <row r="29" spans="1:7" x14ac:dyDescent="0.2">
      <c r="A29">
        <v>40000</v>
      </c>
      <c r="B29">
        <v>10000</v>
      </c>
      <c r="C29">
        <v>4</v>
      </c>
      <c r="D29">
        <v>0</v>
      </c>
      <c r="E29">
        <v>412800</v>
      </c>
      <c r="F29" t="s">
        <v>7</v>
      </c>
      <c r="G29">
        <v>1</v>
      </c>
    </row>
    <row r="30" spans="1:7" x14ac:dyDescent="0.2">
      <c r="A30">
        <v>42000</v>
      </c>
      <c r="B30">
        <v>15000</v>
      </c>
      <c r="C30">
        <v>4</v>
      </c>
      <c r="D30">
        <v>0</v>
      </c>
      <c r="E30">
        <v>488880</v>
      </c>
      <c r="F30" t="s">
        <v>9</v>
      </c>
      <c r="G30">
        <v>1</v>
      </c>
    </row>
    <row r="31" spans="1:7" x14ac:dyDescent="0.2">
      <c r="A31">
        <v>43000</v>
      </c>
      <c r="B31">
        <v>12000</v>
      </c>
      <c r="C31">
        <v>4</v>
      </c>
      <c r="D31">
        <v>0</v>
      </c>
      <c r="E31">
        <v>619200</v>
      </c>
      <c r="F31" t="s">
        <v>9</v>
      </c>
      <c r="G31">
        <v>1</v>
      </c>
    </row>
    <row r="32" spans="1:7" x14ac:dyDescent="0.2">
      <c r="A32">
        <v>45000</v>
      </c>
      <c r="B32">
        <v>25000</v>
      </c>
      <c r="C32">
        <v>6</v>
      </c>
      <c r="D32">
        <v>0</v>
      </c>
      <c r="E32">
        <v>523800</v>
      </c>
      <c r="F32" t="s">
        <v>9</v>
      </c>
      <c r="G32">
        <v>3</v>
      </c>
    </row>
    <row r="33" spans="1:7" x14ac:dyDescent="0.2">
      <c r="A33">
        <v>45000</v>
      </c>
      <c r="B33">
        <v>40000</v>
      </c>
      <c r="C33">
        <v>6</v>
      </c>
      <c r="D33">
        <v>3500</v>
      </c>
      <c r="E33">
        <v>507600</v>
      </c>
      <c r="F33" t="s">
        <v>11</v>
      </c>
      <c r="G33">
        <v>2</v>
      </c>
    </row>
    <row r="34" spans="1:7" x14ac:dyDescent="0.2">
      <c r="A34">
        <v>45000</v>
      </c>
      <c r="B34">
        <v>10000</v>
      </c>
      <c r="C34">
        <v>2</v>
      </c>
      <c r="D34">
        <v>1000</v>
      </c>
      <c r="E34">
        <v>437400</v>
      </c>
      <c r="F34" t="s">
        <v>10</v>
      </c>
      <c r="G34">
        <v>1</v>
      </c>
    </row>
    <row r="35" spans="1:7" x14ac:dyDescent="0.2">
      <c r="A35">
        <v>45000</v>
      </c>
      <c r="B35">
        <v>22000</v>
      </c>
      <c r="C35">
        <v>4</v>
      </c>
      <c r="D35">
        <v>2500</v>
      </c>
      <c r="E35">
        <v>610200</v>
      </c>
      <c r="F35" t="s">
        <v>10</v>
      </c>
      <c r="G35">
        <v>1</v>
      </c>
    </row>
    <row r="36" spans="1:7" x14ac:dyDescent="0.2">
      <c r="A36">
        <v>46000</v>
      </c>
      <c r="B36">
        <v>25000</v>
      </c>
      <c r="C36">
        <v>5</v>
      </c>
      <c r="D36">
        <v>3500</v>
      </c>
      <c r="E36">
        <v>596160</v>
      </c>
      <c r="F36" t="s">
        <v>9</v>
      </c>
      <c r="G36">
        <v>1</v>
      </c>
    </row>
    <row r="37" spans="1:7" x14ac:dyDescent="0.2">
      <c r="A37">
        <v>47000</v>
      </c>
      <c r="B37">
        <v>15000</v>
      </c>
      <c r="C37">
        <v>7</v>
      </c>
      <c r="D37">
        <v>0</v>
      </c>
      <c r="E37">
        <v>456840</v>
      </c>
      <c r="F37" t="s">
        <v>11</v>
      </c>
      <c r="G37">
        <v>4</v>
      </c>
    </row>
    <row r="38" spans="1:7" x14ac:dyDescent="0.2">
      <c r="A38">
        <v>50000</v>
      </c>
      <c r="B38">
        <v>20000</v>
      </c>
      <c r="C38">
        <v>4</v>
      </c>
      <c r="D38">
        <v>0</v>
      </c>
      <c r="E38">
        <v>570000</v>
      </c>
      <c r="F38" t="s">
        <v>11</v>
      </c>
      <c r="G38">
        <v>1</v>
      </c>
    </row>
    <row r="39" spans="1:7" x14ac:dyDescent="0.2">
      <c r="A39">
        <v>50500</v>
      </c>
      <c r="B39">
        <v>20000</v>
      </c>
      <c r="C39">
        <v>3</v>
      </c>
      <c r="D39">
        <v>0</v>
      </c>
      <c r="E39">
        <v>581760</v>
      </c>
      <c r="F39" t="s">
        <v>11</v>
      </c>
      <c r="G39">
        <v>2</v>
      </c>
    </row>
    <row r="40" spans="1:7" x14ac:dyDescent="0.2">
      <c r="A40">
        <v>55000</v>
      </c>
      <c r="B40">
        <v>45000</v>
      </c>
      <c r="C40">
        <v>6</v>
      </c>
      <c r="D40">
        <v>12000</v>
      </c>
      <c r="E40">
        <v>600600</v>
      </c>
      <c r="F40" t="s">
        <v>9</v>
      </c>
      <c r="G40">
        <v>2</v>
      </c>
    </row>
    <row r="41" spans="1:7" x14ac:dyDescent="0.2">
      <c r="A41">
        <v>60000</v>
      </c>
      <c r="B41">
        <v>10000</v>
      </c>
      <c r="C41">
        <v>3</v>
      </c>
      <c r="D41">
        <v>0</v>
      </c>
      <c r="E41">
        <v>590400</v>
      </c>
      <c r="F41" t="s">
        <v>10</v>
      </c>
      <c r="G41">
        <v>1</v>
      </c>
    </row>
    <row r="42" spans="1:7" x14ac:dyDescent="0.2">
      <c r="A42">
        <v>60000</v>
      </c>
      <c r="B42">
        <v>50000</v>
      </c>
      <c r="C42">
        <v>6</v>
      </c>
      <c r="D42">
        <v>10000</v>
      </c>
      <c r="E42">
        <v>590400</v>
      </c>
      <c r="F42" t="s">
        <v>9</v>
      </c>
      <c r="G42">
        <v>1</v>
      </c>
    </row>
    <row r="43" spans="1:7" x14ac:dyDescent="0.2">
      <c r="A43">
        <v>65000</v>
      </c>
      <c r="B43">
        <v>20000</v>
      </c>
      <c r="C43">
        <v>4</v>
      </c>
      <c r="D43">
        <v>5000</v>
      </c>
      <c r="E43">
        <v>647400</v>
      </c>
      <c r="F43" t="s">
        <v>8</v>
      </c>
      <c r="G43">
        <v>2</v>
      </c>
    </row>
    <row r="44" spans="1:7" x14ac:dyDescent="0.2">
      <c r="A44">
        <v>70000</v>
      </c>
      <c r="B44">
        <v>9000</v>
      </c>
      <c r="C44">
        <v>2</v>
      </c>
      <c r="D44">
        <v>0</v>
      </c>
      <c r="E44">
        <v>756000</v>
      </c>
      <c r="F44" t="s">
        <v>9</v>
      </c>
      <c r="G44">
        <v>1</v>
      </c>
    </row>
    <row r="45" spans="1:7" x14ac:dyDescent="0.2">
      <c r="A45">
        <v>80000</v>
      </c>
      <c r="B45">
        <v>20000</v>
      </c>
      <c r="C45">
        <v>4</v>
      </c>
      <c r="D45">
        <v>0</v>
      </c>
      <c r="E45">
        <v>1075200</v>
      </c>
      <c r="F45" t="s">
        <v>9</v>
      </c>
      <c r="G45">
        <v>1</v>
      </c>
    </row>
    <row r="46" spans="1:7" x14ac:dyDescent="0.2">
      <c r="A46">
        <v>85000</v>
      </c>
      <c r="B46">
        <v>25000</v>
      </c>
      <c r="C46">
        <v>5</v>
      </c>
      <c r="D46">
        <v>0</v>
      </c>
      <c r="E46">
        <v>1142400</v>
      </c>
      <c r="F46" t="s">
        <v>7</v>
      </c>
      <c r="G46">
        <v>2</v>
      </c>
    </row>
    <row r="47" spans="1:7" x14ac:dyDescent="0.2">
      <c r="A47">
        <v>90000</v>
      </c>
      <c r="B47">
        <v>48000</v>
      </c>
      <c r="C47">
        <v>7</v>
      </c>
      <c r="D47">
        <v>0</v>
      </c>
      <c r="E47">
        <v>885600</v>
      </c>
      <c r="F47" t="s">
        <v>10</v>
      </c>
      <c r="G47">
        <v>3</v>
      </c>
    </row>
    <row r="48" spans="1:7" x14ac:dyDescent="0.2">
      <c r="A48">
        <v>98000</v>
      </c>
      <c r="B48">
        <v>25000</v>
      </c>
      <c r="C48">
        <v>5</v>
      </c>
      <c r="D48">
        <v>0</v>
      </c>
      <c r="E48">
        <v>1152480</v>
      </c>
      <c r="F48" t="s">
        <v>11</v>
      </c>
      <c r="G48">
        <v>2</v>
      </c>
    </row>
    <row r="49" spans="1:7" x14ac:dyDescent="0.2">
      <c r="A49">
        <v>100000</v>
      </c>
      <c r="B49">
        <v>30000</v>
      </c>
      <c r="C49">
        <v>6</v>
      </c>
      <c r="D49">
        <v>0</v>
      </c>
      <c r="E49">
        <v>1404000</v>
      </c>
      <c r="F49" t="s">
        <v>9</v>
      </c>
      <c r="G49">
        <v>3</v>
      </c>
    </row>
    <row r="50" spans="1:7" x14ac:dyDescent="0.2">
      <c r="A50">
        <v>100000</v>
      </c>
      <c r="B50">
        <v>50000</v>
      </c>
      <c r="C50">
        <v>4</v>
      </c>
      <c r="D50">
        <v>20000</v>
      </c>
      <c r="E50">
        <v>1032000</v>
      </c>
      <c r="F50" t="s">
        <v>11</v>
      </c>
      <c r="G50">
        <v>2</v>
      </c>
    </row>
    <row r="51" spans="1:7" x14ac:dyDescent="0.2">
      <c r="A51">
        <v>100000</v>
      </c>
      <c r="B51">
        <v>40000</v>
      </c>
      <c r="C51">
        <v>6</v>
      </c>
      <c r="D51">
        <v>10000</v>
      </c>
      <c r="E51">
        <v>1320000</v>
      </c>
      <c r="F51" t="s">
        <v>10</v>
      </c>
      <c r="G5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DD01-9A3E-E240-B405-00FA12515BCF}">
  <dimension ref="A1:H51"/>
  <sheetViews>
    <sheetView tabSelected="1" workbookViewId="0">
      <selection activeCell="K14" sqref="K14"/>
    </sheetView>
  </sheetViews>
  <sheetFormatPr baseColWidth="10" defaultRowHeight="16" x14ac:dyDescent="0.2"/>
  <cols>
    <col min="1" max="1" width="24.1640625" bestFit="1" customWidth="1"/>
    <col min="2" max="2" width="16.33203125" bestFit="1" customWidth="1"/>
    <col min="5" max="5" width="14.5" bestFit="1" customWidth="1"/>
    <col min="6" max="6" width="23.33203125" bestFit="1" customWidth="1"/>
  </cols>
  <sheetData>
    <row r="1" spans="1:8" x14ac:dyDescent="0.2">
      <c r="A1" t="s">
        <v>5</v>
      </c>
      <c r="B1" t="s">
        <v>0</v>
      </c>
    </row>
    <row r="2" spans="1:8" x14ac:dyDescent="0.2">
      <c r="A2" t="s">
        <v>7</v>
      </c>
      <c r="B2">
        <v>5000</v>
      </c>
    </row>
    <row r="3" spans="1:8" x14ac:dyDescent="0.2">
      <c r="A3" t="s">
        <v>8</v>
      </c>
      <c r="B3">
        <v>6000</v>
      </c>
    </row>
    <row r="4" spans="1:8" x14ac:dyDescent="0.2">
      <c r="A4" t="s">
        <v>7</v>
      </c>
      <c r="B4">
        <v>10000</v>
      </c>
    </row>
    <row r="5" spans="1:8" x14ac:dyDescent="0.2">
      <c r="A5" t="s">
        <v>8</v>
      </c>
      <c r="B5">
        <v>10000</v>
      </c>
      <c r="F5" t="s">
        <v>18</v>
      </c>
      <c r="G5" t="s">
        <v>23</v>
      </c>
      <c r="H5" t="s">
        <v>24</v>
      </c>
    </row>
    <row r="6" spans="1:8" x14ac:dyDescent="0.2">
      <c r="A6" t="s">
        <v>9</v>
      </c>
      <c r="B6">
        <v>12500</v>
      </c>
      <c r="E6" t="s">
        <v>19</v>
      </c>
      <c r="F6">
        <f ca="1">AVERAGEIF(A2:B51,E6,B2:B51)</f>
        <v>29350</v>
      </c>
      <c r="G6">
        <f>COUNTIF(A:B,E6)</f>
        <v>10</v>
      </c>
      <c r="H6">
        <f ca="1">SUMIF(A2:B51,E6,B2:B52)</f>
        <v>293500</v>
      </c>
    </row>
    <row r="7" spans="1:8" x14ac:dyDescent="0.2">
      <c r="A7" t="s">
        <v>9</v>
      </c>
      <c r="B7">
        <v>14000</v>
      </c>
      <c r="E7" t="s">
        <v>8</v>
      </c>
      <c r="F7">
        <f t="shared" ref="F7:F10" ca="1" si="0">AVERAGEIF(A3:B52,E7,B3:B52)</f>
        <v>25280</v>
      </c>
      <c r="G7">
        <f t="shared" ref="G7:G10" si="1">COUNTIF(A:B,E7)</f>
        <v>5</v>
      </c>
      <c r="H7">
        <f t="shared" ref="H7:H10" ca="1" si="2">SUMIF(A3:B52,E7,B3:B53)</f>
        <v>126400</v>
      </c>
    </row>
    <row r="8" spans="1:8" x14ac:dyDescent="0.2">
      <c r="A8" t="s">
        <v>10</v>
      </c>
      <c r="B8">
        <v>15000</v>
      </c>
      <c r="E8" t="s">
        <v>9</v>
      </c>
      <c r="F8">
        <f t="shared" ca="1" si="0"/>
        <v>40921.052631578947</v>
      </c>
      <c r="G8">
        <f t="shared" si="1"/>
        <v>19</v>
      </c>
      <c r="H8">
        <f t="shared" ca="1" si="2"/>
        <v>777500</v>
      </c>
    </row>
    <row r="9" spans="1:8" x14ac:dyDescent="0.2">
      <c r="A9" t="s">
        <v>9</v>
      </c>
      <c r="B9">
        <v>18000</v>
      </c>
      <c r="E9" t="s">
        <v>10</v>
      </c>
      <c r="F9">
        <f t="shared" ca="1" si="0"/>
        <v>59166.666666666664</v>
      </c>
      <c r="G9">
        <f t="shared" si="1"/>
        <v>6</v>
      </c>
      <c r="H9">
        <f t="shared" ca="1" si="2"/>
        <v>355000</v>
      </c>
    </row>
    <row r="10" spans="1:8" x14ac:dyDescent="0.2">
      <c r="A10" t="s">
        <v>7</v>
      </c>
      <c r="B10">
        <v>19000</v>
      </c>
      <c r="E10" t="s">
        <v>11</v>
      </c>
      <c r="F10">
        <f t="shared" ca="1" si="0"/>
        <v>52550</v>
      </c>
      <c r="G10">
        <f t="shared" si="1"/>
        <v>10</v>
      </c>
      <c r="H10">
        <f t="shared" ca="1" si="2"/>
        <v>525500</v>
      </c>
    </row>
    <row r="11" spans="1:8" x14ac:dyDescent="0.2">
      <c r="A11" t="s">
        <v>7</v>
      </c>
      <c r="B11">
        <v>20000</v>
      </c>
    </row>
    <row r="12" spans="1:8" x14ac:dyDescent="0.2">
      <c r="A12" t="s">
        <v>7</v>
      </c>
      <c r="B12">
        <v>20000</v>
      </c>
    </row>
    <row r="13" spans="1:8" x14ac:dyDescent="0.2">
      <c r="A13" t="s">
        <v>8</v>
      </c>
      <c r="B13">
        <v>22000</v>
      </c>
    </row>
    <row r="14" spans="1:8" x14ac:dyDescent="0.2">
      <c r="A14" t="s">
        <v>8</v>
      </c>
      <c r="B14">
        <v>23400</v>
      </c>
    </row>
    <row r="15" spans="1:8" x14ac:dyDescent="0.2">
      <c r="A15" t="s">
        <v>9</v>
      </c>
      <c r="B15">
        <v>24000</v>
      </c>
      <c r="E15" s="1" t="s">
        <v>20</v>
      </c>
      <c r="F15" t="s">
        <v>22</v>
      </c>
    </row>
    <row r="16" spans="1:8" x14ac:dyDescent="0.2">
      <c r="A16" t="s">
        <v>9</v>
      </c>
      <c r="B16">
        <v>24000</v>
      </c>
      <c r="E16" s="2" t="s">
        <v>9</v>
      </c>
      <c r="F16">
        <v>777500</v>
      </c>
    </row>
    <row r="17" spans="1:6" x14ac:dyDescent="0.2">
      <c r="A17" t="s">
        <v>9</v>
      </c>
      <c r="B17">
        <v>25000</v>
      </c>
      <c r="E17" s="2" t="s">
        <v>8</v>
      </c>
      <c r="F17">
        <v>126400</v>
      </c>
    </row>
    <row r="18" spans="1:6" x14ac:dyDescent="0.2">
      <c r="A18" t="s">
        <v>9</v>
      </c>
      <c r="B18">
        <v>25000</v>
      </c>
      <c r="E18" s="2" t="s">
        <v>10</v>
      </c>
      <c r="F18">
        <v>355000</v>
      </c>
    </row>
    <row r="19" spans="1:6" x14ac:dyDescent="0.2">
      <c r="A19" t="s">
        <v>7</v>
      </c>
      <c r="B19">
        <v>25000</v>
      </c>
      <c r="E19" s="2" t="s">
        <v>11</v>
      </c>
      <c r="F19">
        <v>525500</v>
      </c>
    </row>
    <row r="20" spans="1:6" x14ac:dyDescent="0.2">
      <c r="A20" t="s">
        <v>9</v>
      </c>
      <c r="B20">
        <v>29000</v>
      </c>
      <c r="E20" s="2" t="s">
        <v>7</v>
      </c>
      <c r="F20">
        <v>293500</v>
      </c>
    </row>
    <row r="21" spans="1:6" x14ac:dyDescent="0.2">
      <c r="A21" t="s">
        <v>9</v>
      </c>
      <c r="B21">
        <v>30000</v>
      </c>
      <c r="E21" s="2" t="s">
        <v>21</v>
      </c>
      <c r="F21">
        <v>2077900</v>
      </c>
    </row>
    <row r="22" spans="1:6" x14ac:dyDescent="0.2">
      <c r="A22" t="s">
        <v>7</v>
      </c>
      <c r="B22">
        <v>30500</v>
      </c>
    </row>
    <row r="23" spans="1:6" x14ac:dyDescent="0.2">
      <c r="A23" t="s">
        <v>11</v>
      </c>
      <c r="B23">
        <v>32000</v>
      </c>
    </row>
    <row r="24" spans="1:6" x14ac:dyDescent="0.2">
      <c r="A24" t="s">
        <v>11</v>
      </c>
      <c r="B24">
        <v>34000</v>
      </c>
    </row>
    <row r="25" spans="1:6" x14ac:dyDescent="0.2">
      <c r="A25" t="s">
        <v>11</v>
      </c>
      <c r="B25">
        <v>34000</v>
      </c>
    </row>
    <row r="26" spans="1:6" x14ac:dyDescent="0.2">
      <c r="A26" t="s">
        <v>9</v>
      </c>
      <c r="B26">
        <v>35000</v>
      </c>
    </row>
    <row r="27" spans="1:6" x14ac:dyDescent="0.2">
      <c r="A27" t="s">
        <v>11</v>
      </c>
      <c r="B27">
        <v>35000</v>
      </c>
    </row>
    <row r="28" spans="1:6" x14ac:dyDescent="0.2">
      <c r="A28" t="s">
        <v>7</v>
      </c>
      <c r="B28">
        <v>39000</v>
      </c>
    </row>
    <row r="29" spans="1:6" x14ac:dyDescent="0.2">
      <c r="A29" t="s">
        <v>7</v>
      </c>
      <c r="B29">
        <v>40000</v>
      </c>
    </row>
    <row r="30" spans="1:6" x14ac:dyDescent="0.2">
      <c r="A30" t="s">
        <v>9</v>
      </c>
      <c r="B30">
        <v>42000</v>
      </c>
    </row>
    <row r="31" spans="1:6" x14ac:dyDescent="0.2">
      <c r="A31" t="s">
        <v>9</v>
      </c>
      <c r="B31">
        <v>43000</v>
      </c>
    </row>
    <row r="32" spans="1:6" x14ac:dyDescent="0.2">
      <c r="A32" t="s">
        <v>9</v>
      </c>
      <c r="B32">
        <v>45000</v>
      </c>
    </row>
    <row r="33" spans="1:2" x14ac:dyDescent="0.2">
      <c r="A33" t="s">
        <v>11</v>
      </c>
      <c r="B33">
        <v>45000</v>
      </c>
    </row>
    <row r="34" spans="1:2" x14ac:dyDescent="0.2">
      <c r="A34" t="s">
        <v>10</v>
      </c>
      <c r="B34">
        <v>45000</v>
      </c>
    </row>
    <row r="35" spans="1:2" x14ac:dyDescent="0.2">
      <c r="A35" t="s">
        <v>10</v>
      </c>
      <c r="B35">
        <v>45000</v>
      </c>
    </row>
    <row r="36" spans="1:2" x14ac:dyDescent="0.2">
      <c r="A36" t="s">
        <v>9</v>
      </c>
      <c r="B36">
        <v>46000</v>
      </c>
    </row>
    <row r="37" spans="1:2" x14ac:dyDescent="0.2">
      <c r="A37" t="s">
        <v>11</v>
      </c>
      <c r="B37">
        <v>47000</v>
      </c>
    </row>
    <row r="38" spans="1:2" x14ac:dyDescent="0.2">
      <c r="A38" t="s">
        <v>11</v>
      </c>
      <c r="B38">
        <v>50000</v>
      </c>
    </row>
    <row r="39" spans="1:2" x14ac:dyDescent="0.2">
      <c r="A39" t="s">
        <v>11</v>
      </c>
      <c r="B39">
        <v>50500</v>
      </c>
    </row>
    <row r="40" spans="1:2" x14ac:dyDescent="0.2">
      <c r="A40" t="s">
        <v>9</v>
      </c>
      <c r="B40">
        <v>55000</v>
      </c>
    </row>
    <row r="41" spans="1:2" x14ac:dyDescent="0.2">
      <c r="A41" t="s">
        <v>10</v>
      </c>
      <c r="B41">
        <v>60000</v>
      </c>
    </row>
    <row r="42" spans="1:2" x14ac:dyDescent="0.2">
      <c r="A42" t="s">
        <v>9</v>
      </c>
      <c r="B42">
        <v>60000</v>
      </c>
    </row>
    <row r="43" spans="1:2" x14ac:dyDescent="0.2">
      <c r="A43" t="s">
        <v>8</v>
      </c>
      <c r="B43">
        <v>65000</v>
      </c>
    </row>
    <row r="44" spans="1:2" x14ac:dyDescent="0.2">
      <c r="A44" t="s">
        <v>9</v>
      </c>
      <c r="B44">
        <v>70000</v>
      </c>
    </row>
    <row r="45" spans="1:2" x14ac:dyDescent="0.2">
      <c r="A45" t="s">
        <v>9</v>
      </c>
      <c r="B45">
        <v>80000</v>
      </c>
    </row>
    <row r="46" spans="1:2" x14ac:dyDescent="0.2">
      <c r="A46" t="s">
        <v>7</v>
      </c>
      <c r="B46">
        <v>85000</v>
      </c>
    </row>
    <row r="47" spans="1:2" x14ac:dyDescent="0.2">
      <c r="A47" t="s">
        <v>10</v>
      </c>
      <c r="B47">
        <v>90000</v>
      </c>
    </row>
    <row r="48" spans="1:2" x14ac:dyDescent="0.2">
      <c r="A48" t="s">
        <v>11</v>
      </c>
      <c r="B48">
        <v>98000</v>
      </c>
    </row>
    <row r="49" spans="1:2" x14ac:dyDescent="0.2">
      <c r="A49" t="s">
        <v>9</v>
      </c>
      <c r="B49">
        <v>100000</v>
      </c>
    </row>
    <row r="50" spans="1:2" x14ac:dyDescent="0.2">
      <c r="A50" t="s">
        <v>11</v>
      </c>
      <c r="B50">
        <v>100000</v>
      </c>
    </row>
    <row r="51" spans="1:2" x14ac:dyDescent="0.2">
      <c r="A51" t="s">
        <v>10</v>
      </c>
      <c r="B5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811C-5981-7E48-825F-41CB445B46E8}">
  <dimension ref="A1:H51"/>
  <sheetViews>
    <sheetView workbookViewId="0">
      <selection activeCell="H25" sqref="H25"/>
    </sheetView>
  </sheetViews>
  <sheetFormatPr baseColWidth="10" defaultRowHeight="16" x14ac:dyDescent="0.2"/>
  <cols>
    <col min="1" max="1" width="24.1640625" bestFit="1" customWidth="1"/>
    <col min="2" max="2" width="17" bestFit="1" customWidth="1"/>
    <col min="5" max="5" width="14.5" bestFit="1" customWidth="1"/>
    <col min="6" max="6" width="24.1640625" bestFit="1" customWidth="1"/>
  </cols>
  <sheetData>
    <row r="1" spans="1:8" x14ac:dyDescent="0.2">
      <c r="A1" t="s">
        <v>5</v>
      </c>
      <c r="B1" t="s">
        <v>1</v>
      </c>
    </row>
    <row r="2" spans="1:8" x14ac:dyDescent="0.2">
      <c r="A2" t="s">
        <v>7</v>
      </c>
      <c r="B2">
        <v>8000</v>
      </c>
    </row>
    <row r="3" spans="1:8" x14ac:dyDescent="0.2">
      <c r="A3" t="s">
        <v>8</v>
      </c>
      <c r="B3">
        <v>7000</v>
      </c>
      <c r="F3" t="s">
        <v>25</v>
      </c>
      <c r="G3" t="s">
        <v>23</v>
      </c>
      <c r="H3" t="s">
        <v>24</v>
      </c>
    </row>
    <row r="4" spans="1:8" x14ac:dyDescent="0.2">
      <c r="A4" t="s">
        <v>7</v>
      </c>
      <c r="B4">
        <v>4500</v>
      </c>
      <c r="E4" t="s">
        <v>19</v>
      </c>
      <c r="F4">
        <f ca="1">AVERAGEIF(A2:B51,E4,B2:B51)</f>
        <v>12650</v>
      </c>
      <c r="G4">
        <f>COUNTIF(A2:B51,E4)</f>
        <v>10</v>
      </c>
      <c r="H4">
        <f ca="1">SUMIF(A2:B51,E4,B2:B51)</f>
        <v>126500</v>
      </c>
    </row>
    <row r="5" spans="1:8" x14ac:dyDescent="0.2">
      <c r="A5" t="s">
        <v>8</v>
      </c>
      <c r="B5">
        <v>2000</v>
      </c>
      <c r="E5" t="s">
        <v>8</v>
      </c>
      <c r="F5">
        <f t="shared" ref="F5:F8" ca="1" si="0">AVERAGEIF(A3:B52,E5,B3:B52)</f>
        <v>11800</v>
      </c>
      <c r="G5">
        <f t="shared" ref="G5:G8" si="1">COUNTIF(A3:B52,E5)</f>
        <v>5</v>
      </c>
      <c r="H5">
        <f t="shared" ref="H5:H8" ca="1" si="2">SUMIF(A3:B52,E5,B3:B52)</f>
        <v>59000</v>
      </c>
    </row>
    <row r="6" spans="1:8" x14ac:dyDescent="0.2">
      <c r="A6" t="s">
        <v>9</v>
      </c>
      <c r="B6">
        <v>12000</v>
      </c>
      <c r="E6" t="s">
        <v>9</v>
      </c>
      <c r="F6">
        <f t="shared" ca="1" si="0"/>
        <v>18705.263157894737</v>
      </c>
      <c r="G6">
        <f t="shared" si="1"/>
        <v>19</v>
      </c>
      <c r="H6">
        <f t="shared" ca="1" si="2"/>
        <v>355400</v>
      </c>
    </row>
    <row r="7" spans="1:8" x14ac:dyDescent="0.2">
      <c r="A7" t="s">
        <v>9</v>
      </c>
      <c r="B7">
        <v>8000</v>
      </c>
      <c r="E7" t="s">
        <v>10</v>
      </c>
      <c r="F7">
        <f t="shared" ca="1" si="0"/>
        <v>24333.333333333332</v>
      </c>
      <c r="G7">
        <f t="shared" si="1"/>
        <v>6</v>
      </c>
      <c r="H7">
        <f t="shared" ca="1" si="2"/>
        <v>146000</v>
      </c>
    </row>
    <row r="8" spans="1:8" x14ac:dyDescent="0.2">
      <c r="A8" t="s">
        <v>10</v>
      </c>
      <c r="B8">
        <v>16000</v>
      </c>
      <c r="E8" t="s">
        <v>11</v>
      </c>
      <c r="F8">
        <f t="shared" ca="1" si="0"/>
        <v>25400</v>
      </c>
      <c r="G8">
        <f t="shared" si="1"/>
        <v>10</v>
      </c>
      <c r="H8">
        <f t="shared" ca="1" si="2"/>
        <v>254000</v>
      </c>
    </row>
    <row r="9" spans="1:8" x14ac:dyDescent="0.2">
      <c r="A9" t="s">
        <v>9</v>
      </c>
      <c r="B9">
        <v>20000</v>
      </c>
    </row>
    <row r="10" spans="1:8" x14ac:dyDescent="0.2">
      <c r="A10" t="s">
        <v>7</v>
      </c>
      <c r="B10">
        <v>9000</v>
      </c>
    </row>
    <row r="11" spans="1:8" x14ac:dyDescent="0.2">
      <c r="A11" t="s">
        <v>7</v>
      </c>
      <c r="B11">
        <v>9000</v>
      </c>
    </row>
    <row r="12" spans="1:8" x14ac:dyDescent="0.2">
      <c r="A12" t="s">
        <v>7</v>
      </c>
      <c r="B12">
        <v>18000</v>
      </c>
    </row>
    <row r="13" spans="1:8" x14ac:dyDescent="0.2">
      <c r="A13" t="s">
        <v>8</v>
      </c>
      <c r="B13">
        <v>25000</v>
      </c>
      <c r="E13" s="1" t="s">
        <v>20</v>
      </c>
      <c r="F13" t="s">
        <v>26</v>
      </c>
    </row>
    <row r="14" spans="1:8" x14ac:dyDescent="0.2">
      <c r="A14" t="s">
        <v>8</v>
      </c>
      <c r="B14">
        <v>5000</v>
      </c>
      <c r="E14" s="2" t="s">
        <v>9</v>
      </c>
      <c r="F14">
        <v>355400</v>
      </c>
    </row>
    <row r="15" spans="1:8" x14ac:dyDescent="0.2">
      <c r="A15" t="s">
        <v>9</v>
      </c>
      <c r="B15">
        <v>10500</v>
      </c>
      <c r="E15" s="2" t="s">
        <v>8</v>
      </c>
      <c r="F15">
        <v>59000</v>
      </c>
    </row>
    <row r="16" spans="1:8" x14ac:dyDescent="0.2">
      <c r="A16" t="s">
        <v>9</v>
      </c>
      <c r="B16">
        <v>10000</v>
      </c>
      <c r="E16" s="2" t="s">
        <v>10</v>
      </c>
      <c r="F16">
        <v>146000</v>
      </c>
    </row>
    <row r="17" spans="1:6" x14ac:dyDescent="0.2">
      <c r="A17" t="s">
        <v>9</v>
      </c>
      <c r="B17">
        <v>12300</v>
      </c>
      <c r="E17" s="2" t="s">
        <v>11</v>
      </c>
      <c r="F17">
        <v>254000</v>
      </c>
    </row>
    <row r="18" spans="1:6" x14ac:dyDescent="0.2">
      <c r="A18" t="s">
        <v>9</v>
      </c>
      <c r="B18">
        <v>20000</v>
      </c>
      <c r="E18" s="2" t="s">
        <v>7</v>
      </c>
      <c r="F18">
        <v>126500</v>
      </c>
    </row>
    <row r="19" spans="1:6" x14ac:dyDescent="0.2">
      <c r="A19" t="s">
        <v>7</v>
      </c>
      <c r="B19">
        <v>10000</v>
      </c>
      <c r="E19" s="2" t="s">
        <v>21</v>
      </c>
      <c r="F19">
        <v>940900</v>
      </c>
    </row>
    <row r="20" spans="1:6" x14ac:dyDescent="0.2">
      <c r="A20" t="s">
        <v>9</v>
      </c>
      <c r="B20">
        <v>6600</v>
      </c>
    </row>
    <row r="21" spans="1:6" x14ac:dyDescent="0.2">
      <c r="A21" t="s">
        <v>9</v>
      </c>
      <c r="B21">
        <v>13000</v>
      </c>
    </row>
    <row r="22" spans="1:6" x14ac:dyDescent="0.2">
      <c r="A22" t="s">
        <v>7</v>
      </c>
      <c r="B22">
        <v>25000</v>
      </c>
    </row>
    <row r="23" spans="1:6" x14ac:dyDescent="0.2">
      <c r="A23" t="s">
        <v>11</v>
      </c>
      <c r="B23">
        <v>15000</v>
      </c>
    </row>
    <row r="24" spans="1:6" x14ac:dyDescent="0.2">
      <c r="A24" t="s">
        <v>11</v>
      </c>
      <c r="B24">
        <v>19000</v>
      </c>
    </row>
    <row r="25" spans="1:6" x14ac:dyDescent="0.2">
      <c r="A25" t="s">
        <v>11</v>
      </c>
      <c r="B25">
        <v>25000</v>
      </c>
    </row>
    <row r="26" spans="1:6" x14ac:dyDescent="0.2">
      <c r="A26" t="s">
        <v>9</v>
      </c>
      <c r="B26">
        <v>12000</v>
      </c>
    </row>
    <row r="27" spans="1:6" x14ac:dyDescent="0.2">
      <c r="A27" t="s">
        <v>11</v>
      </c>
      <c r="B27">
        <v>25000</v>
      </c>
    </row>
    <row r="28" spans="1:6" x14ac:dyDescent="0.2">
      <c r="A28" t="s">
        <v>7</v>
      </c>
      <c r="B28">
        <v>8000</v>
      </c>
    </row>
    <row r="29" spans="1:6" x14ac:dyDescent="0.2">
      <c r="A29" t="s">
        <v>7</v>
      </c>
      <c r="B29">
        <v>10000</v>
      </c>
    </row>
    <row r="30" spans="1:6" x14ac:dyDescent="0.2">
      <c r="A30" t="s">
        <v>9</v>
      </c>
      <c r="B30">
        <v>15000</v>
      </c>
    </row>
    <row r="31" spans="1:6" x14ac:dyDescent="0.2">
      <c r="A31" t="s">
        <v>9</v>
      </c>
      <c r="B31">
        <v>12000</v>
      </c>
    </row>
    <row r="32" spans="1:6" x14ac:dyDescent="0.2">
      <c r="A32" t="s">
        <v>9</v>
      </c>
      <c r="B32">
        <v>25000</v>
      </c>
    </row>
    <row r="33" spans="1:2" x14ac:dyDescent="0.2">
      <c r="A33" t="s">
        <v>11</v>
      </c>
      <c r="B33">
        <v>40000</v>
      </c>
    </row>
    <row r="34" spans="1:2" x14ac:dyDescent="0.2">
      <c r="A34" t="s">
        <v>10</v>
      </c>
      <c r="B34">
        <v>10000</v>
      </c>
    </row>
    <row r="35" spans="1:2" x14ac:dyDescent="0.2">
      <c r="A35" t="s">
        <v>10</v>
      </c>
      <c r="B35">
        <v>22000</v>
      </c>
    </row>
    <row r="36" spans="1:2" x14ac:dyDescent="0.2">
      <c r="A36" t="s">
        <v>9</v>
      </c>
      <c r="B36">
        <v>25000</v>
      </c>
    </row>
    <row r="37" spans="1:2" x14ac:dyDescent="0.2">
      <c r="A37" t="s">
        <v>11</v>
      </c>
      <c r="B37">
        <v>15000</v>
      </c>
    </row>
    <row r="38" spans="1:2" x14ac:dyDescent="0.2">
      <c r="A38" t="s">
        <v>11</v>
      </c>
      <c r="B38">
        <v>20000</v>
      </c>
    </row>
    <row r="39" spans="1:2" x14ac:dyDescent="0.2">
      <c r="A39" t="s">
        <v>11</v>
      </c>
      <c r="B39">
        <v>20000</v>
      </c>
    </row>
    <row r="40" spans="1:2" x14ac:dyDescent="0.2">
      <c r="A40" t="s">
        <v>9</v>
      </c>
      <c r="B40">
        <v>45000</v>
      </c>
    </row>
    <row r="41" spans="1:2" x14ac:dyDescent="0.2">
      <c r="A41" t="s">
        <v>10</v>
      </c>
      <c r="B41">
        <v>10000</v>
      </c>
    </row>
    <row r="42" spans="1:2" x14ac:dyDescent="0.2">
      <c r="A42" t="s">
        <v>9</v>
      </c>
      <c r="B42">
        <v>50000</v>
      </c>
    </row>
    <row r="43" spans="1:2" x14ac:dyDescent="0.2">
      <c r="A43" t="s">
        <v>8</v>
      </c>
      <c r="B43">
        <v>20000</v>
      </c>
    </row>
    <row r="44" spans="1:2" x14ac:dyDescent="0.2">
      <c r="A44" t="s">
        <v>9</v>
      </c>
      <c r="B44">
        <v>9000</v>
      </c>
    </row>
    <row r="45" spans="1:2" x14ac:dyDescent="0.2">
      <c r="A45" t="s">
        <v>9</v>
      </c>
      <c r="B45">
        <v>20000</v>
      </c>
    </row>
    <row r="46" spans="1:2" x14ac:dyDescent="0.2">
      <c r="A46" t="s">
        <v>7</v>
      </c>
      <c r="B46">
        <v>25000</v>
      </c>
    </row>
    <row r="47" spans="1:2" x14ac:dyDescent="0.2">
      <c r="A47" t="s">
        <v>10</v>
      </c>
      <c r="B47">
        <v>48000</v>
      </c>
    </row>
    <row r="48" spans="1:2" x14ac:dyDescent="0.2">
      <c r="A48" t="s">
        <v>11</v>
      </c>
      <c r="B48">
        <v>25000</v>
      </c>
    </row>
    <row r="49" spans="1:2" x14ac:dyDescent="0.2">
      <c r="A49" t="s">
        <v>9</v>
      </c>
      <c r="B49">
        <v>30000</v>
      </c>
    </row>
    <row r="50" spans="1:2" x14ac:dyDescent="0.2">
      <c r="A50" t="s">
        <v>11</v>
      </c>
      <c r="B50">
        <v>50000</v>
      </c>
    </row>
    <row r="51" spans="1:2" x14ac:dyDescent="0.2">
      <c r="A51" t="s">
        <v>10</v>
      </c>
      <c r="B51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01B0-9C9E-5C4E-87F1-DC17DF531439}">
  <dimension ref="A1:W51"/>
  <sheetViews>
    <sheetView topLeftCell="G17" workbookViewId="0">
      <selection activeCell="T28" sqref="T28"/>
    </sheetView>
  </sheetViews>
  <sheetFormatPr baseColWidth="10" defaultRowHeight="16" x14ac:dyDescent="0.2"/>
  <cols>
    <col min="1" max="1" width="16.33203125" bestFit="1" customWidth="1"/>
    <col min="2" max="2" width="17" bestFit="1" customWidth="1"/>
    <col min="4" max="4" width="11.1640625" bestFit="1" customWidth="1"/>
    <col min="6" max="6" width="21.1640625" bestFit="1" customWidth="1"/>
    <col min="7" max="7" width="12.1640625" bestFit="1" customWidth="1"/>
    <col min="9" max="10" width="0" hidden="1" customWidth="1"/>
    <col min="15" max="15" width="16.83203125" bestFit="1" customWidth="1"/>
    <col min="17" max="17" width="16.83203125" bestFit="1" customWidth="1"/>
  </cols>
  <sheetData>
    <row r="1" spans="1:18" x14ac:dyDescent="0.2">
      <c r="A1" t="s">
        <v>0</v>
      </c>
      <c r="B1" t="s">
        <v>1</v>
      </c>
      <c r="C1" t="s">
        <v>30</v>
      </c>
      <c r="D1" t="s">
        <v>31</v>
      </c>
    </row>
    <row r="2" spans="1:18" x14ac:dyDescent="0.2">
      <c r="A2">
        <v>5000</v>
      </c>
      <c r="B2">
        <v>8000</v>
      </c>
      <c r="C2">
        <f>A2-J$2</f>
        <v>-36558</v>
      </c>
      <c r="D2">
        <f>C2*C2</f>
        <v>1336487364</v>
      </c>
      <c r="I2" t="s">
        <v>28</v>
      </c>
      <c r="J2">
        <f>AVERAGE(A2:A51)</f>
        <v>41558</v>
      </c>
      <c r="K2" t="s">
        <v>29</v>
      </c>
      <c r="L2">
        <f>COUNT(A2:A51)-1</f>
        <v>49</v>
      </c>
    </row>
    <row r="3" spans="1:18" ht="17" thickBot="1" x14ac:dyDescent="0.25">
      <c r="A3">
        <v>6000</v>
      </c>
      <c r="B3">
        <v>7000</v>
      </c>
      <c r="C3">
        <f t="shared" ref="C3:C50" si="0">A3-J$2</f>
        <v>-35558</v>
      </c>
      <c r="D3">
        <f>C3*C3</f>
        <v>1264371364</v>
      </c>
      <c r="F3" t="s">
        <v>32</v>
      </c>
      <c r="G3">
        <f>SUM(D2:D51)</f>
        <v>33373941800</v>
      </c>
    </row>
    <row r="4" spans="1:18" x14ac:dyDescent="0.2">
      <c r="A4">
        <v>10000</v>
      </c>
      <c r="B4">
        <v>4500</v>
      </c>
      <c r="C4">
        <f t="shared" si="0"/>
        <v>-31558</v>
      </c>
      <c r="D4">
        <f t="shared" ref="D4:D51" si="1">C4*C4</f>
        <v>995907364</v>
      </c>
      <c r="O4" s="5" t="s">
        <v>36</v>
      </c>
      <c r="P4" s="5"/>
      <c r="Q4" s="5" t="s">
        <v>37</v>
      </c>
      <c r="R4" s="5"/>
    </row>
    <row r="5" spans="1:18" x14ac:dyDescent="0.2">
      <c r="A5">
        <v>10000</v>
      </c>
      <c r="B5">
        <v>2000</v>
      </c>
      <c r="C5">
        <f t="shared" si="0"/>
        <v>-31558</v>
      </c>
      <c r="D5">
        <f t="shared" si="1"/>
        <v>995907364</v>
      </c>
      <c r="F5" t="s">
        <v>34</v>
      </c>
      <c r="G5">
        <f>G3/49</f>
        <v>681100853.06122446</v>
      </c>
      <c r="O5" s="3"/>
      <c r="P5" s="3"/>
      <c r="Q5" s="3"/>
      <c r="R5" s="3"/>
    </row>
    <row r="6" spans="1:18" x14ac:dyDescent="0.2">
      <c r="A6">
        <v>12500</v>
      </c>
      <c r="B6">
        <v>12000</v>
      </c>
      <c r="C6">
        <f t="shared" si="0"/>
        <v>-29058</v>
      </c>
      <c r="D6">
        <f t="shared" si="1"/>
        <v>844367364</v>
      </c>
      <c r="F6" t="s">
        <v>35</v>
      </c>
      <c r="G6">
        <f>_xlfn.VAR.S(A2:A51)</f>
        <v>681100853.06122446</v>
      </c>
      <c r="O6" s="3" t="s">
        <v>38</v>
      </c>
      <c r="P6" s="3">
        <v>41558</v>
      </c>
      <c r="Q6" s="3" t="s">
        <v>38</v>
      </c>
      <c r="R6" s="3">
        <v>18818</v>
      </c>
    </row>
    <row r="7" spans="1:18" x14ac:dyDescent="0.2">
      <c r="A7">
        <v>14000</v>
      </c>
      <c r="B7">
        <v>8000</v>
      </c>
      <c r="C7">
        <f t="shared" si="0"/>
        <v>-27558</v>
      </c>
      <c r="D7">
        <f t="shared" si="1"/>
        <v>759443364</v>
      </c>
      <c r="O7" s="3" t="s">
        <v>39</v>
      </c>
      <c r="P7" s="3">
        <v>3690.8016827275464</v>
      </c>
      <c r="Q7" s="3" t="s">
        <v>39</v>
      </c>
      <c r="R7" s="3">
        <v>1709.8148604871983</v>
      </c>
    </row>
    <row r="8" spans="1:18" x14ac:dyDescent="0.2">
      <c r="A8">
        <v>15000</v>
      </c>
      <c r="B8">
        <v>16000</v>
      </c>
      <c r="C8">
        <f t="shared" si="0"/>
        <v>-26558</v>
      </c>
      <c r="D8">
        <f t="shared" si="1"/>
        <v>705327364</v>
      </c>
      <c r="O8" s="3" t="s">
        <v>40</v>
      </c>
      <c r="P8" s="3">
        <v>35000</v>
      </c>
      <c r="Q8" s="3" t="s">
        <v>40</v>
      </c>
      <c r="R8" s="3">
        <v>15500</v>
      </c>
    </row>
    <row r="9" spans="1:18" x14ac:dyDescent="0.2">
      <c r="A9">
        <v>18000</v>
      </c>
      <c r="B9">
        <v>20000</v>
      </c>
      <c r="C9">
        <f t="shared" si="0"/>
        <v>-23558</v>
      </c>
      <c r="D9">
        <f t="shared" si="1"/>
        <v>554979364</v>
      </c>
      <c r="O9" s="3" t="s">
        <v>41</v>
      </c>
      <c r="P9" s="3">
        <v>45000</v>
      </c>
      <c r="Q9" s="3" t="s">
        <v>41</v>
      </c>
      <c r="R9" s="3">
        <v>25000</v>
      </c>
    </row>
    <row r="10" spans="1:18" x14ac:dyDescent="0.2">
      <c r="A10">
        <v>19000</v>
      </c>
      <c r="B10">
        <v>9000</v>
      </c>
      <c r="C10">
        <f t="shared" si="0"/>
        <v>-22558</v>
      </c>
      <c r="D10">
        <f t="shared" si="1"/>
        <v>508863364</v>
      </c>
      <c r="O10" s="3" t="s">
        <v>42</v>
      </c>
      <c r="P10" s="3">
        <v>26097.908978713687</v>
      </c>
      <c r="Q10" s="3" t="s">
        <v>42</v>
      </c>
      <c r="R10" s="3">
        <v>12090.216824240286</v>
      </c>
    </row>
    <row r="11" spans="1:18" x14ac:dyDescent="0.2">
      <c r="A11">
        <v>20000</v>
      </c>
      <c r="B11">
        <v>9000</v>
      </c>
      <c r="C11">
        <f t="shared" si="0"/>
        <v>-21558</v>
      </c>
      <c r="D11">
        <f t="shared" si="1"/>
        <v>464747364</v>
      </c>
      <c r="O11" s="3" t="s">
        <v>43</v>
      </c>
      <c r="P11" s="3">
        <v>681100853.06122446</v>
      </c>
      <c r="Q11" s="3" t="s">
        <v>43</v>
      </c>
      <c r="R11" s="3">
        <v>146173342.85714287</v>
      </c>
    </row>
    <row r="12" spans="1:18" x14ac:dyDescent="0.2">
      <c r="A12">
        <v>20000</v>
      </c>
      <c r="B12">
        <v>18000</v>
      </c>
      <c r="C12">
        <f t="shared" si="0"/>
        <v>-21558</v>
      </c>
      <c r="D12">
        <f t="shared" si="1"/>
        <v>464747364</v>
      </c>
      <c r="O12" s="3" t="s">
        <v>44</v>
      </c>
      <c r="P12" s="3">
        <v>0.11555007146606666</v>
      </c>
      <c r="Q12" s="3" t="s">
        <v>44</v>
      </c>
      <c r="R12" s="3">
        <v>0.94248978863507382</v>
      </c>
    </row>
    <row r="13" spans="1:18" x14ac:dyDescent="0.2">
      <c r="A13">
        <v>22000</v>
      </c>
      <c r="B13">
        <v>25000</v>
      </c>
      <c r="C13">
        <f t="shared" si="0"/>
        <v>-19558</v>
      </c>
      <c r="D13">
        <f t="shared" si="1"/>
        <v>382515364</v>
      </c>
      <c r="O13" s="3" t="s">
        <v>45</v>
      </c>
      <c r="P13" s="3">
        <v>0.92461487637772333</v>
      </c>
      <c r="Q13" s="3" t="s">
        <v>45</v>
      </c>
      <c r="R13" s="3">
        <v>1.1994608030097127</v>
      </c>
    </row>
    <row r="14" spans="1:18" x14ac:dyDescent="0.2">
      <c r="A14">
        <v>23400</v>
      </c>
      <c r="B14">
        <v>5000</v>
      </c>
      <c r="C14">
        <f t="shared" si="0"/>
        <v>-18158</v>
      </c>
      <c r="D14">
        <f t="shared" si="1"/>
        <v>329712964</v>
      </c>
      <c r="O14" s="3" t="s">
        <v>46</v>
      </c>
      <c r="P14" s="3">
        <v>95000</v>
      </c>
      <c r="Q14" s="3" t="s">
        <v>46</v>
      </c>
      <c r="R14" s="3">
        <v>48000</v>
      </c>
    </row>
    <row r="15" spans="1:18" x14ac:dyDescent="0.2">
      <c r="A15">
        <v>24000</v>
      </c>
      <c r="B15">
        <v>10500</v>
      </c>
      <c r="C15">
        <f t="shared" si="0"/>
        <v>-17558</v>
      </c>
      <c r="D15">
        <f t="shared" si="1"/>
        <v>308283364</v>
      </c>
      <c r="O15" s="3" t="s">
        <v>47</v>
      </c>
      <c r="P15" s="3">
        <v>5000</v>
      </c>
      <c r="Q15" s="3" t="s">
        <v>47</v>
      </c>
      <c r="R15" s="3">
        <v>2000</v>
      </c>
    </row>
    <row r="16" spans="1:18" x14ac:dyDescent="0.2">
      <c r="A16">
        <v>24000</v>
      </c>
      <c r="B16">
        <v>10000</v>
      </c>
      <c r="C16">
        <f t="shared" si="0"/>
        <v>-17558</v>
      </c>
      <c r="D16">
        <f t="shared" si="1"/>
        <v>308283364</v>
      </c>
      <c r="O16" s="3" t="s">
        <v>48</v>
      </c>
      <c r="P16" s="3">
        <v>100000</v>
      </c>
      <c r="Q16" s="3" t="s">
        <v>48</v>
      </c>
      <c r="R16" s="3">
        <v>50000</v>
      </c>
    </row>
    <row r="17" spans="1:18" x14ac:dyDescent="0.2">
      <c r="A17">
        <v>25000</v>
      </c>
      <c r="B17">
        <v>12300</v>
      </c>
      <c r="C17">
        <f t="shared" si="0"/>
        <v>-16558</v>
      </c>
      <c r="D17">
        <f t="shared" si="1"/>
        <v>274167364</v>
      </c>
      <c r="O17" s="3" t="s">
        <v>49</v>
      </c>
      <c r="P17" s="3">
        <v>2077900</v>
      </c>
      <c r="Q17" s="3" t="s">
        <v>49</v>
      </c>
      <c r="R17" s="3">
        <v>940900</v>
      </c>
    </row>
    <row r="18" spans="1:18" ht="17" thickBot="1" x14ac:dyDescent="0.25">
      <c r="A18">
        <v>25000</v>
      </c>
      <c r="B18">
        <v>20000</v>
      </c>
      <c r="C18">
        <f t="shared" si="0"/>
        <v>-16558</v>
      </c>
      <c r="D18">
        <f t="shared" si="1"/>
        <v>274167364</v>
      </c>
      <c r="O18" s="4" t="s">
        <v>50</v>
      </c>
      <c r="P18" s="4">
        <v>50</v>
      </c>
      <c r="Q18" s="4" t="s">
        <v>50</v>
      </c>
      <c r="R18" s="4">
        <v>50</v>
      </c>
    </row>
    <row r="19" spans="1:18" x14ac:dyDescent="0.2">
      <c r="A19">
        <v>25000</v>
      </c>
      <c r="B19">
        <v>10000</v>
      </c>
      <c r="C19">
        <f t="shared" si="0"/>
        <v>-16558</v>
      </c>
      <c r="D19">
        <f t="shared" si="1"/>
        <v>274167364</v>
      </c>
      <c r="P19">
        <v>1</v>
      </c>
      <c r="R19">
        <v>1</v>
      </c>
    </row>
    <row r="20" spans="1:18" x14ac:dyDescent="0.2">
      <c r="A20">
        <v>29000</v>
      </c>
      <c r="B20">
        <v>6600</v>
      </c>
      <c r="C20">
        <f t="shared" si="0"/>
        <v>-12558</v>
      </c>
      <c r="D20">
        <f t="shared" si="1"/>
        <v>157703364</v>
      </c>
    </row>
    <row r="21" spans="1:18" x14ac:dyDescent="0.2">
      <c r="A21">
        <v>30000</v>
      </c>
      <c r="B21">
        <v>13000</v>
      </c>
      <c r="C21">
        <f t="shared" si="0"/>
        <v>-11558</v>
      </c>
      <c r="D21">
        <f t="shared" si="1"/>
        <v>133587364</v>
      </c>
    </row>
    <row r="22" spans="1:18" x14ac:dyDescent="0.2">
      <c r="A22">
        <v>30500</v>
      </c>
      <c r="B22">
        <v>25000</v>
      </c>
      <c r="C22">
        <f t="shared" si="0"/>
        <v>-11058</v>
      </c>
      <c r="D22">
        <f t="shared" si="1"/>
        <v>122279364</v>
      </c>
    </row>
    <row r="23" spans="1:18" x14ac:dyDescent="0.2">
      <c r="A23">
        <v>32000</v>
      </c>
      <c r="B23">
        <v>15000</v>
      </c>
      <c r="C23">
        <f t="shared" si="0"/>
        <v>-9558</v>
      </c>
      <c r="D23">
        <f t="shared" si="1"/>
        <v>91355364</v>
      </c>
    </row>
    <row r="24" spans="1:18" x14ac:dyDescent="0.2">
      <c r="A24">
        <v>34000</v>
      </c>
      <c r="B24">
        <v>19000</v>
      </c>
      <c r="C24">
        <f t="shared" si="0"/>
        <v>-7558</v>
      </c>
      <c r="D24">
        <f t="shared" si="1"/>
        <v>57123364</v>
      </c>
      <c r="O24" t="s">
        <v>51</v>
      </c>
    </row>
    <row r="25" spans="1:18" ht="17" thickBot="1" x14ac:dyDescent="0.25">
      <c r="A25">
        <v>34000</v>
      </c>
      <c r="B25">
        <v>25000</v>
      </c>
      <c r="C25">
        <f t="shared" si="0"/>
        <v>-7558</v>
      </c>
      <c r="D25">
        <f t="shared" si="1"/>
        <v>57123364</v>
      </c>
    </row>
    <row r="26" spans="1:18" x14ac:dyDescent="0.2">
      <c r="A26">
        <v>35000</v>
      </c>
      <c r="B26">
        <v>12000</v>
      </c>
      <c r="C26">
        <f t="shared" si="0"/>
        <v>-6558</v>
      </c>
      <c r="D26">
        <f t="shared" si="1"/>
        <v>43007364</v>
      </c>
      <c r="O26" s="6" t="s">
        <v>52</v>
      </c>
      <c r="P26" s="6"/>
    </row>
    <row r="27" spans="1:18" x14ac:dyDescent="0.2">
      <c r="A27">
        <v>35000</v>
      </c>
      <c r="B27">
        <v>25000</v>
      </c>
      <c r="C27">
        <f t="shared" si="0"/>
        <v>-6558</v>
      </c>
      <c r="D27">
        <f t="shared" si="1"/>
        <v>43007364</v>
      </c>
      <c r="M27" t="s">
        <v>33</v>
      </c>
      <c r="O27" s="3" t="s">
        <v>53</v>
      </c>
      <c r="P27" s="3">
        <v>0.64921525493164611</v>
      </c>
    </row>
    <row r="28" spans="1:18" x14ac:dyDescent="0.2">
      <c r="A28">
        <v>39000</v>
      </c>
      <c r="B28">
        <v>8000</v>
      </c>
      <c r="C28">
        <f t="shared" si="0"/>
        <v>-2558</v>
      </c>
      <c r="D28">
        <f t="shared" si="1"/>
        <v>6543364</v>
      </c>
      <c r="O28" s="3" t="s">
        <v>54</v>
      </c>
      <c r="P28" s="3">
        <v>0.42148044723596223</v>
      </c>
    </row>
    <row r="29" spans="1:18" x14ac:dyDescent="0.2">
      <c r="A29">
        <v>40000</v>
      </c>
      <c r="B29">
        <v>10000</v>
      </c>
      <c r="C29">
        <f t="shared" si="0"/>
        <v>-1558</v>
      </c>
      <c r="D29">
        <f t="shared" si="1"/>
        <v>2427364</v>
      </c>
      <c r="O29" s="3" t="s">
        <v>55</v>
      </c>
      <c r="P29" s="3">
        <v>0.4094279565533781</v>
      </c>
    </row>
    <row r="30" spans="1:18" x14ac:dyDescent="0.2">
      <c r="A30">
        <v>42000</v>
      </c>
      <c r="B30">
        <v>15000</v>
      </c>
      <c r="C30">
        <f t="shared" si="0"/>
        <v>442</v>
      </c>
      <c r="D30">
        <f>C30*C30</f>
        <v>195364</v>
      </c>
      <c r="O30" s="3" t="s">
        <v>39</v>
      </c>
      <c r="P30" s="3">
        <v>9291.1726810218388</v>
      </c>
    </row>
    <row r="31" spans="1:18" ht="17" thickBot="1" x14ac:dyDescent="0.25">
      <c r="A31">
        <v>43000</v>
      </c>
      <c r="B31">
        <v>12000</v>
      </c>
      <c r="C31">
        <f t="shared" si="0"/>
        <v>1442</v>
      </c>
      <c r="D31">
        <f t="shared" si="1"/>
        <v>2079364</v>
      </c>
      <c r="O31" s="4" t="s">
        <v>56</v>
      </c>
      <c r="P31" s="4">
        <v>50</v>
      </c>
    </row>
    <row r="32" spans="1:18" x14ac:dyDescent="0.2">
      <c r="A32">
        <v>45000</v>
      </c>
      <c r="B32">
        <v>25000</v>
      </c>
      <c r="C32">
        <f t="shared" si="0"/>
        <v>3442</v>
      </c>
      <c r="D32">
        <f t="shared" si="1"/>
        <v>11847364</v>
      </c>
    </row>
    <row r="33" spans="1:23" ht="17" thickBot="1" x14ac:dyDescent="0.25">
      <c r="A33">
        <v>45000</v>
      </c>
      <c r="B33">
        <v>40000</v>
      </c>
      <c r="C33">
        <f t="shared" si="0"/>
        <v>3442</v>
      </c>
      <c r="D33">
        <f t="shared" si="1"/>
        <v>11847364</v>
      </c>
      <c r="O33" t="s">
        <v>57</v>
      </c>
    </row>
    <row r="34" spans="1:23" x14ac:dyDescent="0.2">
      <c r="A34">
        <v>45000</v>
      </c>
      <c r="B34">
        <v>10000</v>
      </c>
      <c r="C34">
        <f>A34-J$2</f>
        <v>3442</v>
      </c>
      <c r="D34">
        <f t="shared" si="1"/>
        <v>11847364</v>
      </c>
      <c r="O34" s="5"/>
      <c r="P34" s="5" t="s">
        <v>62</v>
      </c>
      <c r="Q34" s="5" t="s">
        <v>63</v>
      </c>
      <c r="R34" s="5" t="s">
        <v>64</v>
      </c>
      <c r="S34" s="5" t="s">
        <v>65</v>
      </c>
      <c r="T34" s="5" t="s">
        <v>66</v>
      </c>
    </row>
    <row r="35" spans="1:23" x14ac:dyDescent="0.2">
      <c r="A35">
        <v>45000</v>
      </c>
      <c r="B35">
        <v>22000</v>
      </c>
      <c r="C35">
        <f t="shared" si="0"/>
        <v>3442</v>
      </c>
      <c r="D35">
        <f t="shared" si="1"/>
        <v>11847364</v>
      </c>
      <c r="O35" s="3" t="s">
        <v>58</v>
      </c>
      <c r="P35" s="3">
        <v>1</v>
      </c>
      <c r="Q35" s="3">
        <v>3018851090.1488066</v>
      </c>
      <c r="R35" s="3">
        <v>3018851090.1488066</v>
      </c>
      <c r="S35" s="3">
        <v>34.970402245985767</v>
      </c>
      <c r="T35" s="3">
        <v>3.3968559821456595E-7</v>
      </c>
    </row>
    <row r="36" spans="1:23" x14ac:dyDescent="0.2">
      <c r="A36">
        <v>46000</v>
      </c>
      <c r="B36">
        <v>25000</v>
      </c>
      <c r="C36">
        <f t="shared" si="0"/>
        <v>4442</v>
      </c>
      <c r="D36">
        <f t="shared" si="1"/>
        <v>19731364</v>
      </c>
      <c r="O36" s="3" t="s">
        <v>59</v>
      </c>
      <c r="P36" s="3">
        <v>48</v>
      </c>
      <c r="Q36" s="3">
        <v>4143642709.8511934</v>
      </c>
      <c r="R36" s="3">
        <v>86325889.78856653</v>
      </c>
      <c r="S36" s="3"/>
      <c r="T36" s="3"/>
    </row>
    <row r="37" spans="1:23" ht="17" thickBot="1" x14ac:dyDescent="0.25">
      <c r="A37">
        <v>47000</v>
      </c>
      <c r="B37">
        <v>15000</v>
      </c>
      <c r="C37">
        <f t="shared" si="0"/>
        <v>5442</v>
      </c>
      <c r="D37">
        <f t="shared" si="1"/>
        <v>29615364</v>
      </c>
      <c r="O37" s="4" t="s">
        <v>60</v>
      </c>
      <c r="P37" s="4">
        <v>49</v>
      </c>
      <c r="Q37" s="4">
        <v>7162493800</v>
      </c>
      <c r="R37" s="4"/>
      <c r="S37" s="4"/>
      <c r="T37" s="4"/>
    </row>
    <row r="38" spans="1:23" ht="17" thickBot="1" x14ac:dyDescent="0.25">
      <c r="A38">
        <v>50000</v>
      </c>
      <c r="B38">
        <v>20000</v>
      </c>
      <c r="C38">
        <f t="shared" si="0"/>
        <v>8442</v>
      </c>
      <c r="D38">
        <f t="shared" si="1"/>
        <v>71267364</v>
      </c>
    </row>
    <row r="39" spans="1:23" x14ac:dyDescent="0.2">
      <c r="A39">
        <v>50500</v>
      </c>
      <c r="B39">
        <v>20000</v>
      </c>
      <c r="C39">
        <f t="shared" si="0"/>
        <v>8942</v>
      </c>
      <c r="D39">
        <f t="shared" si="1"/>
        <v>79959364</v>
      </c>
      <c r="O39" s="5"/>
      <c r="P39" s="5" t="s">
        <v>67</v>
      </c>
      <c r="Q39" s="5" t="s">
        <v>39</v>
      </c>
      <c r="R39" s="5" t="s">
        <v>68</v>
      </c>
      <c r="S39" s="5" t="s">
        <v>69</v>
      </c>
      <c r="T39" s="5" t="s">
        <v>70</v>
      </c>
      <c r="U39" s="5" t="s">
        <v>71</v>
      </c>
      <c r="V39" s="5" t="s">
        <v>72</v>
      </c>
      <c r="W39" s="5" t="s">
        <v>73</v>
      </c>
    </row>
    <row r="40" spans="1:23" x14ac:dyDescent="0.2">
      <c r="A40">
        <v>55000</v>
      </c>
      <c r="B40">
        <v>45000</v>
      </c>
      <c r="C40">
        <f t="shared" si="0"/>
        <v>13442</v>
      </c>
      <c r="D40">
        <f t="shared" si="1"/>
        <v>180687364</v>
      </c>
      <c r="O40" s="3" t="s">
        <v>61</v>
      </c>
      <c r="P40" s="3">
        <v>6319.1017604039789</v>
      </c>
      <c r="Q40" s="3">
        <v>2488.7334782841212</v>
      </c>
      <c r="R40" s="3">
        <v>2.5390833592839108</v>
      </c>
      <c r="S40" s="3">
        <v>1.4409938932647958E-2</v>
      </c>
      <c r="T40" s="3">
        <v>1315.1677265028748</v>
      </c>
      <c r="U40" s="3">
        <v>11323.035794305084</v>
      </c>
      <c r="V40" s="3">
        <v>1315.1677265028748</v>
      </c>
      <c r="W40" s="3">
        <v>11323.035794305084</v>
      </c>
    </row>
    <row r="41" spans="1:23" ht="17" thickBot="1" x14ac:dyDescent="0.25">
      <c r="A41">
        <v>60000</v>
      </c>
      <c r="B41">
        <v>10000</v>
      </c>
      <c r="C41">
        <f t="shared" si="0"/>
        <v>18442</v>
      </c>
      <c r="D41">
        <f t="shared" si="1"/>
        <v>340107364</v>
      </c>
      <c r="O41" s="4" t="s">
        <v>74</v>
      </c>
      <c r="P41" s="4">
        <v>0.30075793444333271</v>
      </c>
      <c r="Q41" s="4">
        <v>5.0858878544090179E-2</v>
      </c>
      <c r="R41" s="4">
        <v>5.9135777872609205</v>
      </c>
      <c r="S41" s="4">
        <v>3.3968559821456595E-7</v>
      </c>
      <c r="T41" s="4">
        <v>0.19849930550879574</v>
      </c>
      <c r="U41" s="4">
        <v>0.40301656337786967</v>
      </c>
      <c r="V41" s="4">
        <v>0.19849930550879574</v>
      </c>
      <c r="W41" s="4">
        <v>0.40301656337786967</v>
      </c>
    </row>
    <row r="42" spans="1:23" x14ac:dyDescent="0.2">
      <c r="A42">
        <v>60000</v>
      </c>
      <c r="B42">
        <v>50000</v>
      </c>
      <c r="C42">
        <f t="shared" si="0"/>
        <v>18442</v>
      </c>
      <c r="D42">
        <f t="shared" si="1"/>
        <v>340107364</v>
      </c>
    </row>
    <row r="43" spans="1:23" x14ac:dyDescent="0.2">
      <c r="A43">
        <v>65000</v>
      </c>
      <c r="B43">
        <v>20000</v>
      </c>
      <c r="C43">
        <f t="shared" si="0"/>
        <v>23442</v>
      </c>
      <c r="D43">
        <f t="shared" si="1"/>
        <v>549527364</v>
      </c>
    </row>
    <row r="44" spans="1:23" x14ac:dyDescent="0.2">
      <c r="A44">
        <v>70000</v>
      </c>
      <c r="B44">
        <v>9000</v>
      </c>
      <c r="C44">
        <f t="shared" si="0"/>
        <v>28442</v>
      </c>
      <c r="D44">
        <f t="shared" si="1"/>
        <v>808947364</v>
      </c>
    </row>
    <row r="45" spans="1:23" x14ac:dyDescent="0.2">
      <c r="A45">
        <v>80000</v>
      </c>
      <c r="B45">
        <v>20000</v>
      </c>
      <c r="C45">
        <f t="shared" si="0"/>
        <v>38442</v>
      </c>
      <c r="D45">
        <f t="shared" si="1"/>
        <v>1477787364</v>
      </c>
    </row>
    <row r="46" spans="1:23" x14ac:dyDescent="0.2">
      <c r="A46">
        <v>85000</v>
      </c>
      <c r="B46">
        <v>25000</v>
      </c>
      <c r="C46">
        <f t="shared" si="0"/>
        <v>43442</v>
      </c>
      <c r="D46">
        <f t="shared" si="1"/>
        <v>1887207364</v>
      </c>
    </row>
    <row r="47" spans="1:23" x14ac:dyDescent="0.2">
      <c r="A47">
        <v>90000</v>
      </c>
      <c r="B47">
        <v>48000</v>
      </c>
      <c r="C47">
        <f t="shared" si="0"/>
        <v>48442</v>
      </c>
      <c r="D47">
        <f t="shared" si="1"/>
        <v>2346627364</v>
      </c>
    </row>
    <row r="48" spans="1:23" x14ac:dyDescent="0.2">
      <c r="A48">
        <v>98000</v>
      </c>
      <c r="B48">
        <v>25000</v>
      </c>
      <c r="C48">
        <f t="shared" si="0"/>
        <v>56442</v>
      </c>
      <c r="D48">
        <f t="shared" si="1"/>
        <v>3185699364</v>
      </c>
    </row>
    <row r="49" spans="1:4" x14ac:dyDescent="0.2">
      <c r="A49">
        <v>100000</v>
      </c>
      <c r="B49">
        <v>30000</v>
      </c>
      <c r="C49">
        <f t="shared" si="0"/>
        <v>58442</v>
      </c>
      <c r="D49">
        <f t="shared" si="1"/>
        <v>3415467364</v>
      </c>
    </row>
    <row r="50" spans="1:4" x14ac:dyDescent="0.2">
      <c r="A50">
        <v>100000</v>
      </c>
      <c r="B50">
        <v>50000</v>
      </c>
      <c r="C50">
        <f t="shared" si="0"/>
        <v>58442</v>
      </c>
      <c r="D50">
        <f t="shared" si="1"/>
        <v>3415467364</v>
      </c>
    </row>
    <row r="51" spans="1:4" x14ac:dyDescent="0.2">
      <c r="A51">
        <v>100000</v>
      </c>
      <c r="B51">
        <v>40000</v>
      </c>
      <c r="C51">
        <f>A51-J$2</f>
        <v>58442</v>
      </c>
      <c r="D51">
        <f t="shared" si="1"/>
        <v>3415467364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0D72-1DAD-B34D-AC11-CE4F9FA715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Inc_Exp_Data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Rimu</dc:creator>
  <cp:lastModifiedBy>Timothy Rimu</cp:lastModifiedBy>
  <dcterms:created xsi:type="dcterms:W3CDTF">2023-12-20T18:58:54Z</dcterms:created>
  <dcterms:modified xsi:type="dcterms:W3CDTF">2024-01-11T16:34:27Z</dcterms:modified>
</cp:coreProperties>
</file>