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AFRICDSA/"/>
    </mc:Choice>
  </mc:AlternateContent>
  <xr:revisionPtr revIDLastSave="0" documentId="13_ncr:1_{2B95B52D-85DD-F242-BFC5-C8389607184D}" xr6:coauthVersionLast="47" xr6:coauthVersionMax="47" xr10:uidLastSave="{00000000-0000-0000-0000-000000000000}"/>
  <bookViews>
    <workbookView xWindow="3440" yWindow="540" windowWidth="30160" windowHeight="19320" activeTab="5" xr2:uid="{00000000-000D-0000-FFFF-FFFF00000000}"/>
  </bookViews>
  <sheets>
    <sheet name="Sheet1" sheetId="1" r:id="rId1"/>
    <sheet name="Sheet1 (2)" sheetId="2" r:id="rId2"/>
    <sheet name="GRAPH &amp; TREND LINE" sheetId="3" r:id="rId3"/>
    <sheet name="ANALYSIS TOOLPACK" sheetId="4" r:id="rId4"/>
    <sheet name="INBUILT EXCEL" sheetId="6" r:id="rId5"/>
    <sheet name="Sheet1 (6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3" l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/>
  <c r="F38" i="3" a="1"/>
  <c r="F38" i="3" s="1"/>
  <c r="F27" i="3" a="1"/>
  <c r="F27" i="3" s="1"/>
  <c r="D28" i="3"/>
  <c r="D29" i="3"/>
  <c r="D30" i="3"/>
  <c r="D31" i="3"/>
  <c r="D32" i="3"/>
  <c r="D33" i="3"/>
  <c r="D34" i="3"/>
  <c r="D35" i="3"/>
  <c r="D36" i="3"/>
  <c r="D37" i="3"/>
  <c r="D38" i="3"/>
  <c r="D27" i="3"/>
  <c r="G10" i="6"/>
  <c r="G7" i="6"/>
  <c r="G3" i="6" a="1"/>
  <c r="G3" i="6" s="1"/>
  <c r="I6" i="4"/>
  <c r="E28" i="3"/>
  <c r="E29" i="3"/>
  <c r="E30" i="3"/>
  <c r="E31" i="3"/>
  <c r="E32" i="3"/>
  <c r="E33" i="3"/>
  <c r="E34" i="3"/>
  <c r="E35" i="3"/>
  <c r="E36" i="3"/>
  <c r="E37" i="3"/>
  <c r="E38" i="3"/>
  <c r="C28" i="3"/>
  <c r="C29" i="3"/>
  <c r="C30" i="3"/>
  <c r="C31" i="3"/>
  <c r="C32" i="3"/>
  <c r="C33" i="3"/>
  <c r="C34" i="3"/>
  <c r="C35" i="3"/>
  <c r="C36" i="3"/>
  <c r="C37" i="3"/>
  <c r="C38" i="3"/>
  <c r="C2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<sst xmlns="http://schemas.openxmlformats.org/spreadsheetml/2006/main" count="211" uniqueCount="50">
  <si>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</si>
  <si>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</si>
  <si>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</si>
  <si>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</si>
  <si>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</si>
  <si>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</si>
  <si>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</si>
  <si>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</si>
  <si>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</si>
  <si>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</si>
  <si>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</si>
  <si>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</si>
  <si>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</si>
  <si>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Rainfall(mm)</t>
  </si>
  <si>
    <t>Umbrellas Sold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</si>
  <si>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</si>
  <si>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</si>
  <si>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</si>
  <si>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</si>
  <si>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</si>
  <si>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</si>
  <si>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</si>
  <si>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</si>
  <si>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</si>
  <si>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</si>
  <si>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</si>
  <si>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</si>
  <si>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</si>
  <si>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</si>
  <si>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</si>
  <si>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</si>
  <si>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</si>
  <si>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</si>
  <si>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</si>
  <si>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</si>
  <si>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</si>
  <si>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</si>
  <si>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</si>
  <si>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</si>
  <si>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LINEARFORECAST</t>
  </si>
  <si>
    <t>RESIDUAL OUTPUT</t>
  </si>
  <si>
    <t>Observation</t>
  </si>
  <si>
    <t>Predicted Umbrellas Sold</t>
  </si>
  <si>
    <t>Residuals</t>
  </si>
  <si>
    <t>TREND FORMULA</t>
  </si>
  <si>
    <t>LINSET</t>
  </si>
  <si>
    <t>SLOPE</t>
  </si>
  <si>
    <t>INTERCEPT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</si>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</sst>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1" fontId="0" fillId="0" borderId="0" xfId="0" applyNumberFormat="1"/>
    <xf numFmtId="0" fontId="0" fillId="2" borderId="0" xfId="0" applyFill="1"/>
    <xf numFmtId="1" fontId="0" fillId="0" borderId="1" xfId="0" applyNumberForma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'Sheet1 (2)'!$C$2</c:f>
              <c:strCache>
                <c:ptCount val="1"/>
                <c:pt idx="0">
                  <c:v>Rainfall(mm)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'Sheet1 (2)'!$B$3:$B$26</c:f>
              <c:strCache>
                <c:ptCount val="2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</c:strCache>
            </c:strRef>
          </c:cat>
          <c:val>
            <c:numRef>
              <c:f>'Sheet1 (2)'!$C$3:$C$26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EA-8D4B-BAAE-E2FEF49819C9}"/>
            </c:ext>
          </c:extLst>
        </c:ser>
        <c:ser>
          <c:idx val="1"/>
          <c:order val="1"/>
          <c:tx>
            <c:strRef>
              <c:f>'Sheet1 (2)'!$D$2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'Sheet1 (2)'!$D$3:$D$26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46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1-8A43-B20E-7520C8715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2858832"/>
        <c:axId val="1862860560"/>
      </c:lineChart>
      <c:catAx>
        <c:axId val="186285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60560"/>
        <c:crosses val="autoZero"/>
        <c:auto val="1"/>
        <c:lblAlgn val="ctr"/>
        <c:lblOffset val="100"/>
        <c:noMultiLvlLbl val="0"/>
      </c:catAx>
      <c:valAx>
        <c:axId val="18628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5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'GRAPH &amp; TREND LINE'!$D$2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00"/>
            <c:dispRSqr val="1"/>
            <c:dispEq val="1"/>
            <c:trendlineLbl>
              <c:layout>
                <c:manualLayout>
                  <c:x val="-1.239733494851605E-3"/>
                  <c:y val="-0.12371925731505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'GRAPH &amp; TREND LINE'!$C$3:$C$26</c:f>
              <c:numCache>
                <c:formatCode>General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'GRAPH &amp; TREND LINE'!$D$3:$D$26</c:f>
              <c:numCache>
                <c:formatCode>General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46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A-C84B-AA0E-03A0589C5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028879"/>
        <c:axId val="2130965679"/>
      </c:scatterChart>
      <c:valAx>
        <c:axId val="213102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Rainfall Amount in (mm)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965679"/>
        <c:crosses val="autoZero"/>
        <c:crossBetween val="midCat"/>
      </c:valAx>
      <c:valAx>
        <c:axId val="21309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028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(6)'!$D$2</c:f>
              <c:strCache>
                <c:ptCount val="1"/>
                <c:pt idx="0">
                  <c:v>Umbrellas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1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'Sheet1 (6)'!$C$3:$C$14</c:f>
              <c:numCache>
                <c:formatCode>General</c:formatCode>
                <c:ptCount val="12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</c:numCache>
            </c:numRef>
          </c:xVal>
          <c:yVal>
            <c:numRef>
              <c:f>'Sheet1 (6)'!$D$3:$D$14</c:f>
              <c:numCache>
                <c:formatCode>General</c:formatCode>
                <c:ptCount val="12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46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1B-B94B-ACD0-E8D640D00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885232"/>
        <c:axId val="1036887504"/>
      </c:scatterChart>
      <c:valAx>
        <c:axId val="103688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RAINFALL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7504"/>
        <c:crosses val="autoZero"/>
        <c:crossBetween val="midCat"/>
      </c:valAx>
      <c:valAx>
        <c:axId val="10368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UMBRELLA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88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451555</xdr:colOff>
      <xdr:row>9</xdr:row>
      <xdr:rowOff>112889</xdr:rowOff>
    </xdr:from>
    <xdr:to>
      <xdr:col>24</xdr:col>
      <xdr:colOff>296334</xdr:colOff>
      <xdr:row>30</xdr:row>
      <xdr:rowOff>155222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44E31-2AAE-A090-3E90-BD9931DDC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5</xdr:row>
      <xdr:rowOff>12700</xdr:rowOff>
    </xdr:from>
    <xdr:to>
      <xdr:col>20</xdr:col>
      <xdr:colOff>546100</xdr:colOff>
      <xdr:row>26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18F797-56C0-C4A6-465D-56BCD0634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203200</xdr:colOff>
      <xdr:row>16</xdr:row>
      <xdr:rowOff>114300</xdr:rowOff>
    </xdr:from>
    <xdr:to>
      <xdr:col>18</xdr:col>
      <xdr:colOff>25400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801A0E-1E7A-1526-17F6-543AEB07E3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="90" zoomScaleNormal="90" workbookViewId="0">
      <selection activeCell="E32" sqref="E32"/>
    </sheetView>
  </sheetViews>
  <sheetFormatPr baseColWidth="10" defaultColWidth="8.83203125" defaultRowHeight="15" x14ac:dyDescent="0.2"/>
  <cols>
    <col min="2" max="2" width="10.5" bestFit="1" customWidth="1"/>
    <col min="3" max="3" width="12.33203125" bestFit="1" customWidth="1"/>
    <col min="4" max="4" width="14" bestFit="1" customWidth="1"/>
  </cols>
  <sheetData>
    <row r="1" spans="1:4" x14ac:dyDescent="0.2">
      <c r="C1" s="3"/>
      <c r="D1" s="3"/>
    </row>
    <row r="2" spans="1:4" x14ac:dyDescent="0.2">
      <c r="A2" s="1"/>
      <c r="B2" s="2" t="s">
        <v>0</v>
      </c>
      <c r="C2" s="2" t="s">
        <v>13</v>
      </c>
      <c r="D2" s="2" t="s">
        <v>14</v>
      </c>
    </row>
    <row r="3" spans="1:4" x14ac:dyDescent="0.2">
      <c r="A3" s="10">
        <v>2016</v>
      </c>
      <c r="B3" s="1" t="s">
        <v>1</v>
      </c>
      <c r="C3" s="1">
        <v>82</v>
      </c>
      <c r="D3" s="1">
        <v>15</v>
      </c>
    </row>
    <row r="4" spans="1:4" x14ac:dyDescent="0.2">
      <c r="A4" s="10"/>
      <c r="B4" s="1" t="s">
        <v>2</v>
      </c>
      <c r="C4" s="1">
        <v>92.5</v>
      </c>
      <c r="D4" s="1">
        <v>25</v>
      </c>
    </row>
    <row r="5" spans="1:4" x14ac:dyDescent="0.2">
      <c r="A5" s="10"/>
      <c r="B5" s="1" t="s">
        <v>3</v>
      </c>
      <c r="C5" s="1">
        <v>83.2</v>
      </c>
      <c r="D5" s="1">
        <v>17</v>
      </c>
    </row>
    <row r="6" spans="1:4" x14ac:dyDescent="0.2">
      <c r="A6" s="10"/>
      <c r="B6" s="1" t="s">
        <v>4</v>
      </c>
      <c r="C6" s="1">
        <v>97.7</v>
      </c>
      <c r="D6" s="1">
        <v>28</v>
      </c>
    </row>
    <row r="7" spans="1:4" x14ac:dyDescent="0.2">
      <c r="A7" s="10"/>
      <c r="B7" s="1" t="s">
        <v>5</v>
      </c>
      <c r="C7" s="1">
        <v>131.9</v>
      </c>
      <c r="D7" s="1">
        <v>41</v>
      </c>
    </row>
    <row r="8" spans="1:4" x14ac:dyDescent="0.2">
      <c r="A8" s="10"/>
      <c r="B8" s="1" t="s">
        <v>6</v>
      </c>
      <c r="C8" s="1">
        <v>141.30000000000001</v>
      </c>
      <c r="D8" s="1">
        <v>46</v>
      </c>
    </row>
    <row r="9" spans="1:4" x14ac:dyDescent="0.2">
      <c r="A9" s="10"/>
      <c r="B9" s="1" t="s">
        <v>7</v>
      </c>
      <c r="C9" s="1">
        <v>165.4</v>
      </c>
      <c r="D9" s="1">
        <v>50</v>
      </c>
    </row>
    <row r="10" spans="1:4" x14ac:dyDescent="0.2">
      <c r="A10" s="10"/>
      <c r="B10" s="1" t="s">
        <v>8</v>
      </c>
      <c r="C10" s="1">
        <v>140</v>
      </c>
      <c r="D10" s="1">
        <v>46</v>
      </c>
    </row>
    <row r="11" spans="1:4" x14ac:dyDescent="0.2">
      <c r="A11" s="10"/>
      <c r="B11" s="1" t="s">
        <v>9</v>
      </c>
      <c r="C11" s="1">
        <v>126.7</v>
      </c>
      <c r="D11" s="1">
        <v>37</v>
      </c>
    </row>
    <row r="12" spans="1:4" x14ac:dyDescent="0.2">
      <c r="A12" s="10"/>
      <c r="B12" s="1" t="s">
        <v>10</v>
      </c>
      <c r="C12" s="1">
        <v>97.8</v>
      </c>
      <c r="D12" s="1">
        <v>22</v>
      </c>
    </row>
    <row r="13" spans="1:4" x14ac:dyDescent="0.2">
      <c r="A13" s="10"/>
      <c r="B13" s="1" t="s">
        <v>11</v>
      </c>
      <c r="C13" s="1">
        <v>86.2</v>
      </c>
      <c r="D13" s="1">
        <v>20</v>
      </c>
    </row>
    <row r="14" spans="1:4" x14ac:dyDescent="0.2">
      <c r="A14" s="10"/>
      <c r="B14" s="1" t="s">
        <v>12</v>
      </c>
      <c r="C14" s="1">
        <v>99.6</v>
      </c>
      <c r="D14" s="1">
        <v>30</v>
      </c>
    </row>
    <row r="15" spans="1:4" x14ac:dyDescent="0.2">
      <c r="A15" s="10">
        <v>2017</v>
      </c>
      <c r="B15" s="1" t="s">
        <v>1</v>
      </c>
      <c r="C15" s="1">
        <v>87</v>
      </c>
      <c r="D15" s="1">
        <v>14</v>
      </c>
    </row>
    <row r="16" spans="1:4" x14ac:dyDescent="0.2">
      <c r="A16" s="10"/>
      <c r="B16" s="1" t="s">
        <v>2</v>
      </c>
      <c r="C16" s="1">
        <v>97.5</v>
      </c>
      <c r="D16" s="1">
        <v>27</v>
      </c>
    </row>
    <row r="17" spans="1:4" x14ac:dyDescent="0.2">
      <c r="A17" s="10"/>
      <c r="B17" s="1" t="s">
        <v>3</v>
      </c>
      <c r="C17" s="1">
        <v>88.2</v>
      </c>
      <c r="D17" s="1">
        <v>14</v>
      </c>
    </row>
    <row r="18" spans="1:4" x14ac:dyDescent="0.2">
      <c r="A18" s="10"/>
      <c r="B18" s="1" t="s">
        <v>4</v>
      </c>
      <c r="C18" s="1">
        <v>102.7</v>
      </c>
      <c r="D18" s="1">
        <v>30</v>
      </c>
    </row>
    <row r="19" spans="1:4" x14ac:dyDescent="0.2">
      <c r="A19" s="10"/>
      <c r="B19" s="1" t="s">
        <v>5</v>
      </c>
      <c r="C19" s="1">
        <v>123</v>
      </c>
      <c r="D19" s="1">
        <v>43</v>
      </c>
    </row>
    <row r="20" spans="1:4" x14ac:dyDescent="0.2">
      <c r="A20" s="10"/>
      <c r="B20" s="1" t="s">
        <v>6</v>
      </c>
      <c r="C20" s="1">
        <v>146.30000000000001</v>
      </c>
      <c r="D20" s="1">
        <v>49</v>
      </c>
    </row>
    <row r="21" spans="1:4" x14ac:dyDescent="0.2">
      <c r="A21" s="10"/>
      <c r="B21" s="1" t="s">
        <v>7</v>
      </c>
      <c r="C21" s="1">
        <v>160</v>
      </c>
      <c r="D21" s="1">
        <v>49</v>
      </c>
    </row>
    <row r="22" spans="1:4" x14ac:dyDescent="0.2">
      <c r="A22" s="10"/>
      <c r="B22" s="1" t="s">
        <v>8</v>
      </c>
      <c r="C22" s="1">
        <v>145</v>
      </c>
      <c r="D22" s="1">
        <v>44</v>
      </c>
    </row>
    <row r="23" spans="1:4" x14ac:dyDescent="0.2">
      <c r="A23" s="10"/>
      <c r="B23" s="1" t="s">
        <v>9</v>
      </c>
      <c r="C23" s="1">
        <v>131.69999999999999</v>
      </c>
      <c r="D23" s="1">
        <v>39</v>
      </c>
    </row>
    <row r="24" spans="1:4" x14ac:dyDescent="0.2">
      <c r="A24" s="10"/>
      <c r="B24" s="1" t="s">
        <v>10</v>
      </c>
      <c r="C24" s="1">
        <v>118</v>
      </c>
      <c r="D24" s="1">
        <v>36</v>
      </c>
    </row>
    <row r="25" spans="1:4" x14ac:dyDescent="0.2">
      <c r="A25" s="10"/>
      <c r="B25" s="1" t="s">
        <v>11</v>
      </c>
      <c r="C25" s="1">
        <v>91.2</v>
      </c>
      <c r="D25" s="1">
        <v>20</v>
      </c>
    </row>
    <row r="26" spans="1:4" x14ac:dyDescent="0.2">
      <c r="A26" s="10"/>
      <c r="B26" s="1" t="s">
        <v>12</v>
      </c>
      <c r="C26" s="1">
        <v>104.6</v>
      </c>
      <c r="D26" s="1">
        <v>32</v>
      </c>
    </row>
  </sheetData>
  <mergeCells count="2">
    <mergeCell ref="A3:A14"/>
    <mergeCell ref="A15:A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42CD-F109-9443-9B7E-F254B078C9DE}">
  <dimension ref="A1:D26"/>
  <sheetViews>
    <sheetView zoomScale="90" zoomScaleNormal="90" workbookViewId="0">
      <selection activeCell="F24" sqref="F24"/>
    </sheetView>
  </sheetViews>
  <sheetFormatPr baseColWidth="10" defaultColWidth="8.83203125" defaultRowHeight="15" x14ac:dyDescent="0.2"/>
  <cols>
    <col min="2" max="2" width="10.5" bestFit="1" customWidth="1"/>
    <col min="3" max="3" width="12.33203125" bestFit="1" customWidth="1"/>
    <col min="4" max="4" width="14" bestFit="1" customWidth="1"/>
  </cols>
  <sheetData>
    <row r="1" spans="1:4" x14ac:dyDescent="0.2">
      <c r="C1" s="3"/>
      <c r="D1" s="3"/>
    </row>
    <row r="2" spans="1:4" x14ac:dyDescent="0.2">
      <c r="A2" s="1"/>
      <c r="B2" s="2" t="s">
        <v>0</v>
      </c>
      <c r="C2" s="2" t="s">
        <v>13</v>
      </c>
      <c r="D2" s="2" t="s">
        <v>14</v>
      </c>
    </row>
    <row r="3" spans="1:4" x14ac:dyDescent="0.2">
      <c r="A3" s="10">
        <v>2016</v>
      </c>
      <c r="B3" s="1" t="s">
        <v>1</v>
      </c>
      <c r="C3" s="1">
        <v>82</v>
      </c>
      <c r="D3" s="1">
        <v>15</v>
      </c>
    </row>
    <row r="4" spans="1:4" x14ac:dyDescent="0.2">
      <c r="A4" s="10"/>
      <c r="B4" s="1" t="s">
        <v>2</v>
      </c>
      <c r="C4" s="1">
        <v>92.5</v>
      </c>
      <c r="D4" s="1">
        <v>25</v>
      </c>
    </row>
    <row r="5" spans="1:4" x14ac:dyDescent="0.2">
      <c r="A5" s="10"/>
      <c r="B5" s="1" t="s">
        <v>3</v>
      </c>
      <c r="C5" s="1">
        <v>83.2</v>
      </c>
      <c r="D5" s="1">
        <v>17</v>
      </c>
    </row>
    <row r="6" spans="1:4" x14ac:dyDescent="0.2">
      <c r="A6" s="10"/>
      <c r="B6" s="1" t="s">
        <v>4</v>
      </c>
      <c r="C6" s="1">
        <v>97.7</v>
      </c>
      <c r="D6" s="1">
        <v>28</v>
      </c>
    </row>
    <row r="7" spans="1:4" x14ac:dyDescent="0.2">
      <c r="A7" s="10"/>
      <c r="B7" s="1" t="s">
        <v>5</v>
      </c>
      <c r="C7" s="1">
        <v>131.9</v>
      </c>
      <c r="D7" s="1">
        <v>41</v>
      </c>
    </row>
    <row r="8" spans="1:4" x14ac:dyDescent="0.2">
      <c r="A8" s="10"/>
      <c r="B8" s="1" t="s">
        <v>6</v>
      </c>
      <c r="C8" s="1">
        <v>141.30000000000001</v>
      </c>
      <c r="D8" s="1">
        <v>46</v>
      </c>
    </row>
    <row r="9" spans="1:4" x14ac:dyDescent="0.2">
      <c r="A9" s="10"/>
      <c r="B9" s="1" t="s">
        <v>7</v>
      </c>
      <c r="C9" s="1">
        <v>165.4</v>
      </c>
      <c r="D9" s="1">
        <v>50</v>
      </c>
    </row>
    <row r="10" spans="1:4" x14ac:dyDescent="0.2">
      <c r="A10" s="10"/>
      <c r="B10" s="1" t="s">
        <v>8</v>
      </c>
      <c r="C10" s="1">
        <v>140</v>
      </c>
      <c r="D10" s="1">
        <v>46</v>
      </c>
    </row>
    <row r="11" spans="1:4" x14ac:dyDescent="0.2">
      <c r="A11" s="10"/>
      <c r="B11" s="1" t="s">
        <v>9</v>
      </c>
      <c r="C11" s="1">
        <v>126.7</v>
      </c>
      <c r="D11" s="1">
        <v>37</v>
      </c>
    </row>
    <row r="12" spans="1:4" x14ac:dyDescent="0.2">
      <c r="A12" s="10"/>
      <c r="B12" s="1" t="s">
        <v>10</v>
      </c>
      <c r="C12" s="1">
        <v>97.8</v>
      </c>
      <c r="D12" s="1">
        <v>22</v>
      </c>
    </row>
    <row r="13" spans="1:4" x14ac:dyDescent="0.2">
      <c r="A13" s="10"/>
      <c r="B13" s="1" t="s">
        <v>11</v>
      </c>
      <c r="C13" s="1">
        <v>86.2</v>
      </c>
      <c r="D13" s="1">
        <v>20</v>
      </c>
    </row>
    <row r="14" spans="1:4" x14ac:dyDescent="0.2">
      <c r="A14" s="10"/>
      <c r="B14" s="1" t="s">
        <v>12</v>
      </c>
      <c r="C14" s="1">
        <v>99.6</v>
      </c>
      <c r="D14" s="1">
        <v>30</v>
      </c>
    </row>
    <row r="15" spans="1:4" x14ac:dyDescent="0.2">
      <c r="A15" s="10">
        <v>2017</v>
      </c>
      <c r="B15" s="1" t="s">
        <v>1</v>
      </c>
      <c r="C15" s="1">
        <v>87</v>
      </c>
      <c r="D15" s="1">
        <v>14</v>
      </c>
    </row>
    <row r="16" spans="1:4" x14ac:dyDescent="0.2">
      <c r="A16" s="10"/>
      <c r="B16" s="1" t="s">
        <v>2</v>
      </c>
      <c r="C16" s="1">
        <v>97.5</v>
      </c>
      <c r="D16" s="1">
        <v>27</v>
      </c>
    </row>
    <row r="17" spans="1:4" x14ac:dyDescent="0.2">
      <c r="A17" s="10"/>
      <c r="B17" s="1" t="s">
        <v>3</v>
      </c>
      <c r="C17" s="1">
        <v>88.2</v>
      </c>
      <c r="D17" s="1">
        <v>14</v>
      </c>
    </row>
    <row r="18" spans="1:4" x14ac:dyDescent="0.2">
      <c r="A18" s="10"/>
      <c r="B18" s="1" t="s">
        <v>4</v>
      </c>
      <c r="C18" s="1">
        <v>102.7</v>
      </c>
      <c r="D18" s="1">
        <v>30</v>
      </c>
    </row>
    <row r="19" spans="1:4" x14ac:dyDescent="0.2">
      <c r="A19" s="10"/>
      <c r="B19" s="1" t="s">
        <v>5</v>
      </c>
      <c r="C19" s="1">
        <v>123</v>
      </c>
      <c r="D19" s="1">
        <v>43</v>
      </c>
    </row>
    <row r="20" spans="1:4" x14ac:dyDescent="0.2">
      <c r="A20" s="10"/>
      <c r="B20" s="1" t="s">
        <v>6</v>
      </c>
      <c r="C20" s="1">
        <v>146.30000000000001</v>
      </c>
      <c r="D20" s="1">
        <v>49</v>
      </c>
    </row>
    <row r="21" spans="1:4" x14ac:dyDescent="0.2">
      <c r="A21" s="10"/>
      <c r="B21" s="1" t="s">
        <v>7</v>
      </c>
      <c r="C21" s="1">
        <v>160</v>
      </c>
      <c r="D21" s="1">
        <v>49</v>
      </c>
    </row>
    <row r="22" spans="1:4" x14ac:dyDescent="0.2">
      <c r="A22" s="10"/>
      <c r="B22" s="1" t="s">
        <v>8</v>
      </c>
      <c r="C22" s="1">
        <v>145</v>
      </c>
      <c r="D22" s="1">
        <v>44</v>
      </c>
    </row>
    <row r="23" spans="1:4" x14ac:dyDescent="0.2">
      <c r="A23" s="10"/>
      <c r="B23" s="1" t="s">
        <v>9</v>
      </c>
      <c r="C23" s="1">
        <v>131.69999999999999</v>
      </c>
      <c r="D23" s="1">
        <v>39</v>
      </c>
    </row>
    <row r="24" spans="1:4" x14ac:dyDescent="0.2">
      <c r="A24" s="10"/>
      <c r="B24" s="1" t="s">
        <v>10</v>
      </c>
      <c r="C24" s="1">
        <v>118</v>
      </c>
      <c r="D24" s="1">
        <v>36</v>
      </c>
    </row>
    <row r="25" spans="1:4" x14ac:dyDescent="0.2">
      <c r="A25" s="10"/>
      <c r="B25" s="1" t="s">
        <v>11</v>
      </c>
      <c r="C25" s="1">
        <v>91.2</v>
      </c>
      <c r="D25" s="1">
        <v>20</v>
      </c>
    </row>
    <row r="26" spans="1:4" x14ac:dyDescent="0.2">
      <c r="A26" s="10"/>
      <c r="B26" s="1" t="s">
        <v>12</v>
      </c>
      <c r="C26" s="1">
        <v>104.6</v>
      </c>
      <c r="D26" s="1">
        <v>32</v>
      </c>
    </row>
  </sheetData>
  <mergeCells count="2">
    <mergeCell ref="A3:A14"/>
    <mergeCell ref="A15:A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0641-67A6-3748-9105-DF1C46DB1AC0}">
  <dimension ref="A1:F38"/>
  <sheetViews>
    <sheetView zoomScaleNormal="100" workbookViewId="0">
      <selection activeCell="I30" sqref="I30"/>
    </sheetView>
  </sheetViews>
  <sheetFormatPr baseColWidth="10" defaultColWidth="8.83203125" defaultRowHeight="15" x14ac:dyDescent="0.2"/>
  <cols>
    <col min="2" max="2" width="10.5" bestFit="1" customWidth="1"/>
    <col min="3" max="3" width="12.33203125" bestFit="1" customWidth="1"/>
    <col min="4" max="4" width="14" bestFit="1" customWidth="1"/>
    <col min="5" max="5" width="14.6640625" bestFit="1" customWidth="1"/>
  </cols>
  <sheetData>
    <row r="1" spans="1:4" x14ac:dyDescent="0.2">
      <c r="C1" s="3"/>
      <c r="D1" s="3"/>
    </row>
    <row r="2" spans="1:4" x14ac:dyDescent="0.2">
      <c r="A2" s="1"/>
      <c r="B2" s="2" t="s">
        <v>0</v>
      </c>
      <c r="C2" s="2" t="s">
        <v>13</v>
      </c>
      <c r="D2" s="2" t="s">
        <v>14</v>
      </c>
    </row>
    <row r="3" spans="1:4" x14ac:dyDescent="0.2">
      <c r="A3" s="10">
        <v>2016</v>
      </c>
      <c r="B3" s="1" t="s">
        <v>1</v>
      </c>
      <c r="C3" s="1">
        <v>82</v>
      </c>
      <c r="D3" s="1">
        <v>15</v>
      </c>
    </row>
    <row r="4" spans="1:4" x14ac:dyDescent="0.2">
      <c r="A4" s="10"/>
      <c r="B4" s="1" t="s">
        <v>2</v>
      </c>
      <c r="C4" s="1">
        <v>92.5</v>
      </c>
      <c r="D4" s="1">
        <v>25</v>
      </c>
    </row>
    <row r="5" spans="1:4" x14ac:dyDescent="0.2">
      <c r="A5" s="10"/>
      <c r="B5" s="1" t="s">
        <v>3</v>
      </c>
      <c r="C5" s="1">
        <v>83.2</v>
      </c>
      <c r="D5" s="1">
        <v>17</v>
      </c>
    </row>
    <row r="6" spans="1:4" x14ac:dyDescent="0.2">
      <c r="A6" s="10"/>
      <c r="B6" s="1" t="s">
        <v>4</v>
      </c>
      <c r="C6" s="1">
        <v>97.7</v>
      </c>
      <c r="D6" s="1">
        <v>28</v>
      </c>
    </row>
    <row r="7" spans="1:4" x14ac:dyDescent="0.2">
      <c r="A7" s="10"/>
      <c r="B7" s="1" t="s">
        <v>5</v>
      </c>
      <c r="C7" s="1">
        <v>131.9</v>
      </c>
      <c r="D7" s="1">
        <v>41</v>
      </c>
    </row>
    <row r="8" spans="1:4" x14ac:dyDescent="0.2">
      <c r="A8" s="10"/>
      <c r="B8" s="1" t="s">
        <v>6</v>
      </c>
      <c r="C8" s="1">
        <v>141.30000000000001</v>
      </c>
      <c r="D8" s="1">
        <v>46</v>
      </c>
    </row>
    <row r="9" spans="1:4" x14ac:dyDescent="0.2">
      <c r="A9" s="10"/>
      <c r="B9" s="1" t="s">
        <v>7</v>
      </c>
      <c r="C9" s="1">
        <v>165.4</v>
      </c>
      <c r="D9" s="1">
        <v>50</v>
      </c>
    </row>
    <row r="10" spans="1:4" x14ac:dyDescent="0.2">
      <c r="A10" s="10"/>
      <c r="B10" s="1" t="s">
        <v>8</v>
      </c>
      <c r="C10" s="1">
        <v>140</v>
      </c>
      <c r="D10" s="1">
        <v>46</v>
      </c>
    </row>
    <row r="11" spans="1:4" x14ac:dyDescent="0.2">
      <c r="A11" s="10"/>
      <c r="B11" s="1" t="s">
        <v>9</v>
      </c>
      <c r="C11" s="1">
        <v>126.7</v>
      </c>
      <c r="D11" s="1">
        <v>37</v>
      </c>
    </row>
    <row r="12" spans="1:4" x14ac:dyDescent="0.2">
      <c r="A12" s="10"/>
      <c r="B12" s="1" t="s">
        <v>10</v>
      </c>
      <c r="C12" s="1">
        <v>97.8</v>
      </c>
      <c r="D12" s="1">
        <v>22</v>
      </c>
    </row>
    <row r="13" spans="1:4" x14ac:dyDescent="0.2">
      <c r="A13" s="10"/>
      <c r="B13" s="1" t="s">
        <v>11</v>
      </c>
      <c r="C13" s="1">
        <v>86.2</v>
      </c>
      <c r="D13" s="1">
        <v>20</v>
      </c>
    </row>
    <row r="14" spans="1:4" x14ac:dyDescent="0.2">
      <c r="A14" s="10"/>
      <c r="B14" s="1" t="s">
        <v>12</v>
      </c>
      <c r="C14" s="1">
        <v>99.6</v>
      </c>
      <c r="D14" s="1">
        <v>30</v>
      </c>
    </row>
    <row r="15" spans="1:4" x14ac:dyDescent="0.2">
      <c r="A15" s="10">
        <v>2017</v>
      </c>
      <c r="B15" s="1" t="s">
        <v>1</v>
      </c>
      <c r="C15" s="1">
        <v>87</v>
      </c>
      <c r="D15" s="1">
        <v>14</v>
      </c>
    </row>
    <row r="16" spans="1:4" x14ac:dyDescent="0.2">
      <c r="A16" s="10"/>
      <c r="B16" s="1" t="s">
        <v>2</v>
      </c>
      <c r="C16" s="1">
        <v>97.5</v>
      </c>
      <c r="D16" s="1">
        <v>27</v>
      </c>
    </row>
    <row r="17" spans="1:6" x14ac:dyDescent="0.2">
      <c r="A17" s="10"/>
      <c r="B17" s="1" t="s">
        <v>3</v>
      </c>
      <c r="C17" s="1">
        <v>88.2</v>
      </c>
      <c r="D17" s="1">
        <v>14</v>
      </c>
    </row>
    <row r="18" spans="1:6" x14ac:dyDescent="0.2">
      <c r="A18" s="10"/>
      <c r="B18" s="1" t="s">
        <v>4</v>
      </c>
      <c r="C18" s="1">
        <v>102.7</v>
      </c>
      <c r="D18" s="1">
        <v>30</v>
      </c>
    </row>
    <row r="19" spans="1:6" x14ac:dyDescent="0.2">
      <c r="A19" s="10"/>
      <c r="B19" s="1" t="s">
        <v>5</v>
      </c>
      <c r="C19" s="1">
        <v>123</v>
      </c>
      <c r="D19" s="1">
        <v>43</v>
      </c>
    </row>
    <row r="20" spans="1:6" x14ac:dyDescent="0.2">
      <c r="A20" s="10"/>
      <c r="B20" s="1" t="s">
        <v>6</v>
      </c>
      <c r="C20" s="1">
        <v>146.30000000000001</v>
      </c>
      <c r="D20" s="1">
        <v>49</v>
      </c>
    </row>
    <row r="21" spans="1:6" x14ac:dyDescent="0.2">
      <c r="A21" s="10"/>
      <c r="B21" s="1" t="s">
        <v>7</v>
      </c>
      <c r="C21" s="1">
        <v>160</v>
      </c>
      <c r="D21" s="1">
        <v>49</v>
      </c>
    </row>
    <row r="22" spans="1:6" x14ac:dyDescent="0.2">
      <c r="A22" s="10"/>
      <c r="B22" s="1" t="s">
        <v>8</v>
      </c>
      <c r="C22" s="1">
        <v>145</v>
      </c>
      <c r="D22" s="1">
        <v>44</v>
      </c>
    </row>
    <row r="23" spans="1:6" x14ac:dyDescent="0.2">
      <c r="A23" s="10"/>
      <c r="B23" s="1" t="s">
        <v>9</v>
      </c>
      <c r="C23" s="1">
        <v>131.69999999999999</v>
      </c>
      <c r="D23" s="1">
        <v>39</v>
      </c>
    </row>
    <row r="24" spans="1:6" x14ac:dyDescent="0.2">
      <c r="A24" s="10"/>
      <c r="B24" s="1" t="s">
        <v>10</v>
      </c>
      <c r="C24" s="1">
        <v>118</v>
      </c>
      <c r="D24" s="1">
        <v>36</v>
      </c>
    </row>
    <row r="25" spans="1:6" x14ac:dyDescent="0.2">
      <c r="A25" s="10"/>
      <c r="B25" s="1" t="s">
        <v>11</v>
      </c>
      <c r="C25" s="1">
        <v>91.2</v>
      </c>
      <c r="D25" s="1">
        <v>20</v>
      </c>
    </row>
    <row r="26" spans="1:6" x14ac:dyDescent="0.2">
      <c r="A26" s="10"/>
      <c r="B26" s="1" t="s">
        <v>12</v>
      </c>
      <c r="C26" s="1">
        <v>104.6</v>
      </c>
      <c r="D26" s="1">
        <v>32</v>
      </c>
      <c r="E26" t="s">
        <v>39</v>
      </c>
      <c r="F26" t="s">
        <v>44</v>
      </c>
    </row>
    <row r="27" spans="1:6" x14ac:dyDescent="0.2">
      <c r="A27" s="10">
        <v>2018</v>
      </c>
      <c r="B27" s="1" t="s">
        <v>1</v>
      </c>
      <c r="C27" s="1">
        <f>AVERAGE(C3,C15)</f>
        <v>84.5</v>
      </c>
      <c r="D27" s="9">
        <f>(0.4482*C27)-18.915</f>
        <v>18.957900000000002</v>
      </c>
      <c r="E27" s="7">
        <f>_xlfn.FORECAST.LINEAR(C27,$D$3:$D$26,$C$3:$C$26)</f>
        <v>18.961537859837257</v>
      </c>
      <c r="F27" s="7" cm="1">
        <f t="array" ref="F27">TREND($D$3:$D$26,$C$3:$C$26,C27)</f>
        <v>18.961537859837264</v>
      </c>
    </row>
    <row r="28" spans="1:6" x14ac:dyDescent="0.2">
      <c r="A28" s="10"/>
      <c r="B28" s="1" t="s">
        <v>2</v>
      </c>
      <c r="C28" s="1">
        <f t="shared" ref="C28:C38" si="0">AVERAGE(C4,C16)</f>
        <v>95</v>
      </c>
      <c r="D28" s="9">
        <f t="shared" ref="D28:D38" si="1">(0.4482*C28)-18.915</f>
        <v>23.664000000000001</v>
      </c>
      <c r="E28" s="7">
        <f t="shared" ref="E28:E38" si="2">_xlfn.FORECAST.LINEAR(C28,$D$3:$D$26,$C$3:$C$26)</f>
        <v>23.668062749958146</v>
      </c>
      <c r="F28" s="7" cm="1">
        <f t="array" ref="F28">TREND($D$3:$D$26,$C$3:$C$26,C28)</f>
        <v>23.668062749958153</v>
      </c>
    </row>
    <row r="29" spans="1:6" x14ac:dyDescent="0.2">
      <c r="A29" s="10"/>
      <c r="B29" s="1" t="s">
        <v>3</v>
      </c>
      <c r="C29" s="1">
        <f t="shared" si="0"/>
        <v>85.7</v>
      </c>
      <c r="D29" s="9">
        <f t="shared" si="1"/>
        <v>19.495739999999998</v>
      </c>
      <c r="E29" s="7">
        <f t="shared" si="2"/>
        <v>19.499426418708218</v>
      </c>
      <c r="F29" s="7" cm="1">
        <f t="array" ref="F29">TREND($D$3:$D$26,$C$3:$C$26,C29)</f>
        <v>19.499426418708225</v>
      </c>
    </row>
    <row r="30" spans="1:6" x14ac:dyDescent="0.2">
      <c r="A30" s="10"/>
      <c r="B30" s="1" t="s">
        <v>4</v>
      </c>
      <c r="C30" s="1">
        <f t="shared" si="0"/>
        <v>100.2</v>
      </c>
      <c r="D30" s="9">
        <f t="shared" si="1"/>
        <v>25.994640000000004</v>
      </c>
      <c r="E30" s="7">
        <f t="shared" si="2"/>
        <v>25.998913171732305</v>
      </c>
      <c r="F30" s="7" cm="1">
        <f t="array" ref="F30">TREND($D$3:$D$26,$C$3:$C$26,C30)</f>
        <v>25.998913171732312</v>
      </c>
    </row>
    <row r="31" spans="1:6" x14ac:dyDescent="0.2">
      <c r="A31" s="10"/>
      <c r="B31" s="1" t="s">
        <v>5</v>
      </c>
      <c r="C31" s="1">
        <f t="shared" si="0"/>
        <v>127.45</v>
      </c>
      <c r="D31" s="9">
        <f t="shared" si="1"/>
        <v>38.208089999999999</v>
      </c>
      <c r="E31" s="7">
        <f t="shared" si="2"/>
        <v>38.21346586276033</v>
      </c>
      <c r="F31" s="7" cm="1">
        <f t="array" ref="F31">TREND($D$3:$D$26,$C$3:$C$26,C31)</f>
        <v>38.21346586276033</v>
      </c>
    </row>
    <row r="32" spans="1:6" x14ac:dyDescent="0.2">
      <c r="A32" s="10"/>
      <c r="B32" s="1" t="s">
        <v>6</v>
      </c>
      <c r="C32" s="1">
        <f t="shared" si="0"/>
        <v>143.80000000000001</v>
      </c>
      <c r="D32" s="9">
        <f t="shared" si="1"/>
        <v>45.536160000000002</v>
      </c>
      <c r="E32" s="7">
        <f t="shared" si="2"/>
        <v>45.542197477377151</v>
      </c>
      <c r="F32" s="7" cm="1">
        <f t="array" ref="F32">TREND($D$3:$D$26,$C$3:$C$26,C32)</f>
        <v>45.542197477377151</v>
      </c>
    </row>
    <row r="33" spans="1:6" x14ac:dyDescent="0.2">
      <c r="A33" s="10"/>
      <c r="B33" s="1" t="s">
        <v>7</v>
      </c>
      <c r="C33" s="1">
        <f t="shared" si="0"/>
        <v>162.69999999999999</v>
      </c>
      <c r="D33" s="9">
        <f t="shared" si="1"/>
        <v>54.00714</v>
      </c>
      <c r="E33" s="7">
        <f t="shared" si="2"/>
        <v>54.013942279594737</v>
      </c>
      <c r="F33" s="7" cm="1">
        <f t="array" ref="F33">TREND($D$3:$D$26,$C$3:$C$26,C33)</f>
        <v>54.013942279594737</v>
      </c>
    </row>
    <row r="34" spans="1:6" x14ac:dyDescent="0.2">
      <c r="A34" s="10"/>
      <c r="B34" s="1" t="s">
        <v>8</v>
      </c>
      <c r="C34" s="1">
        <f t="shared" si="0"/>
        <v>142.5</v>
      </c>
      <c r="D34" s="9">
        <f t="shared" si="1"/>
        <v>44.953499999999998</v>
      </c>
      <c r="E34" s="7">
        <f t="shared" si="2"/>
        <v>44.959484871933604</v>
      </c>
      <c r="F34" s="7" cm="1">
        <f t="array" ref="F34">TREND($D$3:$D$26,$C$3:$C$26,C34)</f>
        <v>44.959484871933604</v>
      </c>
    </row>
    <row r="35" spans="1:6" x14ac:dyDescent="0.2">
      <c r="A35" s="10"/>
      <c r="B35" s="1" t="s">
        <v>9</v>
      </c>
      <c r="C35" s="1">
        <f t="shared" si="0"/>
        <v>129.19999999999999</v>
      </c>
      <c r="D35" s="9">
        <f t="shared" si="1"/>
        <v>38.992439999999995</v>
      </c>
      <c r="E35" s="7">
        <f t="shared" si="2"/>
        <v>38.997886677780471</v>
      </c>
      <c r="F35" s="7" cm="1">
        <f t="array" ref="F35">TREND($D$3:$D$26,$C$3:$C$26,C35)</f>
        <v>38.997886677780471</v>
      </c>
    </row>
    <row r="36" spans="1:6" x14ac:dyDescent="0.2">
      <c r="A36" s="10"/>
      <c r="B36" s="1" t="s">
        <v>10</v>
      </c>
      <c r="C36" s="1">
        <f t="shared" si="0"/>
        <v>107.9</v>
      </c>
      <c r="D36" s="9">
        <f t="shared" si="1"/>
        <v>29.445779999999999</v>
      </c>
      <c r="E36" s="7">
        <f t="shared" si="2"/>
        <v>29.450364757820957</v>
      </c>
      <c r="F36" s="7" cm="1">
        <f t="array" ref="F36">TREND($D$3:$D$26,$C$3:$C$26,C36)</f>
        <v>29.450364757820964</v>
      </c>
    </row>
    <row r="37" spans="1:6" x14ac:dyDescent="0.2">
      <c r="A37" s="10"/>
      <c r="B37" s="1" t="s">
        <v>11</v>
      </c>
      <c r="C37" s="1">
        <f t="shared" si="0"/>
        <v>88.7</v>
      </c>
      <c r="D37" s="9">
        <f t="shared" si="1"/>
        <v>20.840339999999998</v>
      </c>
      <c r="E37" s="7">
        <f t="shared" si="2"/>
        <v>20.844147815885613</v>
      </c>
      <c r="F37" s="7" cm="1">
        <f t="array" ref="F37">TREND($D$3:$D$26,$C$3:$C$26,C37)</f>
        <v>20.84414781588562</v>
      </c>
    </row>
    <row r="38" spans="1:6" x14ac:dyDescent="0.2">
      <c r="A38" s="10"/>
      <c r="B38" s="1" t="s">
        <v>12</v>
      </c>
      <c r="C38" s="1">
        <f t="shared" si="0"/>
        <v>102.1</v>
      </c>
      <c r="D38" s="9">
        <f t="shared" si="1"/>
        <v>26.846219999999995</v>
      </c>
      <c r="E38" s="7">
        <f t="shared" si="2"/>
        <v>26.850570056611318</v>
      </c>
      <c r="F38" s="7" cm="1">
        <f t="array" ref="F38">TREND($D$3:$D$26,$C$3:$C$26,C38)</f>
        <v>26.850570056611325</v>
      </c>
    </row>
  </sheetData>
  <mergeCells count="3">
    <mergeCell ref="A3:A14"/>
    <mergeCell ref="A15:A26"/>
    <mergeCell ref="A27:A3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54C5-CF8F-4146-A249-26333BB9FF02}">
  <dimension ref="A1:O50"/>
  <sheetViews>
    <sheetView zoomScaleNormal="100" workbookViewId="0">
      <selection activeCell="D36" sqref="D36"/>
    </sheetView>
  </sheetViews>
  <sheetFormatPr baseColWidth="10" defaultColWidth="8.83203125" defaultRowHeight="15" x14ac:dyDescent="0.2"/>
  <cols>
    <col min="2" max="2" width="10.5" bestFit="1" customWidth="1"/>
    <col min="3" max="3" width="12.33203125" bestFit="1" customWidth="1"/>
    <col min="4" max="4" width="14" bestFit="1" customWidth="1"/>
    <col min="7" max="7" width="15.5" bestFit="1" customWidth="1"/>
    <col min="8" max="8" width="21.1640625" bestFit="1" customWidth="1"/>
    <col min="9" max="9" width="13.1640625" bestFit="1" customWidth="1"/>
    <col min="10" max="10" width="12.6640625" bestFit="1" customWidth="1"/>
  </cols>
  <sheetData>
    <row r="1" spans="1:12" x14ac:dyDescent="0.2">
      <c r="C1" s="3"/>
      <c r="D1" s="3"/>
    </row>
    <row r="2" spans="1:12" x14ac:dyDescent="0.2">
      <c r="A2" s="1"/>
      <c r="B2" s="2" t="s">
        <v>0</v>
      </c>
      <c r="C2" s="2" t="s">
        <v>13</v>
      </c>
      <c r="D2" s="2" t="s">
        <v>14</v>
      </c>
    </row>
    <row r="3" spans="1:12" x14ac:dyDescent="0.2">
      <c r="A3" s="10">
        <v>2016</v>
      </c>
      <c r="B3" s="1" t="s">
        <v>1</v>
      </c>
      <c r="C3" s="1">
        <v>82</v>
      </c>
      <c r="D3" s="1">
        <v>15</v>
      </c>
      <c r="G3" t="s">
        <v>15</v>
      </c>
    </row>
    <row r="4" spans="1:12" ht="16" thickBot="1" x14ac:dyDescent="0.25">
      <c r="A4" s="10"/>
      <c r="B4" s="1" t="s">
        <v>2</v>
      </c>
      <c r="C4" s="1">
        <v>92.5</v>
      </c>
      <c r="D4" s="1">
        <v>25</v>
      </c>
    </row>
    <row r="5" spans="1:12" x14ac:dyDescent="0.2">
      <c r="A5" s="10"/>
      <c r="B5" s="1" t="s">
        <v>3</v>
      </c>
      <c r="C5" s="1">
        <v>83.2</v>
      </c>
      <c r="D5" s="1">
        <v>17</v>
      </c>
      <c r="G5" s="6" t="s">
        <v>16</v>
      </c>
      <c r="H5" s="6"/>
    </row>
    <row r="6" spans="1:12" x14ac:dyDescent="0.2">
      <c r="A6" s="10"/>
      <c r="B6" s="1" t="s">
        <v>4</v>
      </c>
      <c r="C6" s="1">
        <v>97.7</v>
      </c>
      <c r="D6" s="1">
        <v>28</v>
      </c>
      <c r="G6" t="s">
        <v>17</v>
      </c>
      <c r="H6">
        <v>0.95793100030585798</v>
      </c>
      <c r="I6">
        <f>CORREL(D3:D26,C3:C26)</f>
        <v>0.9579310003058582</v>
      </c>
    </row>
    <row r="7" spans="1:12" x14ac:dyDescent="0.2">
      <c r="A7" s="10"/>
      <c r="B7" s="1" t="s">
        <v>5</v>
      </c>
      <c r="C7" s="1">
        <v>131.9</v>
      </c>
      <c r="D7" s="1">
        <v>41</v>
      </c>
      <c r="G7" t="s">
        <v>18</v>
      </c>
      <c r="H7">
        <v>0.91763180134698163</v>
      </c>
    </row>
    <row r="8" spans="1:12" x14ac:dyDescent="0.2">
      <c r="A8" s="10"/>
      <c r="B8" s="1" t="s">
        <v>6</v>
      </c>
      <c r="C8" s="1">
        <v>141.30000000000001</v>
      </c>
      <c r="D8" s="1">
        <v>46</v>
      </c>
      <c r="G8" t="s">
        <v>19</v>
      </c>
      <c r="H8">
        <v>0.91388779231729889</v>
      </c>
    </row>
    <row r="9" spans="1:12" x14ac:dyDescent="0.2">
      <c r="A9" s="10"/>
      <c r="B9" s="1" t="s">
        <v>7</v>
      </c>
      <c r="C9" s="1">
        <v>165.4</v>
      </c>
      <c r="D9" s="1">
        <v>50</v>
      </c>
      <c r="G9" t="s">
        <v>20</v>
      </c>
      <c r="H9">
        <v>3.5555093149538335</v>
      </c>
    </row>
    <row r="10" spans="1:12" ht="16" thickBot="1" x14ac:dyDescent="0.25">
      <c r="A10" s="10"/>
      <c r="B10" s="1" t="s">
        <v>8</v>
      </c>
      <c r="C10" s="1">
        <v>140</v>
      </c>
      <c r="D10" s="1">
        <v>46</v>
      </c>
      <c r="G10" s="4" t="s">
        <v>21</v>
      </c>
      <c r="H10" s="4">
        <v>24</v>
      </c>
    </row>
    <row r="11" spans="1:12" x14ac:dyDescent="0.2">
      <c r="A11" s="10"/>
      <c r="B11" s="1" t="s">
        <v>9</v>
      </c>
      <c r="C11" s="1">
        <v>126.7</v>
      </c>
      <c r="D11" s="1">
        <v>37</v>
      </c>
    </row>
    <row r="12" spans="1:12" ht="16" thickBot="1" x14ac:dyDescent="0.25">
      <c r="A12" s="10"/>
      <c r="B12" s="1" t="s">
        <v>10</v>
      </c>
      <c r="C12" s="1">
        <v>97.8</v>
      </c>
      <c r="D12" s="1">
        <v>22</v>
      </c>
      <c r="G12" t="s">
        <v>22</v>
      </c>
    </row>
    <row r="13" spans="1:12" x14ac:dyDescent="0.2">
      <c r="A13" s="10"/>
      <c r="B13" s="1" t="s">
        <v>11</v>
      </c>
      <c r="C13" s="1">
        <v>86.2</v>
      </c>
      <c r="D13" s="1">
        <v>20</v>
      </c>
      <c r="G13" s="5"/>
      <c r="H13" s="5" t="s">
        <v>27</v>
      </c>
      <c r="I13" s="5" t="s">
        <v>28</v>
      </c>
      <c r="J13" s="5" t="s">
        <v>29</v>
      </c>
      <c r="K13" s="5" t="s">
        <v>30</v>
      </c>
      <c r="L13" s="5" t="s">
        <v>31</v>
      </c>
    </row>
    <row r="14" spans="1:12" x14ac:dyDescent="0.2">
      <c r="A14" s="10"/>
      <c r="B14" s="1" t="s">
        <v>12</v>
      </c>
      <c r="C14" s="1">
        <v>99.6</v>
      </c>
      <c r="D14" s="1">
        <v>30</v>
      </c>
      <c r="G14" t="s">
        <v>23</v>
      </c>
      <c r="H14">
        <v>1</v>
      </c>
      <c r="I14">
        <v>3098.3837772480833</v>
      </c>
      <c r="J14">
        <v>3098.3837772480833</v>
      </c>
      <c r="K14">
        <v>245.09337292510784</v>
      </c>
      <c r="L14">
        <v>2.0711214113872592E-13</v>
      </c>
    </row>
    <row r="15" spans="1:12" x14ac:dyDescent="0.2">
      <c r="A15" s="10">
        <v>2017</v>
      </c>
      <c r="B15" s="1" t="s">
        <v>1</v>
      </c>
      <c r="C15" s="1">
        <v>87</v>
      </c>
      <c r="D15" s="1">
        <v>14</v>
      </c>
      <c r="G15" t="s">
        <v>24</v>
      </c>
      <c r="H15">
        <v>22</v>
      </c>
      <c r="I15">
        <v>278.1162227519165</v>
      </c>
      <c r="J15">
        <v>12.641646488723477</v>
      </c>
    </row>
    <row r="16" spans="1:12" ht="16" thickBot="1" x14ac:dyDescent="0.25">
      <c r="A16" s="10"/>
      <c r="B16" s="1" t="s">
        <v>2</v>
      </c>
      <c r="C16" s="1">
        <v>97.5</v>
      </c>
      <c r="D16" s="1">
        <v>27</v>
      </c>
      <c r="G16" s="4" t="s">
        <v>25</v>
      </c>
      <c r="H16" s="4">
        <v>23</v>
      </c>
      <c r="I16" s="4">
        <v>3376.5</v>
      </c>
      <c r="J16" s="4"/>
      <c r="K16" s="4"/>
      <c r="L16" s="4"/>
    </row>
    <row r="17" spans="1:15" ht="16" thickBot="1" x14ac:dyDescent="0.25">
      <c r="A17" s="10"/>
      <c r="B17" s="1" t="s">
        <v>3</v>
      </c>
      <c r="C17" s="1">
        <v>88.2</v>
      </c>
      <c r="D17" s="1">
        <v>14</v>
      </c>
    </row>
    <row r="18" spans="1:15" x14ac:dyDescent="0.2">
      <c r="A18" s="10"/>
      <c r="B18" s="1" t="s">
        <v>4</v>
      </c>
      <c r="C18" s="1">
        <v>102.7</v>
      </c>
      <c r="D18" s="1">
        <v>30</v>
      </c>
      <c r="G18" s="5"/>
      <c r="H18" s="5" t="s">
        <v>32</v>
      </c>
      <c r="I18" s="5" t="s">
        <v>20</v>
      </c>
      <c r="J18" s="5" t="s">
        <v>33</v>
      </c>
      <c r="K18" s="5" t="s">
        <v>34</v>
      </c>
      <c r="L18" s="5" t="s">
        <v>35</v>
      </c>
      <c r="M18" s="5" t="s">
        <v>36</v>
      </c>
      <c r="N18" s="5" t="s">
        <v>37</v>
      </c>
      <c r="O18" s="5" t="s">
        <v>38</v>
      </c>
    </row>
    <row r="19" spans="1:15" x14ac:dyDescent="0.2">
      <c r="A19" s="10"/>
      <c r="B19" s="1" t="s">
        <v>5</v>
      </c>
      <c r="C19" s="1">
        <v>123</v>
      </c>
      <c r="D19" s="1">
        <v>43</v>
      </c>
      <c r="G19" t="s">
        <v>26</v>
      </c>
      <c r="H19">
        <v>-18.914781493992741</v>
      </c>
      <c r="I19">
        <v>3.3477910433857252</v>
      </c>
      <c r="J19">
        <v>-5.6499289378776867</v>
      </c>
      <c r="K19">
        <v>1.1095377434901697E-5</v>
      </c>
      <c r="L19">
        <v>-25.857675175840715</v>
      </c>
      <c r="M19">
        <v>-11.971887812144768</v>
      </c>
      <c r="N19">
        <v>-25.857675175840715</v>
      </c>
      <c r="O19">
        <v>-11.971887812144768</v>
      </c>
    </row>
    <row r="20" spans="1:15" ht="16" thickBot="1" x14ac:dyDescent="0.25">
      <c r="A20" s="10"/>
      <c r="B20" s="1" t="s">
        <v>6</v>
      </c>
      <c r="C20" s="1">
        <v>146.30000000000001</v>
      </c>
      <c r="D20" s="1">
        <v>49</v>
      </c>
      <c r="G20" s="4" t="s">
        <v>13</v>
      </c>
      <c r="H20" s="4">
        <v>0.4482404657257989</v>
      </c>
      <c r="I20" s="4">
        <v>2.8631577476199297E-2</v>
      </c>
      <c r="J20" s="4">
        <v>15.655458247049427</v>
      </c>
      <c r="K20" s="4">
        <v>2.0711214113872592E-13</v>
      </c>
      <c r="L20" s="4">
        <v>0.38886220830630164</v>
      </c>
      <c r="M20" s="4">
        <v>0.5076187231452961</v>
      </c>
      <c r="N20" s="4">
        <v>0.38886220830630164</v>
      </c>
      <c r="O20" s="4">
        <v>0.5076187231452961</v>
      </c>
    </row>
    <row r="21" spans="1:15" x14ac:dyDescent="0.2">
      <c r="A21" s="10"/>
      <c r="B21" s="1" t="s">
        <v>7</v>
      </c>
      <c r="C21" s="1">
        <v>160</v>
      </c>
      <c r="D21" s="1">
        <v>49</v>
      </c>
    </row>
    <row r="22" spans="1:15" x14ac:dyDescent="0.2">
      <c r="A22" s="10"/>
      <c r="B22" s="1" t="s">
        <v>8</v>
      </c>
      <c r="C22" s="1">
        <v>145</v>
      </c>
      <c r="D22" s="1">
        <v>44</v>
      </c>
    </row>
    <row r="23" spans="1:15" x14ac:dyDescent="0.2">
      <c r="A23" s="10"/>
      <c r="B23" s="1" t="s">
        <v>9</v>
      </c>
      <c r="C23" s="1">
        <v>131.69999999999999</v>
      </c>
      <c r="D23" s="1">
        <v>39</v>
      </c>
    </row>
    <row r="24" spans="1:15" x14ac:dyDescent="0.2">
      <c r="A24" s="10"/>
      <c r="B24" s="1" t="s">
        <v>10</v>
      </c>
      <c r="C24" s="1">
        <v>118</v>
      </c>
      <c r="D24" s="1">
        <v>36</v>
      </c>
      <c r="G24" t="s">
        <v>40</v>
      </c>
    </row>
    <row r="25" spans="1:15" ht="16" thickBot="1" x14ac:dyDescent="0.25">
      <c r="A25" s="10"/>
      <c r="B25" s="1" t="s">
        <v>11</v>
      </c>
      <c r="C25" s="1">
        <v>91.2</v>
      </c>
      <c r="D25" s="1">
        <v>20</v>
      </c>
    </row>
    <row r="26" spans="1:15" x14ac:dyDescent="0.2">
      <c r="A26" s="10"/>
      <c r="B26" s="1" t="s">
        <v>12</v>
      </c>
      <c r="C26" s="1">
        <v>104.6</v>
      </c>
      <c r="D26" s="1">
        <v>32</v>
      </c>
      <c r="G26" s="5" t="s">
        <v>41</v>
      </c>
      <c r="H26" s="5" t="s">
        <v>42</v>
      </c>
      <c r="I26" s="5" t="s">
        <v>43</v>
      </c>
    </row>
    <row r="27" spans="1:15" x14ac:dyDescent="0.2">
      <c r="G27">
        <v>1</v>
      </c>
      <c r="H27">
        <v>17.840936695522771</v>
      </c>
      <c r="I27">
        <v>-2.8409366955227711</v>
      </c>
    </row>
    <row r="28" spans="1:15" x14ac:dyDescent="0.2">
      <c r="G28">
        <v>2</v>
      </c>
      <c r="H28">
        <v>22.54746158564366</v>
      </c>
      <c r="I28">
        <v>2.45253841435634</v>
      </c>
    </row>
    <row r="29" spans="1:15" x14ac:dyDescent="0.2">
      <c r="G29">
        <v>3</v>
      </c>
      <c r="H29">
        <v>18.378825254393725</v>
      </c>
      <c r="I29">
        <v>-1.3788252543937247</v>
      </c>
    </row>
    <row r="30" spans="1:15" x14ac:dyDescent="0.2">
      <c r="G30">
        <v>4</v>
      </c>
      <c r="H30">
        <v>24.878312007417811</v>
      </c>
      <c r="I30">
        <v>3.1216879925821885</v>
      </c>
    </row>
    <row r="31" spans="1:15" x14ac:dyDescent="0.2">
      <c r="G31">
        <v>5</v>
      </c>
      <c r="H31">
        <v>40.208135935240136</v>
      </c>
      <c r="I31">
        <v>0.7918640647598636</v>
      </c>
    </row>
    <row r="32" spans="1:15" x14ac:dyDescent="0.2">
      <c r="G32">
        <v>6</v>
      </c>
      <c r="H32">
        <v>44.421596313062651</v>
      </c>
      <c r="I32">
        <v>1.5784036869373494</v>
      </c>
    </row>
    <row r="33" spans="7:9" x14ac:dyDescent="0.2">
      <c r="G33">
        <v>7</v>
      </c>
      <c r="H33">
        <v>55.224191537054402</v>
      </c>
      <c r="I33">
        <v>-5.2241915370544021</v>
      </c>
    </row>
    <row r="34" spans="7:9" x14ac:dyDescent="0.2">
      <c r="G34">
        <v>8</v>
      </c>
      <c r="H34">
        <v>43.838883707619104</v>
      </c>
      <c r="I34">
        <v>2.1611162923808962</v>
      </c>
    </row>
    <row r="35" spans="7:9" x14ac:dyDescent="0.2">
      <c r="G35">
        <v>9</v>
      </c>
      <c r="H35">
        <v>37.877285513465978</v>
      </c>
      <c r="I35">
        <v>-0.87728551346597783</v>
      </c>
    </row>
    <row r="36" spans="7:9" x14ac:dyDescent="0.2">
      <c r="G36">
        <v>10</v>
      </c>
      <c r="H36">
        <v>24.92313605399039</v>
      </c>
      <c r="I36">
        <v>-2.9231360539903903</v>
      </c>
    </row>
    <row r="37" spans="7:9" x14ac:dyDescent="0.2">
      <c r="G37">
        <v>11</v>
      </c>
      <c r="H37">
        <v>19.723546651571127</v>
      </c>
      <c r="I37">
        <v>0.27645334842887337</v>
      </c>
    </row>
    <row r="38" spans="7:9" x14ac:dyDescent="0.2">
      <c r="G38">
        <v>12</v>
      </c>
      <c r="H38">
        <v>25.729968892296824</v>
      </c>
      <c r="I38">
        <v>4.2700311077031756</v>
      </c>
    </row>
    <row r="39" spans="7:9" x14ac:dyDescent="0.2">
      <c r="G39">
        <v>13</v>
      </c>
      <c r="H39">
        <v>20.082139024151765</v>
      </c>
      <c r="I39">
        <v>-6.0821390241517648</v>
      </c>
    </row>
    <row r="40" spans="7:9" x14ac:dyDescent="0.2">
      <c r="G40">
        <v>14</v>
      </c>
      <c r="H40">
        <v>24.788663914272654</v>
      </c>
      <c r="I40">
        <v>2.2113360857273463</v>
      </c>
    </row>
    <row r="41" spans="7:9" x14ac:dyDescent="0.2">
      <c r="G41">
        <v>15</v>
      </c>
      <c r="H41">
        <v>20.620027583022726</v>
      </c>
      <c r="I41">
        <v>-6.6200275830227255</v>
      </c>
    </row>
    <row r="42" spans="7:9" x14ac:dyDescent="0.2">
      <c r="G42">
        <v>16</v>
      </c>
      <c r="H42">
        <v>27.119514336046805</v>
      </c>
      <c r="I42">
        <v>2.8804856639531948</v>
      </c>
    </row>
    <row r="43" spans="7:9" x14ac:dyDescent="0.2">
      <c r="G43">
        <v>17</v>
      </c>
      <c r="H43">
        <v>36.218795790280524</v>
      </c>
      <c r="I43">
        <v>6.7812042097194762</v>
      </c>
    </row>
    <row r="44" spans="7:9" x14ac:dyDescent="0.2">
      <c r="G44">
        <v>18</v>
      </c>
      <c r="H44">
        <v>46.662798641691644</v>
      </c>
      <c r="I44">
        <v>2.3372013583083557</v>
      </c>
    </row>
    <row r="45" spans="7:9" x14ac:dyDescent="0.2">
      <c r="G45">
        <v>19</v>
      </c>
      <c r="H45">
        <v>52.803693022135086</v>
      </c>
      <c r="I45">
        <v>-3.8036930221350858</v>
      </c>
    </row>
    <row r="46" spans="7:9" x14ac:dyDescent="0.2">
      <c r="G46">
        <v>20</v>
      </c>
      <c r="H46">
        <v>46.080086036248098</v>
      </c>
      <c r="I46">
        <v>-2.0800860362480975</v>
      </c>
    </row>
    <row r="47" spans="7:9" x14ac:dyDescent="0.2">
      <c r="G47">
        <v>21</v>
      </c>
      <c r="H47">
        <v>40.118487842094972</v>
      </c>
      <c r="I47">
        <v>-1.1184878420949715</v>
      </c>
    </row>
    <row r="48" spans="7:9" x14ac:dyDescent="0.2">
      <c r="G48">
        <v>22</v>
      </c>
      <c r="H48">
        <v>33.97759346165153</v>
      </c>
      <c r="I48">
        <v>2.02240653834847</v>
      </c>
    </row>
    <row r="49" spans="7:9" x14ac:dyDescent="0.2">
      <c r="G49">
        <v>23</v>
      </c>
      <c r="H49">
        <v>21.96474898020012</v>
      </c>
      <c r="I49">
        <v>-1.9647489802001203</v>
      </c>
    </row>
    <row r="50" spans="7:9" ht="16" thickBot="1" x14ac:dyDescent="0.25">
      <c r="G50" s="4">
        <v>24</v>
      </c>
      <c r="H50" s="4">
        <v>27.971171220925818</v>
      </c>
      <c r="I50" s="4">
        <v>4.0288287790741819</v>
      </c>
    </row>
  </sheetData>
  <mergeCells count="2">
    <mergeCell ref="A3:A14"/>
    <mergeCell ref="A15:A2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4B61-9001-7843-ABAA-A3C478D046E8}">
  <dimension ref="A1:H26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2" max="2" width="10.5" bestFit="1" customWidth="1"/>
    <col min="3" max="3" width="12.33203125" bestFit="1" customWidth="1"/>
    <col min="4" max="4" width="14" bestFit="1" customWidth="1"/>
  </cols>
  <sheetData>
    <row r="1" spans="1:8" x14ac:dyDescent="0.2">
      <c r="C1" s="3"/>
      <c r="D1" s="3"/>
    </row>
    <row r="2" spans="1:8" x14ac:dyDescent="0.2">
      <c r="A2" s="1"/>
      <c r="B2" s="2" t="s">
        <v>0</v>
      </c>
      <c r="C2" s="2" t="s">
        <v>13</v>
      </c>
      <c r="D2" s="2" t="s">
        <v>14</v>
      </c>
      <c r="G2" s="8" t="s">
        <v>45</v>
      </c>
    </row>
    <row r="3" spans="1:8" x14ac:dyDescent="0.2">
      <c r="A3" s="10">
        <v>2016</v>
      </c>
      <c r="B3" s="1" t="s">
        <v>1</v>
      </c>
      <c r="C3" s="1">
        <v>82</v>
      </c>
      <c r="D3" s="1">
        <v>15</v>
      </c>
      <c r="G3" cm="1">
        <f t="array" ref="G3:H3">LINEST(D3:D26,C3:C26)</f>
        <v>0.4482404657257989</v>
      </c>
      <c r="H3">
        <v>-18.914781493992741</v>
      </c>
    </row>
    <row r="4" spans="1:8" x14ac:dyDescent="0.2">
      <c r="A4" s="10"/>
      <c r="B4" s="1" t="s">
        <v>2</v>
      </c>
      <c r="C4" s="1">
        <v>92.5</v>
      </c>
      <c r="D4" s="1">
        <v>25</v>
      </c>
    </row>
    <row r="5" spans="1:8" x14ac:dyDescent="0.2">
      <c r="A5" s="10"/>
      <c r="B5" s="1" t="s">
        <v>3</v>
      </c>
      <c r="C5" s="1">
        <v>83.2</v>
      </c>
      <c r="D5" s="1">
        <v>17</v>
      </c>
    </row>
    <row r="6" spans="1:8" x14ac:dyDescent="0.2">
      <c r="A6" s="10"/>
      <c r="B6" s="1" t="s">
        <v>4</v>
      </c>
      <c r="C6" s="1">
        <v>97.7</v>
      </c>
      <c r="D6" s="1">
        <v>28</v>
      </c>
      <c r="G6" s="8" t="s">
        <v>46</v>
      </c>
    </row>
    <row r="7" spans="1:8" x14ac:dyDescent="0.2">
      <c r="A7" s="10"/>
      <c r="B7" s="1" t="s">
        <v>5</v>
      </c>
      <c r="C7" s="1">
        <v>131.9</v>
      </c>
      <c r="D7" s="1">
        <v>41</v>
      </c>
      <c r="G7">
        <f>SLOPE(D3:D26,C3:C26)</f>
        <v>0.44824046572579912</v>
      </c>
    </row>
    <row r="8" spans="1:8" x14ac:dyDescent="0.2">
      <c r="A8" s="10"/>
      <c r="B8" s="1" t="s">
        <v>6</v>
      </c>
      <c r="C8" s="1">
        <v>141.30000000000001</v>
      </c>
      <c r="D8" s="1">
        <v>46</v>
      </c>
    </row>
    <row r="9" spans="1:8" x14ac:dyDescent="0.2">
      <c r="A9" s="10"/>
      <c r="B9" s="1" t="s">
        <v>7</v>
      </c>
      <c r="C9" s="1">
        <v>165.4</v>
      </c>
      <c r="D9" s="1">
        <v>50</v>
      </c>
      <c r="G9" s="8" t="s">
        <v>47</v>
      </c>
    </row>
    <row r="10" spans="1:8" x14ac:dyDescent="0.2">
      <c r="A10" s="10"/>
      <c r="B10" s="1" t="s">
        <v>8</v>
      </c>
      <c r="C10" s="1">
        <v>140</v>
      </c>
      <c r="D10" s="1">
        <v>46</v>
      </c>
      <c r="G10">
        <f>INTERCEPT(D3:D26,C3:C26)</f>
        <v>-18.91478149399277</v>
      </c>
    </row>
    <row r="11" spans="1:8" x14ac:dyDescent="0.2">
      <c r="A11" s="10"/>
      <c r="B11" s="1" t="s">
        <v>9</v>
      </c>
      <c r="C11" s="1">
        <v>126.7</v>
      </c>
      <c r="D11" s="1">
        <v>37</v>
      </c>
    </row>
    <row r="12" spans="1:8" x14ac:dyDescent="0.2">
      <c r="A12" s="10"/>
      <c r="B12" s="1" t="s">
        <v>10</v>
      </c>
      <c r="C12" s="1">
        <v>97.8</v>
      </c>
      <c r="D12" s="1">
        <v>22</v>
      </c>
    </row>
    <row r="13" spans="1:8" x14ac:dyDescent="0.2">
      <c r="A13" s="10"/>
      <c r="B13" s="1" t="s">
        <v>11</v>
      </c>
      <c r="C13" s="1">
        <v>86.2</v>
      </c>
      <c r="D13" s="1">
        <v>20</v>
      </c>
    </row>
    <row r="14" spans="1:8" x14ac:dyDescent="0.2">
      <c r="A14" s="10"/>
      <c r="B14" s="1" t="s">
        <v>12</v>
      </c>
      <c r="C14" s="1">
        <v>99.6</v>
      </c>
      <c r="D14" s="1">
        <v>30</v>
      </c>
    </row>
    <row r="15" spans="1:8" x14ac:dyDescent="0.2">
      <c r="A15" s="10">
        <v>2017</v>
      </c>
      <c r="B15" s="1" t="s">
        <v>1</v>
      </c>
      <c r="C15" s="1">
        <v>87</v>
      </c>
      <c r="D15" s="1">
        <v>14</v>
      </c>
    </row>
    <row r="16" spans="1:8" x14ac:dyDescent="0.2">
      <c r="A16" s="10"/>
      <c r="B16" s="1" t="s">
        <v>2</v>
      </c>
      <c r="C16" s="1">
        <v>97.5</v>
      </c>
      <c r="D16" s="1">
        <v>27</v>
      </c>
    </row>
    <row r="17" spans="1:4" x14ac:dyDescent="0.2">
      <c r="A17" s="10"/>
      <c r="B17" s="1" t="s">
        <v>3</v>
      </c>
      <c r="C17" s="1">
        <v>88.2</v>
      </c>
      <c r="D17" s="1">
        <v>14</v>
      </c>
    </row>
    <row r="18" spans="1:4" x14ac:dyDescent="0.2">
      <c r="A18" s="10"/>
      <c r="B18" s="1" t="s">
        <v>4</v>
      </c>
      <c r="C18" s="1">
        <v>102.7</v>
      </c>
      <c r="D18" s="1">
        <v>30</v>
      </c>
    </row>
    <row r="19" spans="1:4" x14ac:dyDescent="0.2">
      <c r="A19" s="10"/>
      <c r="B19" s="1" t="s">
        <v>5</v>
      </c>
      <c r="C19" s="1">
        <v>123</v>
      </c>
      <c r="D19" s="1">
        <v>43</v>
      </c>
    </row>
    <row r="20" spans="1:4" x14ac:dyDescent="0.2">
      <c r="A20" s="10"/>
      <c r="B20" s="1" t="s">
        <v>6</v>
      </c>
      <c r="C20" s="1">
        <v>146.30000000000001</v>
      </c>
      <c r="D20" s="1">
        <v>49</v>
      </c>
    </row>
    <row r="21" spans="1:4" x14ac:dyDescent="0.2">
      <c r="A21" s="10"/>
      <c r="B21" s="1" t="s">
        <v>7</v>
      </c>
      <c r="C21" s="1">
        <v>160</v>
      </c>
      <c r="D21" s="1">
        <v>49</v>
      </c>
    </row>
    <row r="22" spans="1:4" x14ac:dyDescent="0.2">
      <c r="A22" s="10"/>
      <c r="B22" s="1" t="s">
        <v>8</v>
      </c>
      <c r="C22" s="1">
        <v>145</v>
      </c>
      <c r="D22" s="1">
        <v>44</v>
      </c>
    </row>
    <row r="23" spans="1:4" x14ac:dyDescent="0.2">
      <c r="A23" s="10"/>
      <c r="B23" s="1" t="s">
        <v>9</v>
      </c>
      <c r="C23" s="1">
        <v>131.69999999999999</v>
      </c>
      <c r="D23" s="1">
        <v>39</v>
      </c>
    </row>
    <row r="24" spans="1:4" x14ac:dyDescent="0.2">
      <c r="A24" s="10"/>
      <c r="B24" s="1" t="s">
        <v>10</v>
      </c>
      <c r="C24" s="1">
        <v>118</v>
      </c>
      <c r="D24" s="1">
        <v>36</v>
      </c>
    </row>
    <row r="25" spans="1:4" x14ac:dyDescent="0.2">
      <c r="A25" s="10"/>
      <c r="B25" s="1" t="s">
        <v>11</v>
      </c>
      <c r="C25" s="1">
        <v>91.2</v>
      </c>
      <c r="D25" s="1">
        <v>20</v>
      </c>
    </row>
    <row r="26" spans="1:4" x14ac:dyDescent="0.2">
      <c r="A26" s="10"/>
      <c r="B26" s="1" t="s">
        <v>12</v>
      </c>
      <c r="C26" s="1">
        <v>104.6</v>
      </c>
      <c r="D26" s="1">
        <v>32</v>
      </c>
    </row>
  </sheetData>
  <mergeCells count="2">
    <mergeCell ref="A3:A14"/>
    <mergeCell ref="A15:A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AAAE-332C-C94A-8EC5-70E94915C591}">
  <dimension ref="A1:D26"/>
  <sheetViews>
    <sheetView tabSelected="1" zoomScaleNormal="100" workbookViewId="0">
      <selection activeCell="Q41" sqref="Q41"/>
    </sheetView>
  </sheetViews>
  <sheetFormatPr baseColWidth="10" defaultColWidth="8.83203125" defaultRowHeight="15" x14ac:dyDescent="0.2"/>
  <cols>
    <col min="2" max="2" width="10.5" bestFit="1" customWidth="1"/>
    <col min="3" max="3" width="12.33203125" bestFit="1" customWidth="1"/>
    <col min="4" max="4" width="14" bestFit="1" customWidth="1"/>
  </cols>
  <sheetData>
    <row r="1" spans="1:4" x14ac:dyDescent="0.2">
      <c r="C1" s="3" t="s">
        <v>49</v>
      </c>
      <c r="D1" s="3" t="s">
        <v>48</v>
      </c>
    </row>
    <row r="2" spans="1:4" x14ac:dyDescent="0.2">
      <c r="A2" s="1"/>
      <c r="B2" s="2" t="s">
        <v>0</v>
      </c>
      <c r="C2" s="2" t="s">
        <v>13</v>
      </c>
      <c r="D2" s="2" t="s">
        <v>14</v>
      </c>
    </row>
    <row r="3" spans="1:4" x14ac:dyDescent="0.2">
      <c r="A3" s="10">
        <v>2016</v>
      </c>
      <c r="B3" s="1" t="s">
        <v>1</v>
      </c>
      <c r="C3" s="1">
        <v>82</v>
      </c>
      <c r="D3" s="1">
        <v>15</v>
      </c>
    </row>
    <row r="4" spans="1:4" x14ac:dyDescent="0.2">
      <c r="A4" s="10"/>
      <c r="B4" s="1" t="s">
        <v>2</v>
      </c>
      <c r="C4" s="1">
        <v>92.5</v>
      </c>
      <c r="D4" s="1">
        <v>25</v>
      </c>
    </row>
    <row r="5" spans="1:4" x14ac:dyDescent="0.2">
      <c r="A5" s="10"/>
      <c r="B5" s="1" t="s">
        <v>3</v>
      </c>
      <c r="C5" s="1">
        <v>83.2</v>
      </c>
      <c r="D5" s="1">
        <v>17</v>
      </c>
    </row>
    <row r="6" spans="1:4" x14ac:dyDescent="0.2">
      <c r="A6" s="10"/>
      <c r="B6" s="1" t="s">
        <v>4</v>
      </c>
      <c r="C6" s="1">
        <v>97.7</v>
      </c>
      <c r="D6" s="1">
        <v>28</v>
      </c>
    </row>
    <row r="7" spans="1:4" x14ac:dyDescent="0.2">
      <c r="A7" s="10"/>
      <c r="B7" s="1" t="s">
        <v>5</v>
      </c>
      <c r="C7" s="1">
        <v>131.9</v>
      </c>
      <c r="D7" s="1">
        <v>41</v>
      </c>
    </row>
    <row r="8" spans="1:4" x14ac:dyDescent="0.2">
      <c r="A8" s="10"/>
      <c r="B8" s="1" t="s">
        <v>6</v>
      </c>
      <c r="C8" s="1">
        <v>141.30000000000001</v>
      </c>
      <c r="D8" s="1">
        <v>46</v>
      </c>
    </row>
    <row r="9" spans="1:4" x14ac:dyDescent="0.2">
      <c r="A9" s="10"/>
      <c r="B9" s="1" t="s">
        <v>7</v>
      </c>
      <c r="C9" s="1">
        <v>165.4</v>
      </c>
      <c r="D9" s="1">
        <v>50</v>
      </c>
    </row>
    <row r="10" spans="1:4" x14ac:dyDescent="0.2">
      <c r="A10" s="10"/>
      <c r="B10" s="1" t="s">
        <v>8</v>
      </c>
      <c r="C10" s="1">
        <v>140</v>
      </c>
      <c r="D10" s="1">
        <v>46</v>
      </c>
    </row>
    <row r="11" spans="1:4" x14ac:dyDescent="0.2">
      <c r="A11" s="10"/>
      <c r="B11" s="1" t="s">
        <v>9</v>
      </c>
      <c r="C11" s="1">
        <v>126.7</v>
      </c>
      <c r="D11" s="1">
        <v>37</v>
      </c>
    </row>
    <row r="12" spans="1:4" x14ac:dyDescent="0.2">
      <c r="A12" s="10"/>
      <c r="B12" s="1" t="s">
        <v>10</v>
      </c>
      <c r="C12" s="1">
        <v>97.8</v>
      </c>
      <c r="D12" s="1">
        <v>22</v>
      </c>
    </row>
    <row r="13" spans="1:4" x14ac:dyDescent="0.2">
      <c r="A13" s="10"/>
      <c r="B13" s="1" t="s">
        <v>11</v>
      </c>
      <c r="C13" s="1">
        <v>86.2</v>
      </c>
      <c r="D13" s="1">
        <v>20</v>
      </c>
    </row>
    <row r="14" spans="1:4" x14ac:dyDescent="0.2">
      <c r="A14" s="10"/>
      <c r="B14" s="1" t="s">
        <v>12</v>
      </c>
      <c r="C14" s="1">
        <v>99.6</v>
      </c>
      <c r="D14" s="1">
        <v>30</v>
      </c>
    </row>
    <row r="15" spans="1:4" x14ac:dyDescent="0.2">
      <c r="A15" s="10">
        <v>2017</v>
      </c>
      <c r="B15" s="1" t="s">
        <v>1</v>
      </c>
      <c r="C15" s="1">
        <v>87</v>
      </c>
      <c r="D15" s="1">
        <v>14</v>
      </c>
    </row>
    <row r="16" spans="1:4" x14ac:dyDescent="0.2">
      <c r="A16" s="10"/>
      <c r="B16" s="1" t="s">
        <v>2</v>
      </c>
      <c r="C16" s="1">
        <v>97.5</v>
      </c>
      <c r="D16" s="1">
        <v>27</v>
      </c>
    </row>
    <row r="17" spans="1:4" x14ac:dyDescent="0.2">
      <c r="A17" s="10"/>
      <c r="B17" s="1" t="s">
        <v>3</v>
      </c>
      <c r="C17" s="1">
        <v>88.2</v>
      </c>
      <c r="D17" s="1">
        <v>14</v>
      </c>
    </row>
    <row r="18" spans="1:4" x14ac:dyDescent="0.2">
      <c r="A18" s="10"/>
      <c r="B18" s="1" t="s">
        <v>4</v>
      </c>
      <c r="C18" s="1">
        <v>102.7</v>
      </c>
      <c r="D18" s="1">
        <v>30</v>
      </c>
    </row>
    <row r="19" spans="1:4" x14ac:dyDescent="0.2">
      <c r="A19" s="10"/>
      <c r="B19" s="1" t="s">
        <v>5</v>
      </c>
      <c r="C19" s="1">
        <v>123</v>
      </c>
      <c r="D19" s="1">
        <v>43</v>
      </c>
    </row>
    <row r="20" spans="1:4" x14ac:dyDescent="0.2">
      <c r="A20" s="10"/>
      <c r="B20" s="1" t="s">
        <v>6</v>
      </c>
      <c r="C20" s="1">
        <v>146.30000000000001</v>
      </c>
      <c r="D20" s="1">
        <v>49</v>
      </c>
    </row>
    <row r="21" spans="1:4" x14ac:dyDescent="0.2">
      <c r="A21" s="10"/>
      <c r="B21" s="1" t="s">
        <v>7</v>
      </c>
      <c r="C21" s="1">
        <v>160</v>
      </c>
      <c r="D21" s="1">
        <v>49</v>
      </c>
    </row>
    <row r="22" spans="1:4" x14ac:dyDescent="0.2">
      <c r="A22" s="10"/>
      <c r="B22" s="1" t="s">
        <v>8</v>
      </c>
      <c r="C22" s="1">
        <v>145</v>
      </c>
      <c r="D22" s="1">
        <v>44</v>
      </c>
    </row>
    <row r="23" spans="1:4" x14ac:dyDescent="0.2">
      <c r="A23" s="10"/>
      <c r="B23" s="1" t="s">
        <v>9</v>
      </c>
      <c r="C23" s="1">
        <v>131.69999999999999</v>
      </c>
      <c r="D23" s="1">
        <v>39</v>
      </c>
    </row>
    <row r="24" spans="1:4" x14ac:dyDescent="0.2">
      <c r="A24" s="10"/>
      <c r="B24" s="1" t="s">
        <v>10</v>
      </c>
      <c r="C24" s="1">
        <v>118</v>
      </c>
      <c r="D24" s="1">
        <v>36</v>
      </c>
    </row>
    <row r="25" spans="1:4" x14ac:dyDescent="0.2">
      <c r="A25" s="10"/>
      <c r="B25" s="1" t="s">
        <v>11</v>
      </c>
      <c r="C25" s="1">
        <v>91.2</v>
      </c>
      <c r="D25" s="1">
        <v>20</v>
      </c>
    </row>
    <row r="26" spans="1:4" x14ac:dyDescent="0.2">
      <c r="A26" s="10"/>
      <c r="B26" s="1" t="s">
        <v>12</v>
      </c>
      <c r="C26" s="1">
        <v>104.6</v>
      </c>
      <c r="D26" s="1">
        <v>32</v>
      </c>
    </row>
  </sheetData>
  <mergeCells count="2">
    <mergeCell ref="A3:A14"/>
    <mergeCell ref="A15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GRAPH &amp; TREND LINE</vt:lpstr>
      <vt:lpstr>ANALYSIS TOOLPACK</vt:lpstr>
      <vt:lpstr>INBUILT EXCEL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Musembi, Abraham</dc:creator>
  <cp:lastModifiedBy>Timothy Rimu</cp:lastModifiedBy>
  <dcterms:created xsi:type="dcterms:W3CDTF">2022-07-19T16:12:03Z</dcterms:created>
  <dcterms:modified xsi:type="dcterms:W3CDTF">2024-01-18T18:06:40Z</dcterms:modified>
</cp:coreProperties>
</file>