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1277687\"/>
    </mc:Choice>
  </mc:AlternateContent>
  <bookViews>
    <workbookView xWindow="0" yWindow="0" windowWidth="15345" windowHeight="445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J10" i="1"/>
  <c r="K10" i="1"/>
  <c r="I10" i="1"/>
  <c r="L9" i="1"/>
  <c r="J9" i="1"/>
  <c r="K9" i="1"/>
  <c r="I9" i="1"/>
  <c r="L8" i="1"/>
  <c r="K8" i="1"/>
  <c r="J8" i="1"/>
  <c r="I8" i="1"/>
  <c r="D30" i="1"/>
  <c r="E26" i="1"/>
  <c r="E27" i="1"/>
  <c r="E28" i="1"/>
  <c r="E29" i="1"/>
  <c r="E25" i="1"/>
  <c r="E30" i="1" s="1"/>
  <c r="E31" i="1" s="1"/>
  <c r="D26" i="1"/>
  <c r="D27" i="1"/>
  <c r="D28" i="1"/>
  <c r="D29" i="1"/>
  <c r="D25" i="1"/>
  <c r="C26" i="1"/>
  <c r="C27" i="1"/>
  <c r="C28" i="1"/>
  <c r="C29" i="1"/>
  <c r="C30" i="1" s="1"/>
  <c r="C25" i="1"/>
  <c r="B26" i="1"/>
  <c r="B27" i="1"/>
  <c r="B28" i="1"/>
  <c r="B29" i="1"/>
  <c r="B25" i="1"/>
  <c r="D16" i="1"/>
  <c r="D17" i="1"/>
  <c r="D18" i="1"/>
  <c r="D19" i="1"/>
  <c r="D20" i="1" s="1"/>
  <c r="D15" i="1"/>
  <c r="C16" i="1"/>
  <c r="C17" i="1"/>
  <c r="C20" i="1" s="1"/>
  <c r="C18" i="1"/>
  <c r="C19" i="1"/>
  <c r="C15" i="1"/>
  <c r="B16" i="1"/>
  <c r="B17" i="1"/>
  <c r="B18" i="1"/>
  <c r="B19" i="1"/>
  <c r="B20" i="1" s="1"/>
  <c r="B15" i="1"/>
  <c r="D10" i="1"/>
  <c r="E10" i="1"/>
  <c r="C10" i="1"/>
  <c r="B6" i="1"/>
  <c r="B7" i="1"/>
  <c r="B8" i="1"/>
  <c r="B9" i="1"/>
  <c r="B5" i="1"/>
  <c r="E20" i="1" l="1"/>
  <c r="F30" i="1"/>
  <c r="F31" i="1" s="1"/>
  <c r="C31" i="1"/>
  <c r="D31" i="1"/>
</calcChain>
</file>

<file path=xl/sharedStrings.xml><?xml version="1.0" encoding="utf-8"?>
<sst xmlns="http://schemas.openxmlformats.org/spreadsheetml/2006/main" count="33" uniqueCount="27">
  <si>
    <t>Interest rate r</t>
  </si>
  <si>
    <t>Years</t>
  </si>
  <si>
    <t>(1+r)^(-t)</t>
  </si>
  <si>
    <t>Contract 1</t>
  </si>
  <si>
    <t>Contract 2</t>
  </si>
  <si>
    <t xml:space="preserve">Contract 3 </t>
  </si>
  <si>
    <t>Sensitivity and duration of contract and Portfolios</t>
  </si>
  <si>
    <t>Die Summe.</t>
  </si>
  <si>
    <t>One pice per contract category</t>
  </si>
  <si>
    <t>Discount. C1</t>
  </si>
  <si>
    <t>Discount. C2</t>
  </si>
  <si>
    <t>Discount.C3</t>
  </si>
  <si>
    <t>price</t>
  </si>
  <si>
    <t>Portfolio</t>
  </si>
  <si>
    <t>Seinsitivity and duration</t>
  </si>
  <si>
    <t>t*(1+r)^(-t-1)</t>
  </si>
  <si>
    <t>Duration 1</t>
  </si>
  <si>
    <t>Duration 2</t>
  </si>
  <si>
    <t>Duration 3</t>
  </si>
  <si>
    <t>Sensitivity</t>
  </si>
  <si>
    <t>Duration</t>
  </si>
  <si>
    <t>More than one piece per contract category</t>
  </si>
  <si>
    <t>pieces</t>
  </si>
  <si>
    <t>sensitivity</t>
  </si>
  <si>
    <t>duration</t>
  </si>
  <si>
    <t>Interest rate dependence</t>
  </si>
  <si>
    <t>1+r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</si>
</sst>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sz val="16"/>
      <color rgb="FF002060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color theme="8" tint="-0.499984740745262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/>
    <xf numFmtId="0" fontId="0" fillId="2" borderId="1" xfId="0" applyFill="1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Border="1"/>
    <xf numFmtId="0" fontId="6" fillId="7" borderId="1" xfId="0" applyFont="1" applyFill="1" applyBorder="1" applyAlignment="1">
      <alignment horizontal="center"/>
    </xf>
    <xf numFmtId="0" fontId="0" fillId="5" borderId="1" xfId="0" applyFill="1" applyBorder="1"/>
    <xf numFmtId="9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present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Tabelle1!$I$15:$P$15</c:f>
              <c:numCache>
                <c:formatCode>General</c:formatCode>
                <c:ptCount val="8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</c:numCache>
            </c:numRef>
          </c:cat>
          <c:val>
            <c:numRef>
              <c:f>Tabelle1!$I$16:$P$16</c:f>
              <c:numCache>
                <c:formatCode>General</c:formatCode>
                <c:ptCount val="8"/>
                <c:pt idx="0">
                  <c:v>-14.09</c:v>
                </c:pt>
                <c:pt idx="1">
                  <c:v>-13.58</c:v>
                </c:pt>
                <c:pt idx="2">
                  <c:v>-13.09</c:v>
                </c:pt>
                <c:pt idx="3">
                  <c:v>-12.62</c:v>
                </c:pt>
                <c:pt idx="4">
                  <c:v>-12.16</c:v>
                </c:pt>
                <c:pt idx="5">
                  <c:v>-11.73</c:v>
                </c:pt>
                <c:pt idx="6">
                  <c:v>-11.31</c:v>
                </c:pt>
                <c:pt idx="7">
                  <c:v>-10.91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A46-BD4F-77BEDD2C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46448"/>
        <c:axId val="422046776"/>
      </c:lineChart>
      <c:catAx>
        <c:axId val="4220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046776"/>
        <c:crosses val="autoZero"/>
        <c:auto val="1"/>
        <c:lblAlgn val="ctr"/>
        <c:lblOffset val="100"/>
        <c:noMultiLvlLbl val="0"/>
      </c:catAx>
      <c:valAx>
        <c:axId val="4220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0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17</xdr:row>
      <xdr:rowOff>19050</xdr:rowOff>
    </xdr:from>
    <xdr:to>
      <xdr:col>13</xdr:col>
      <xdr:colOff>647700</xdr:colOff>
      <xdr:row>31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00B780-6323-4E76-B5FC-35E03BB6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G14" sqref="G14"/>
    </sheetView>
  </sheetViews>
  <sheetFormatPr baseColWidth="10" defaultRowHeight="15" x14ac:dyDescent="0.25"/>
  <cols>
    <col min="1" max="1" width="17.7109375" style="1" customWidth="1"/>
    <col min="2" max="2" width="18.85546875" customWidth="1"/>
    <col min="3" max="3" width="16.5703125" customWidth="1"/>
    <col min="4" max="4" width="14.28515625" customWidth="1"/>
    <col min="5" max="5" width="11.42578125" customWidth="1"/>
  </cols>
  <sheetData>
    <row r="1" spans="1:16" ht="15.75" x14ac:dyDescent="0.25">
      <c r="A1" s="12" t="s">
        <v>6</v>
      </c>
      <c r="B1" s="12"/>
      <c r="C1" s="12"/>
    </row>
    <row r="2" spans="1:16" x14ac:dyDescent="0.25">
      <c r="H2" s="21"/>
      <c r="I2" s="21"/>
      <c r="J2" s="21"/>
      <c r="K2" s="21"/>
      <c r="L2" s="21"/>
    </row>
    <row r="3" spans="1:16" x14ac:dyDescent="0.25">
      <c r="A3" s="6" t="s">
        <v>0</v>
      </c>
      <c r="B3" s="20">
        <v>0.04</v>
      </c>
      <c r="C3" s="3"/>
      <c r="D3" s="3"/>
      <c r="E3" s="3"/>
    </row>
    <row r="4" spans="1:16" ht="13.5" customHeight="1" x14ac:dyDescent="0.25">
      <c r="A4" s="4" t="s">
        <v>1</v>
      </c>
      <c r="B4" s="5" t="s">
        <v>2</v>
      </c>
      <c r="C4" s="6" t="s">
        <v>3</v>
      </c>
      <c r="D4" s="6" t="s">
        <v>4</v>
      </c>
      <c r="E4" s="6" t="s">
        <v>5</v>
      </c>
      <c r="G4" s="7"/>
      <c r="I4" s="7"/>
    </row>
    <row r="5" spans="1:16" x14ac:dyDescent="0.25">
      <c r="A5" s="6">
        <v>1</v>
      </c>
      <c r="B5" s="10">
        <f>(1+$B$3)^(-A5)</f>
        <v>0.96153846153846145</v>
      </c>
      <c r="C5" s="2">
        <v>5</v>
      </c>
      <c r="D5" s="2">
        <v>6</v>
      </c>
      <c r="E5" s="2">
        <v>-20</v>
      </c>
      <c r="G5" s="7"/>
      <c r="H5" s="9"/>
      <c r="I5" s="7"/>
    </row>
    <row r="6" spans="1:16" ht="18.75" x14ac:dyDescent="0.3">
      <c r="A6" s="6">
        <v>2</v>
      </c>
      <c r="B6" s="10">
        <f t="shared" ref="B6:B9" si="0">(1+$B$3)^(-A6)</f>
        <v>0.92455621301775137</v>
      </c>
      <c r="C6" s="2">
        <v>10</v>
      </c>
      <c r="D6" s="2">
        <v>6</v>
      </c>
      <c r="E6" s="2">
        <v>-45.6</v>
      </c>
      <c r="G6" s="7"/>
      <c r="H6" s="22" t="s">
        <v>21</v>
      </c>
      <c r="I6" s="22"/>
      <c r="J6" s="22"/>
      <c r="K6" s="22"/>
      <c r="L6" s="22"/>
    </row>
    <row r="7" spans="1:16" x14ac:dyDescent="0.25">
      <c r="A7" s="6">
        <v>3</v>
      </c>
      <c r="B7" s="10">
        <f t="shared" si="0"/>
        <v>0.88899635867091487</v>
      </c>
      <c r="C7" s="2">
        <v>6</v>
      </c>
      <c r="D7" s="2">
        <v>10</v>
      </c>
      <c r="E7" s="2">
        <v>-56.02</v>
      </c>
      <c r="G7" s="7"/>
      <c r="H7" s="13" t="s">
        <v>22</v>
      </c>
      <c r="I7" s="6">
        <v>3</v>
      </c>
      <c r="J7" s="6">
        <v>2</v>
      </c>
      <c r="K7" s="6">
        <v>1</v>
      </c>
      <c r="L7" s="6" t="s">
        <v>13</v>
      </c>
    </row>
    <row r="8" spans="1:16" x14ac:dyDescent="0.25">
      <c r="A8" s="6">
        <v>4</v>
      </c>
      <c r="B8" s="10">
        <f t="shared" si="0"/>
        <v>0.85480419102972571</v>
      </c>
      <c r="C8" s="2"/>
      <c r="D8" s="2"/>
      <c r="E8" s="2"/>
      <c r="H8" s="13" t="s">
        <v>23</v>
      </c>
      <c r="I8" s="2">
        <f>C30*I7</f>
        <v>113.36755103112635</v>
      </c>
      <c r="J8" s="2">
        <f>D30*J7</f>
        <v>83.718838626098517</v>
      </c>
      <c r="K8" s="2">
        <f>E30*K7</f>
        <v>-243.22598451559818</v>
      </c>
      <c r="L8" s="6">
        <f>SUM(I8:K8)</f>
        <v>-46.139594858373329</v>
      </c>
    </row>
    <row r="9" spans="1:16" x14ac:dyDescent="0.25">
      <c r="A9" s="6">
        <v>5</v>
      </c>
      <c r="B9" s="10">
        <f t="shared" si="0"/>
        <v>0.82192710675935154</v>
      </c>
      <c r="C9" s="2"/>
      <c r="D9" s="2"/>
      <c r="E9" s="2"/>
      <c r="H9" s="13" t="s">
        <v>12</v>
      </c>
      <c r="I9" s="2">
        <f>B20*I7</f>
        <v>58.161697769685937</v>
      </c>
      <c r="J9" s="2">
        <f t="shared" ref="J9:K9" si="1">C20*J7</f>
        <v>40.413063268092856</v>
      </c>
      <c r="K9" s="2">
        <f t="shared" si="1"/>
        <v>-111.19210855712336</v>
      </c>
      <c r="L9" s="6">
        <f>SUM(I9:K9)</f>
        <v>-12.617347519344577</v>
      </c>
    </row>
    <row r="10" spans="1:16" x14ac:dyDescent="0.25">
      <c r="A10" s="6" t="s">
        <v>7</v>
      </c>
      <c r="B10" s="3"/>
      <c r="C10" s="11">
        <f>SUM(C5:C7)</f>
        <v>21</v>
      </c>
      <c r="D10" s="11">
        <f t="shared" ref="D10:E10" si="2">SUM(D5:D7)</f>
        <v>22</v>
      </c>
      <c r="E10" s="11">
        <f t="shared" si="2"/>
        <v>-121.62</v>
      </c>
      <c r="H10" s="13" t="s">
        <v>24</v>
      </c>
      <c r="I10" s="2">
        <f>I8*(1+$B$3)/ABS(I9)</f>
        <v>2.0271460014673512</v>
      </c>
      <c r="J10" s="2">
        <f t="shared" ref="J10:K10" si="3">J8*(1+$B$3)/ABS(J9)</f>
        <v>2.1544417851611994</v>
      </c>
      <c r="K10" s="2">
        <f t="shared" si="3"/>
        <v>-2.274936838402251</v>
      </c>
      <c r="L10" s="6">
        <f>L8*(1+$B$3)/ABS(L9)</f>
        <v>-3.803111436784846</v>
      </c>
    </row>
    <row r="13" spans="1:16" ht="21" x14ac:dyDescent="0.35">
      <c r="A13" s="14" t="s">
        <v>8</v>
      </c>
      <c r="B13" s="14"/>
      <c r="C13" s="14"/>
      <c r="D13" s="15"/>
      <c r="E13" s="15"/>
    </row>
    <row r="14" spans="1:16" ht="18.75" x14ac:dyDescent="0.3">
      <c r="A14" s="6" t="s">
        <v>1</v>
      </c>
      <c r="B14" s="6" t="s">
        <v>9</v>
      </c>
      <c r="C14" s="6" t="s">
        <v>10</v>
      </c>
      <c r="D14" s="6" t="s">
        <v>11</v>
      </c>
      <c r="E14" s="6" t="s">
        <v>13</v>
      </c>
      <c r="H14" s="23" t="s">
        <v>25</v>
      </c>
      <c r="I14" s="23"/>
      <c r="J14" s="23"/>
      <c r="K14" s="23"/>
      <c r="L14" s="23"/>
      <c r="M14" s="23"/>
      <c r="N14" s="3"/>
      <c r="O14" s="3"/>
      <c r="P14" s="3"/>
    </row>
    <row r="15" spans="1:16" x14ac:dyDescent="0.25">
      <c r="A15" s="6">
        <v>1</v>
      </c>
      <c r="B15" s="2">
        <f>B5*C5</f>
        <v>4.8076923076923075</v>
      </c>
      <c r="C15" s="2">
        <f>B5*D5</f>
        <v>5.7692307692307683</v>
      </c>
      <c r="D15" s="2">
        <f>E5*B5</f>
        <v>-19.23076923076923</v>
      </c>
      <c r="E15" s="6"/>
      <c r="H15" s="2" t="s">
        <v>26</v>
      </c>
      <c r="I15" s="2">
        <v>1.01</v>
      </c>
      <c r="J15" s="2">
        <v>1.02</v>
      </c>
      <c r="K15" s="2">
        <v>1.03</v>
      </c>
      <c r="L15" s="2">
        <v>1.04</v>
      </c>
      <c r="M15" s="2">
        <v>1.05</v>
      </c>
      <c r="N15" s="2">
        <v>1.06</v>
      </c>
      <c r="O15" s="2">
        <v>1.07</v>
      </c>
      <c r="P15" s="2">
        <v>1.08</v>
      </c>
    </row>
    <row r="16" spans="1:16" x14ac:dyDescent="0.25">
      <c r="A16" s="6">
        <v>2</v>
      </c>
      <c r="B16" s="2">
        <f>B6*C6</f>
        <v>9.2455621301775146</v>
      </c>
      <c r="C16" s="2">
        <f t="shared" ref="C16:C19" si="4">B6*D6</f>
        <v>5.5473372781065082</v>
      </c>
      <c r="D16" s="2">
        <f t="shared" ref="D16:D19" si="5">E6*B6</f>
        <v>-42.159763313609467</v>
      </c>
      <c r="E16" s="6"/>
      <c r="H16" s="2" t="s">
        <v>12</v>
      </c>
      <c r="I16" s="2">
        <v>-14.09</v>
      </c>
      <c r="J16" s="2">
        <v>-13.58</v>
      </c>
      <c r="K16" s="2">
        <v>-13.09</v>
      </c>
      <c r="L16" s="2">
        <v>-12.62</v>
      </c>
      <c r="M16" s="2">
        <v>-12.16</v>
      </c>
      <c r="N16" s="2">
        <v>-11.73</v>
      </c>
      <c r="O16" s="2">
        <v>-11.31</v>
      </c>
      <c r="P16" s="2">
        <v>-10.91</v>
      </c>
    </row>
    <row r="17" spans="1:6" x14ac:dyDescent="0.25">
      <c r="A17" s="6">
        <v>3</v>
      </c>
      <c r="B17" s="2">
        <f>B7*C7</f>
        <v>5.3339781520254892</v>
      </c>
      <c r="C17" s="2">
        <f t="shared" si="4"/>
        <v>8.8899635867091487</v>
      </c>
      <c r="D17" s="2">
        <f t="shared" si="5"/>
        <v>-49.801576012744654</v>
      </c>
      <c r="E17" s="6"/>
    </row>
    <row r="18" spans="1:6" x14ac:dyDescent="0.25">
      <c r="A18" s="6">
        <v>4</v>
      </c>
      <c r="B18" s="2">
        <f>B8*C8</f>
        <v>0</v>
      </c>
      <c r="C18" s="2">
        <f t="shared" si="4"/>
        <v>0</v>
      </c>
      <c r="D18" s="2">
        <f t="shared" si="5"/>
        <v>0</v>
      </c>
      <c r="E18" s="6"/>
    </row>
    <row r="19" spans="1:6" x14ac:dyDescent="0.25">
      <c r="A19" s="6">
        <v>5</v>
      </c>
      <c r="B19" s="2">
        <f>B9*C9</f>
        <v>0</v>
      </c>
      <c r="C19" s="2">
        <f t="shared" si="4"/>
        <v>0</v>
      </c>
      <c r="D19" s="2">
        <f t="shared" si="5"/>
        <v>0</v>
      </c>
      <c r="E19" s="6"/>
    </row>
    <row r="20" spans="1:6" x14ac:dyDescent="0.25">
      <c r="A20" s="6" t="s">
        <v>12</v>
      </c>
      <c r="B20" s="11">
        <f>SUM(B15:B19)</f>
        <v>19.387232589895312</v>
      </c>
      <c r="C20" s="11">
        <f>SUM(C15:C19)</f>
        <v>20.206531634046428</v>
      </c>
      <c r="D20" s="11">
        <f>SUM(D15:D19)</f>
        <v>-111.19210855712336</v>
      </c>
      <c r="E20" s="11">
        <f>SUM(B20:D20)</f>
        <v>-71.598344333181615</v>
      </c>
    </row>
    <row r="21" spans="1:6" x14ac:dyDescent="0.25">
      <c r="A21" s="8"/>
      <c r="B21" s="7"/>
      <c r="C21" s="7"/>
      <c r="D21" s="7"/>
      <c r="E21" s="7"/>
    </row>
    <row r="22" spans="1:6" x14ac:dyDescent="0.25">
      <c r="A22" s="8"/>
      <c r="B22" s="7"/>
      <c r="C22" s="7"/>
      <c r="D22" s="7"/>
      <c r="E22" s="7"/>
    </row>
    <row r="23" spans="1:6" ht="21" x14ac:dyDescent="0.35">
      <c r="A23" s="16" t="s">
        <v>14</v>
      </c>
      <c r="B23" s="16"/>
      <c r="C23" s="16"/>
      <c r="D23" s="17"/>
      <c r="E23" s="17"/>
      <c r="F23" s="3"/>
    </row>
    <row r="24" spans="1:6" x14ac:dyDescent="0.25">
      <c r="A24" s="6" t="s">
        <v>1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13</v>
      </c>
    </row>
    <row r="25" spans="1:6" x14ac:dyDescent="0.25">
      <c r="A25" s="6">
        <v>1</v>
      </c>
      <c r="B25" s="18">
        <f>A5*(1+$B$3)^(-A5-1)</f>
        <v>0.92455621301775137</v>
      </c>
      <c r="C25" s="2">
        <f>B25*C5</f>
        <v>4.6227810650887573</v>
      </c>
      <c r="D25" s="2">
        <f>B25*D5</f>
        <v>5.5473372781065082</v>
      </c>
      <c r="E25" s="2">
        <f>B25*E5</f>
        <v>-18.491124260355029</v>
      </c>
      <c r="F25" s="13"/>
    </row>
    <row r="26" spans="1:6" x14ac:dyDescent="0.25">
      <c r="A26" s="6">
        <v>2</v>
      </c>
      <c r="B26" s="18">
        <f t="shared" ref="B26:B29" si="6">A6*(1+$B$3)^(-A6-1)</f>
        <v>1.7779927173418297</v>
      </c>
      <c r="C26" s="2">
        <f t="shared" ref="C26:C29" si="7">B26*C6</f>
        <v>17.779927173418297</v>
      </c>
      <c r="D26" s="2">
        <f t="shared" ref="D26:D29" si="8">B26*D6</f>
        <v>10.667956304050978</v>
      </c>
      <c r="E26" s="2">
        <f t="shared" ref="E26:E29" si="9">B26*E6</f>
        <v>-81.076467910787443</v>
      </c>
      <c r="F26" s="13"/>
    </row>
    <row r="27" spans="1:6" x14ac:dyDescent="0.25">
      <c r="A27" s="6">
        <v>3</v>
      </c>
      <c r="B27" s="18">
        <f t="shared" si="6"/>
        <v>2.5644125730891769</v>
      </c>
      <c r="C27" s="2">
        <f t="shared" si="7"/>
        <v>15.386475438535061</v>
      </c>
      <c r="D27" s="2">
        <f t="shared" si="8"/>
        <v>25.644125730891769</v>
      </c>
      <c r="E27" s="2">
        <f t="shared" si="9"/>
        <v>-143.65839234445571</v>
      </c>
      <c r="F27" s="13"/>
    </row>
    <row r="28" spans="1:6" x14ac:dyDescent="0.25">
      <c r="A28" s="6">
        <v>4</v>
      </c>
      <c r="B28" s="18">
        <f t="shared" si="6"/>
        <v>3.2877084270374062</v>
      </c>
      <c r="C28" s="2">
        <f t="shared" si="7"/>
        <v>0</v>
      </c>
      <c r="D28" s="2">
        <f t="shared" si="8"/>
        <v>0</v>
      </c>
      <c r="E28" s="2">
        <f t="shared" si="9"/>
        <v>0</v>
      </c>
      <c r="F28" s="13"/>
    </row>
    <row r="29" spans="1:6" x14ac:dyDescent="0.25">
      <c r="A29" s="6">
        <v>5</v>
      </c>
      <c r="B29" s="18">
        <f t="shared" si="6"/>
        <v>3.9515726286507284</v>
      </c>
      <c r="C29" s="2">
        <f t="shared" si="7"/>
        <v>0</v>
      </c>
      <c r="D29" s="2">
        <f t="shared" si="8"/>
        <v>0</v>
      </c>
      <c r="E29" s="2">
        <f t="shared" si="9"/>
        <v>0</v>
      </c>
      <c r="F29" s="13"/>
    </row>
    <row r="30" spans="1:6" x14ac:dyDescent="0.25">
      <c r="A30" s="2"/>
      <c r="B30" s="13" t="s">
        <v>19</v>
      </c>
      <c r="C30" s="11">
        <f>SUM(C25:C29)</f>
        <v>37.789183677042118</v>
      </c>
      <c r="D30" s="11">
        <f t="shared" ref="D30:E30" si="10">SUM(D25:D29)</f>
        <v>41.859419313049258</v>
      </c>
      <c r="E30" s="11">
        <f t="shared" si="10"/>
        <v>-243.22598451559818</v>
      </c>
      <c r="F30" s="19">
        <f>SUM(C30:E30)</f>
        <v>-163.57738152550681</v>
      </c>
    </row>
    <row r="31" spans="1:6" x14ac:dyDescent="0.25">
      <c r="A31" s="2"/>
      <c r="B31" s="13" t="s">
        <v>20</v>
      </c>
      <c r="C31" s="11">
        <f>C30*(1+$B$3)/ABS(B20)</f>
        <v>2.0271460014673512</v>
      </c>
      <c r="D31" s="11">
        <f t="shared" ref="D31:F31" si="11">D30*(1+$B$3)/ABS(C20)</f>
        <v>2.1544417851611994</v>
      </c>
      <c r="E31" s="11">
        <f t="shared" si="11"/>
        <v>-2.274936838402251</v>
      </c>
      <c r="F31" s="11">
        <f t="shared" si="11"/>
        <v>-2.3760392558084096</v>
      </c>
    </row>
    <row r="32" spans="1:6" x14ac:dyDescent="0.25">
      <c r="A32" s="8"/>
      <c r="B32" s="7"/>
      <c r="C32" s="7"/>
      <c r="D32" s="7"/>
    </row>
    <row r="33" spans="1:4" x14ac:dyDescent="0.25">
      <c r="A33" s="8"/>
      <c r="B33" s="7"/>
      <c r="C33" s="7"/>
      <c r="D33" s="7"/>
    </row>
  </sheetData>
  <mergeCells count="3">
    <mergeCell ref="H2:L2"/>
    <mergeCell ref="H6:L6"/>
    <mergeCell ref="H14:M1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Sudak Timur</dc:creator>
  <cp:lastModifiedBy>Timur Sudak</cp:lastModifiedBy>
  <dcterms:created xsi:type="dcterms:W3CDTF">2016-11-03T10:56:04Z</dcterms:created>
  <dcterms:modified xsi:type="dcterms:W3CDTF">2017-11-16T17:19:01Z</dcterms:modified>
</cp:coreProperties>
</file>